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ymps064\userdata$\UUSITMA1\System\Desktop\"/>
    </mc:Choice>
  </mc:AlternateContent>
  <bookViews>
    <workbookView xWindow="-110" yWindow="-110" windowWidth="19420" windowHeight="10420" tabRatio="790"/>
  </bookViews>
  <sheets>
    <sheet name="Kulma-malli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0" i="1" l="1"/>
  <c r="C8" i="1"/>
  <c r="D53" i="1" l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C53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C52" i="1"/>
  <c r="D50" i="1"/>
  <c r="E50" i="1"/>
  <c r="F50" i="1"/>
  <c r="G50" i="1"/>
  <c r="H50" i="1"/>
  <c r="I50" i="1"/>
  <c r="J50" i="1"/>
  <c r="K50" i="1"/>
  <c r="L50" i="1"/>
  <c r="M50" i="1"/>
  <c r="O50" i="1"/>
  <c r="P50" i="1"/>
  <c r="Q50" i="1"/>
  <c r="C50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C49" i="1"/>
  <c r="C48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C47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C45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C44" i="1"/>
  <c r="P43" i="1"/>
  <c r="D43" i="1" l="1"/>
  <c r="E43" i="1"/>
  <c r="F43" i="1"/>
  <c r="G43" i="1"/>
  <c r="H43" i="1"/>
  <c r="I43" i="1"/>
  <c r="J43" i="1"/>
  <c r="K43" i="1"/>
  <c r="L43" i="1"/>
  <c r="M43" i="1"/>
  <c r="N43" i="1"/>
  <c r="O43" i="1"/>
  <c r="Q43" i="1"/>
  <c r="C43" i="1"/>
  <c r="D42" i="1"/>
  <c r="E42" i="1"/>
  <c r="F42" i="1"/>
  <c r="F41" i="1" s="1"/>
  <c r="G42" i="1"/>
  <c r="H42" i="1"/>
  <c r="I42" i="1"/>
  <c r="J42" i="1"/>
  <c r="J41" i="1" s="1"/>
  <c r="J54" i="1" s="1"/>
  <c r="K42" i="1"/>
  <c r="L42" i="1"/>
  <c r="M42" i="1"/>
  <c r="N42" i="1"/>
  <c r="N41" i="1" s="1"/>
  <c r="O42" i="1"/>
  <c r="P42" i="1"/>
  <c r="P41" i="1" s="1"/>
  <c r="Q42" i="1"/>
  <c r="C42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C51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C46" i="1"/>
  <c r="G41" i="1"/>
  <c r="H41" i="1"/>
  <c r="K41" i="1"/>
  <c r="Q41" i="1" l="1"/>
  <c r="I41" i="1"/>
  <c r="O41" i="1"/>
  <c r="G54" i="1"/>
  <c r="L41" i="1"/>
  <c r="D41" i="1"/>
  <c r="D54" i="1" s="1"/>
  <c r="O54" i="1"/>
  <c r="M41" i="1"/>
  <c r="M54" i="1" s="1"/>
  <c r="E41" i="1"/>
  <c r="E54" i="1" s="1"/>
  <c r="C41" i="1"/>
  <c r="C54" i="1" s="1"/>
  <c r="Q54" i="1"/>
  <c r="I54" i="1"/>
  <c r="L54" i="1"/>
  <c r="K54" i="1"/>
  <c r="H54" i="1"/>
  <c r="P54" i="1"/>
  <c r="N54" i="1"/>
  <c r="F54" i="1"/>
  <c r="D26" i="1" l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C26" i="1"/>
  <c r="D21" i="1" l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C21" i="1"/>
  <c r="C34" i="1" l="1"/>
  <c r="K31" i="1"/>
  <c r="K34" i="1" s="1"/>
  <c r="C31" i="1"/>
  <c r="Q16" i="1"/>
  <c r="P16" i="1"/>
  <c r="O16" i="1"/>
  <c r="N16" i="1"/>
  <c r="M16" i="1"/>
  <c r="L16" i="1"/>
  <c r="K16" i="1"/>
  <c r="J16" i="1"/>
  <c r="I16" i="1"/>
  <c r="H16" i="1"/>
  <c r="F16" i="1"/>
  <c r="G16" i="1"/>
  <c r="E16" i="1"/>
  <c r="D16" i="1"/>
  <c r="C16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F31" i="1" l="1"/>
  <c r="F34" i="1" s="1"/>
  <c r="O31" i="1"/>
  <c r="O34" i="1" s="1"/>
  <c r="D31" i="1"/>
  <c r="D34" i="1" s="1"/>
  <c r="E31" i="1"/>
  <c r="E34" i="1" s="1"/>
  <c r="N31" i="1"/>
  <c r="N34" i="1" s="1"/>
  <c r="P31" i="1"/>
  <c r="P34" i="1" s="1"/>
  <c r="Q31" i="1"/>
  <c r="Q34" i="1" s="1"/>
  <c r="M31" i="1"/>
  <c r="M34" i="1" s="1"/>
  <c r="H31" i="1"/>
  <c r="H34" i="1" s="1"/>
  <c r="L31" i="1"/>
  <c r="L34" i="1" s="1"/>
  <c r="J31" i="1"/>
  <c r="J34" i="1" s="1"/>
  <c r="I31" i="1"/>
  <c r="I34" i="1" s="1"/>
  <c r="G31" i="1"/>
  <c r="G34" i="1" s="1"/>
</calcChain>
</file>

<file path=xl/sharedStrings.xml><?xml version="1.0" encoding="utf-8"?>
<sst xmlns="http://schemas.openxmlformats.org/spreadsheetml/2006/main" count="104" uniqueCount="33">
  <si>
    <t>Helsinki</t>
  </si>
  <si>
    <t>Espoo</t>
  </si>
  <si>
    <t>Tampere</t>
  </si>
  <si>
    <t>Vantaa</t>
  </si>
  <si>
    <t>Oulu</t>
  </si>
  <si>
    <t>Turku</t>
  </si>
  <si>
    <t>Kuopio</t>
  </si>
  <si>
    <t>Lahti</t>
  </si>
  <si>
    <t>Vaasa</t>
  </si>
  <si>
    <t>Joensuu</t>
  </si>
  <si>
    <t>Hämeenlinna</t>
  </si>
  <si>
    <t>Mikkeli</t>
  </si>
  <si>
    <t>Järvenpää</t>
  </si>
  <si>
    <t>Äänekoski</t>
  </si>
  <si>
    <t>Ii</t>
  </si>
  <si>
    <t>Energiankulutus ja rakentaminen</t>
  </si>
  <si>
    <t>Liikkuminen</t>
  </si>
  <si>
    <t>Ruoka</t>
  </si>
  <si>
    <t>Tavarat ja palvelut</t>
  </si>
  <si>
    <t>Yhteensä</t>
  </si>
  <si>
    <t>t CO2-ekv/asukas</t>
  </si>
  <si>
    <t>Kulutuksen päästöt tarkemmin</t>
  </si>
  <si>
    <t>kt CO2-ekv</t>
  </si>
  <si>
    <t>Julkinen sektori</t>
  </si>
  <si>
    <t>Yksityinen kulutus</t>
  </si>
  <si>
    <t>Rakentaminen</t>
  </si>
  <si>
    <t>Asukasluku</t>
  </si>
  <si>
    <t>Sähkönkulutus</t>
  </si>
  <si>
    <t>Kaukolämpö</t>
  </si>
  <si>
    <t>Lentoliikenne</t>
  </si>
  <si>
    <t>Laivaliikenne</t>
  </si>
  <si>
    <t>Henkilöautoliikenne</t>
  </si>
  <si>
    <t>Öljy-, maakaasu- ja puulämmitys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</si>
</sst>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0" fontId="19" fillId="0" borderId="0" xfId="0" applyFont="1"/>
    <xf numFmtId="2" fontId="18" fillId="0" borderId="0" xfId="0" applyNumberFormat="1" applyFont="1"/>
    <xf numFmtId="0" fontId="18" fillId="0" borderId="0" xfId="0" applyFont="1" applyAlignment="1">
      <alignment horizontal="right"/>
    </xf>
    <xf numFmtId="164" fontId="18" fillId="0" borderId="0" xfId="0" applyNumberFormat="1" applyFont="1"/>
    <xf numFmtId="0" fontId="19" fillId="0" borderId="0" xfId="0" applyFont="1" applyAlignment="1">
      <alignment horizontal="left"/>
    </xf>
    <xf numFmtId="165" fontId="19" fillId="0" borderId="0" xfId="0" applyNumberFormat="1" applyFont="1"/>
    <xf numFmtId="165" fontId="18" fillId="0" borderId="0" xfId="0" applyNumberFormat="1" applyFont="1"/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colors>
    <mruColors>
      <color rgb="FF83C9F0"/>
      <color rgb="FFED6890"/>
      <color rgb="FF003856"/>
      <color rgb="FF7FC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'Kulma-malli 2020'!$B$4</c:f>
              <c:strCache>
                <c:ptCount val="1"/>
                <c:pt idx="0">
                  <c:v>Energiankulutus ja rakentaminen</c:v>
                </c:pt>
              </c:strCache>
            </c:strRef>
          </c:tx>
          <c:spPr>
            <a:solidFill>
              <a:srgbClr val="7FC2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'Kulma-malli 2020'!$C$3:$Q$3</c:f>
              <c:strCache>
                <c:ptCount val="15"/>
                <c:pt idx="0">
                  <c:v>Helsinki</c:v>
                </c:pt>
                <c:pt idx="1">
                  <c:v>Espoo</c:v>
                </c:pt>
                <c:pt idx="2">
                  <c:v>Tampere</c:v>
                </c:pt>
                <c:pt idx="3">
                  <c:v>Vantaa</c:v>
                </c:pt>
                <c:pt idx="4">
                  <c:v>Oulu</c:v>
                </c:pt>
                <c:pt idx="5">
                  <c:v>Turku</c:v>
                </c:pt>
                <c:pt idx="6">
                  <c:v>Kuopio</c:v>
                </c:pt>
                <c:pt idx="7">
                  <c:v>Lahti</c:v>
                </c:pt>
                <c:pt idx="8">
                  <c:v>Vaasa</c:v>
                </c:pt>
                <c:pt idx="9">
                  <c:v>Joensuu</c:v>
                </c:pt>
                <c:pt idx="10">
                  <c:v>Hämeenlinna</c:v>
                </c:pt>
                <c:pt idx="11">
                  <c:v>Mikkeli</c:v>
                </c:pt>
                <c:pt idx="12">
                  <c:v>Järvenpää</c:v>
                </c:pt>
                <c:pt idx="13">
                  <c:v>Äänekoski</c:v>
                </c:pt>
                <c:pt idx="14">
                  <c:v>Ii</c:v>
                </c:pt>
              </c:strCache>
            </c:strRef>
          </c:cat>
          <c:val>
            <c:numRef>
              <c:f>'Kulma-malli 2020'!$C$4:$Q$4</c:f>
              <c:numCache>
                <c:formatCode>0.00</c:formatCode>
                <c:ptCount val="15"/>
                <c:pt idx="0">
                  <c:v>3.4267289444992839</c:v>
                </c:pt>
                <c:pt idx="1">
                  <c:v>3.0655265574100294</c:v>
                </c:pt>
                <c:pt idx="2">
                  <c:v>2.3563762524552896</c:v>
                </c:pt>
                <c:pt idx="3">
                  <c:v>2.4239322249543633</c:v>
                </c:pt>
                <c:pt idx="4">
                  <c:v>3.1083051608132233</c:v>
                </c:pt>
                <c:pt idx="5">
                  <c:v>2.6924871238481209</c:v>
                </c:pt>
                <c:pt idx="6">
                  <c:v>3.171534935336882</c:v>
                </c:pt>
                <c:pt idx="7">
                  <c:v>2.6451973350612135</c:v>
                </c:pt>
                <c:pt idx="8">
                  <c:v>2.9846611647239016</c:v>
                </c:pt>
                <c:pt idx="9">
                  <c:v>2.4025530559124779</c:v>
                </c:pt>
                <c:pt idx="10">
                  <c:v>3.315413415964886</c:v>
                </c:pt>
                <c:pt idx="11">
                  <c:v>2.6292392389367367</c:v>
                </c:pt>
                <c:pt idx="12">
                  <c:v>2.0198544651703871</c:v>
                </c:pt>
                <c:pt idx="13">
                  <c:v>2.9714954065444772</c:v>
                </c:pt>
                <c:pt idx="14">
                  <c:v>2.7839858387163923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1-445C-9F59-77B88DAA1467}"/>
            </c:ext>
          </c:extLst>
        </c:ser>
        <c:ser>
          <c:idx val="1"/>
          <c:order val="1"/>
          <c:tx>
            <c:strRef>
              <c:f>'Kulma-malli 2020'!$B$5</c:f>
              <c:strCache>
                <c:ptCount val="1"/>
                <c:pt idx="0">
                  <c:v>Liikkuminen</c:v>
                </c:pt>
              </c:strCache>
            </c:strRef>
          </c:tx>
          <c:spPr>
            <a:solidFill>
              <a:srgbClr val="00385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'Kulma-malli 2020'!$C$3:$Q$3</c:f>
              <c:strCache>
                <c:ptCount val="15"/>
                <c:pt idx="0">
                  <c:v>Helsinki</c:v>
                </c:pt>
                <c:pt idx="1">
                  <c:v>Espoo</c:v>
                </c:pt>
                <c:pt idx="2">
                  <c:v>Tampere</c:v>
                </c:pt>
                <c:pt idx="3">
                  <c:v>Vantaa</c:v>
                </c:pt>
                <c:pt idx="4">
                  <c:v>Oulu</c:v>
                </c:pt>
                <c:pt idx="5">
                  <c:v>Turku</c:v>
                </c:pt>
                <c:pt idx="6">
                  <c:v>Kuopio</c:v>
                </c:pt>
                <c:pt idx="7">
                  <c:v>Lahti</c:v>
                </c:pt>
                <c:pt idx="8">
                  <c:v>Vaasa</c:v>
                </c:pt>
                <c:pt idx="9">
                  <c:v>Joensuu</c:v>
                </c:pt>
                <c:pt idx="10">
                  <c:v>Hämeenlinna</c:v>
                </c:pt>
                <c:pt idx="11">
                  <c:v>Mikkeli</c:v>
                </c:pt>
                <c:pt idx="12">
                  <c:v>Järvenpää</c:v>
                </c:pt>
                <c:pt idx="13">
                  <c:v>Äänekoski</c:v>
                </c:pt>
                <c:pt idx="14">
                  <c:v>Ii</c:v>
                </c:pt>
              </c:strCache>
            </c:strRef>
          </c:cat>
          <c:val>
            <c:numRef>
              <c:f>'Kulma-malli 2020'!$C$5:$Q$5</c:f>
              <c:numCache>
                <c:formatCode>0.00</c:formatCode>
                <c:ptCount val="15"/>
                <c:pt idx="0">
                  <c:v>1.5830198273391505</c:v>
                </c:pt>
                <c:pt idx="1">
                  <c:v>1.6707831147750123</c:v>
                </c:pt>
                <c:pt idx="2">
                  <c:v>1.711887268882349</c:v>
                </c:pt>
                <c:pt idx="3">
                  <c:v>1.7107111834286912</c:v>
                </c:pt>
                <c:pt idx="4">
                  <c:v>2.0200097518265343</c:v>
                </c:pt>
                <c:pt idx="5">
                  <c:v>1.7103239362961062</c:v>
                </c:pt>
                <c:pt idx="6">
                  <c:v>2.0460764479074411</c:v>
                </c:pt>
                <c:pt idx="7">
                  <c:v>1.8876187936945497</c:v>
                </c:pt>
                <c:pt idx="8">
                  <c:v>1.9454268875836405</c:v>
                </c:pt>
                <c:pt idx="9">
                  <c:v>2.1077691427897349</c:v>
                </c:pt>
                <c:pt idx="10">
                  <c:v>2.0987397043257539</c:v>
                </c:pt>
                <c:pt idx="11">
                  <c:v>2.1777572627691892</c:v>
                </c:pt>
                <c:pt idx="12">
                  <c:v>1.7324339165655211</c:v>
                </c:pt>
                <c:pt idx="13">
                  <c:v>2.2014257173861735</c:v>
                </c:pt>
                <c:pt idx="14">
                  <c:v>2.5050222716526696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F1-445C-9F59-77B88DAA1467}"/>
            </c:ext>
          </c:extLst>
        </c:ser>
        <c:ser>
          <c:idx val="2"/>
          <c:order val="2"/>
          <c:tx>
            <c:strRef>
              <c:f>'Kulma-malli 2020'!$B$6</c:f>
              <c:strCache>
                <c:ptCount val="1"/>
                <c:pt idx="0">
                  <c:v>Ruoka</c:v>
                </c:pt>
              </c:strCache>
            </c:strRef>
          </c:tx>
          <c:spPr>
            <a:solidFill>
              <a:srgbClr val="ED689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'Kulma-malli 2020'!$C$3:$Q$3</c:f>
              <c:strCache>
                <c:ptCount val="15"/>
                <c:pt idx="0">
                  <c:v>Helsinki</c:v>
                </c:pt>
                <c:pt idx="1">
                  <c:v>Espoo</c:v>
                </c:pt>
                <c:pt idx="2">
                  <c:v>Tampere</c:v>
                </c:pt>
                <c:pt idx="3">
                  <c:v>Vantaa</c:v>
                </c:pt>
                <c:pt idx="4">
                  <c:v>Oulu</c:v>
                </c:pt>
                <c:pt idx="5">
                  <c:v>Turku</c:v>
                </c:pt>
                <c:pt idx="6">
                  <c:v>Kuopio</c:v>
                </c:pt>
                <c:pt idx="7">
                  <c:v>Lahti</c:v>
                </c:pt>
                <c:pt idx="8">
                  <c:v>Vaasa</c:v>
                </c:pt>
                <c:pt idx="9">
                  <c:v>Joensuu</c:v>
                </c:pt>
                <c:pt idx="10">
                  <c:v>Hämeenlinna</c:v>
                </c:pt>
                <c:pt idx="11">
                  <c:v>Mikkeli</c:v>
                </c:pt>
                <c:pt idx="12">
                  <c:v>Järvenpää</c:v>
                </c:pt>
                <c:pt idx="13">
                  <c:v>Äänekoski</c:v>
                </c:pt>
                <c:pt idx="14">
                  <c:v>Ii</c:v>
                </c:pt>
              </c:strCache>
            </c:strRef>
          </c:cat>
          <c:val>
            <c:numRef>
              <c:f>'Kulma-malli 2020'!$C$6:$Q$6</c:f>
              <c:numCache>
                <c:formatCode>0.00</c:formatCode>
                <c:ptCount val="15"/>
                <c:pt idx="0">
                  <c:v>1.8964487659494043</c:v>
                </c:pt>
                <c:pt idx="1">
                  <c:v>1.9291132030932314</c:v>
                </c:pt>
                <c:pt idx="2">
                  <c:v>2.0375956347220257</c:v>
                </c:pt>
                <c:pt idx="3">
                  <c:v>1.9888214112587483</c:v>
                </c:pt>
                <c:pt idx="4">
                  <c:v>2.0555024666206161</c:v>
                </c:pt>
                <c:pt idx="5">
                  <c:v>2.0088056437482411</c:v>
                </c:pt>
                <c:pt idx="6">
                  <c:v>2.0517739165886666</c:v>
                </c:pt>
                <c:pt idx="7">
                  <c:v>2.1076668300592178</c:v>
                </c:pt>
                <c:pt idx="8">
                  <c:v>2.0706141859303453</c:v>
                </c:pt>
                <c:pt idx="9">
                  <c:v>2.0740699718110638</c:v>
                </c:pt>
                <c:pt idx="10">
                  <c:v>2.0793609081239368</c:v>
                </c:pt>
                <c:pt idx="11">
                  <c:v>2.1310565190639119</c:v>
                </c:pt>
                <c:pt idx="12">
                  <c:v>2.0436627307352722</c:v>
                </c:pt>
                <c:pt idx="13">
                  <c:v>2.0740646043956676</c:v>
                </c:pt>
                <c:pt idx="14">
                  <c:v>2.0289192426109821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F1-445C-9F59-77B88DAA1467}"/>
            </c:ext>
          </c:extLst>
        </c:ser>
        <c:ser>
          <c:idx val="3"/>
          <c:order val="3"/>
          <c:tx>
            <c:strRef>
              <c:f>'Kulma-malli 2020'!$B$7</c:f>
              <c:strCache>
                <c:ptCount val="1"/>
                <c:pt idx="0">
                  <c:v>Tavarat ja palvelut</c:v>
                </c:pt>
              </c:strCache>
            </c:strRef>
          </c:tx>
          <c:spPr>
            <a:solidFill>
              <a:srgbClr val="83C9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'Kulma-malli 2020'!$C$3:$Q$3</c:f>
              <c:strCache>
                <c:ptCount val="15"/>
                <c:pt idx="0">
                  <c:v>Helsinki</c:v>
                </c:pt>
                <c:pt idx="1">
                  <c:v>Espoo</c:v>
                </c:pt>
                <c:pt idx="2">
                  <c:v>Tampere</c:v>
                </c:pt>
                <c:pt idx="3">
                  <c:v>Vantaa</c:v>
                </c:pt>
                <c:pt idx="4">
                  <c:v>Oulu</c:v>
                </c:pt>
                <c:pt idx="5">
                  <c:v>Turku</c:v>
                </c:pt>
                <c:pt idx="6">
                  <c:v>Kuopio</c:v>
                </c:pt>
                <c:pt idx="7">
                  <c:v>Lahti</c:v>
                </c:pt>
                <c:pt idx="8">
                  <c:v>Vaasa</c:v>
                </c:pt>
                <c:pt idx="9">
                  <c:v>Joensuu</c:v>
                </c:pt>
                <c:pt idx="10">
                  <c:v>Hämeenlinna</c:v>
                </c:pt>
                <c:pt idx="11">
                  <c:v>Mikkeli</c:v>
                </c:pt>
                <c:pt idx="12">
                  <c:v>Järvenpää</c:v>
                </c:pt>
                <c:pt idx="13">
                  <c:v>Äänekoski</c:v>
                </c:pt>
                <c:pt idx="14">
                  <c:v>Ii</c:v>
                </c:pt>
              </c:strCache>
            </c:strRef>
          </c:cat>
          <c:val>
            <c:numRef>
              <c:f>'Kulma-malli 2020'!$C$7:$Q$7</c:f>
              <c:numCache>
                <c:formatCode>0.00</c:formatCode>
                <c:ptCount val="15"/>
                <c:pt idx="0">
                  <c:v>2.3544924446654392</c:v>
                </c:pt>
                <c:pt idx="1">
                  <c:v>2.3573707883483381</c:v>
                </c:pt>
                <c:pt idx="2">
                  <c:v>2.0158108170925568</c:v>
                </c:pt>
                <c:pt idx="3">
                  <c:v>1.9480171777775248</c:v>
                </c:pt>
                <c:pt idx="4">
                  <c:v>1.9230089958929615</c:v>
                </c:pt>
                <c:pt idx="5">
                  <c:v>2.0034783766790385</c:v>
                </c:pt>
                <c:pt idx="6">
                  <c:v>1.9043929075617669</c:v>
                </c:pt>
                <c:pt idx="7">
                  <c:v>1.7441257198553557</c:v>
                </c:pt>
                <c:pt idx="8">
                  <c:v>1.9774826040950539</c:v>
                </c:pt>
                <c:pt idx="9">
                  <c:v>1.7013349901300445</c:v>
                </c:pt>
                <c:pt idx="10">
                  <c:v>1.9197151555899954</c:v>
                </c:pt>
                <c:pt idx="11">
                  <c:v>1.7896209498463382</c:v>
                </c:pt>
                <c:pt idx="12">
                  <c:v>1.8797116794151387</c:v>
                </c:pt>
                <c:pt idx="13">
                  <c:v>1.8996742662534318</c:v>
                </c:pt>
                <c:pt idx="14">
                  <c:v>1.7078479490287366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F1-445C-9F59-77B88DAA146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5140592"/>
        <c:axId val="685145184"/>
      </c:barChart>
      <c:catAx>
        <c:axId val="68514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85145184"/>
        <c:crosses val="autoZero"/>
        <c:auto val="1"/>
        <c:lblAlgn val="ctr"/>
        <c:lblOffset val="100"/>
        <c:noMultiLvlLbl val="0"/>
      </c:catAx>
      <c:valAx>
        <c:axId val="68514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 CO</a:t>
                </a:r>
                <a:r>
                  <a:rPr lang="en-US" baseline="-25000"/>
                  <a:t>2</a:t>
                </a:r>
                <a:r>
                  <a:rPr lang="en-US"/>
                  <a:t>-ekv/asukas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8514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22679</xdr:colOff>
      <xdr:row>57</xdr:row>
      <xdr:rowOff>16328</xdr:rowOff>
    </xdr:from>
    <xdr:to>
      <xdr:col>13</xdr:col>
      <xdr:colOff>471715</xdr:colOff>
      <xdr:row>84</xdr:row>
      <xdr:rowOff>45357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A4A22C5B-5113-435B-A62B-407B74B9EC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P54"/>
  <sheetViews>
    <sheetView tabSelected="1" zoomScale="70" zoomScaleNormal="70" workbookViewId="0">
      <selection activeCell="T9" sqref="T9"/>
    </sheetView>
  </sheetViews>
  <sheetFormatPr defaultColWidth="8.81640625" defaultRowHeight="13.5" x14ac:dyDescent="0.25"/>
  <cols>
    <col min="1" max="1" width="8.81640625" style="1"/>
    <col min="2" max="2" width="39.81640625" style="1" customWidth="1"/>
    <col min="3" max="3" width="12.1796875" style="1" customWidth="1"/>
    <col min="4" max="4" width="10.81640625" style="1" customWidth="1"/>
    <col min="5" max="5" width="12.6328125" style="1" customWidth="1"/>
    <col min="6" max="6" width="12" style="1" customWidth="1"/>
    <col min="7" max="7" width="15.36328125" style="1" customWidth="1"/>
    <col min="8" max="8" width="11.453125" style="1" customWidth="1"/>
    <col min="9" max="9" width="12.1796875" style="1" customWidth="1"/>
    <col min="10" max="16" width="9.453125" style="1" bestFit="1" customWidth="1"/>
    <col min="17" max="17" width="9.453125" style="1" customWidth="1"/>
    <col min="18" max="16384" width="8.81640625" style="1"/>
  </cols>
  <sheetData>
    <row r="3" spans="2:42" x14ac:dyDescent="0.25">
      <c r="B3" s="2" t="s">
        <v>20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</row>
    <row r="4" spans="2:42" x14ac:dyDescent="0.25">
      <c r="B4" s="2" t="s">
        <v>15</v>
      </c>
      <c r="C4" s="3">
        <v>3.4267289444992839</v>
      </c>
      <c r="D4" s="3">
        <v>3.0655265574100294</v>
      </c>
      <c r="E4" s="3">
        <v>2.3563762524552896</v>
      </c>
      <c r="F4" s="3">
        <v>2.4239322249543633</v>
      </c>
      <c r="G4" s="3">
        <v>3.1083051608132233</v>
      </c>
      <c r="H4" s="3">
        <v>2.6924871238481209</v>
      </c>
      <c r="I4" s="3">
        <v>3.171534935336882</v>
      </c>
      <c r="J4" s="3">
        <v>2.6451973350612135</v>
      </c>
      <c r="K4" s="3">
        <v>2.9846611647239016</v>
      </c>
      <c r="L4" s="3">
        <v>2.4025530559124779</v>
      </c>
      <c r="M4" s="3">
        <v>3.315413415964886</v>
      </c>
      <c r="N4" s="3">
        <v>2.6292392389367367</v>
      </c>
      <c r="O4" s="3">
        <v>2.0198544651703871</v>
      </c>
      <c r="P4" s="3">
        <v>2.9714954065444772</v>
      </c>
      <c r="Q4" s="3">
        <v>2.7839858387163923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x14ac:dyDescent="0.25">
      <c r="B5" s="2" t="s">
        <v>16</v>
      </c>
      <c r="C5" s="3">
        <v>1.5830198273391505</v>
      </c>
      <c r="D5" s="3">
        <v>1.6707831147750123</v>
      </c>
      <c r="E5" s="3">
        <v>1.711887268882349</v>
      </c>
      <c r="F5" s="3">
        <v>1.7107111834286912</v>
      </c>
      <c r="G5" s="3">
        <v>2.0200097518265343</v>
      </c>
      <c r="H5" s="3">
        <v>1.7103239362961062</v>
      </c>
      <c r="I5" s="3">
        <v>2.0460764479074411</v>
      </c>
      <c r="J5" s="3">
        <v>1.8876187936945497</v>
      </c>
      <c r="K5" s="3">
        <v>1.9454268875836405</v>
      </c>
      <c r="L5" s="3">
        <v>2.1077691427897349</v>
      </c>
      <c r="M5" s="3">
        <v>2.0987397043257539</v>
      </c>
      <c r="N5" s="3">
        <v>2.1777572627691892</v>
      </c>
      <c r="O5" s="3">
        <v>1.7324339165655211</v>
      </c>
      <c r="P5" s="3">
        <v>2.2014257173861735</v>
      </c>
      <c r="Q5" s="3">
        <v>2.5050222716526696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x14ac:dyDescent="0.25">
      <c r="B6" s="2" t="s">
        <v>17</v>
      </c>
      <c r="C6" s="3">
        <v>1.8964487659494043</v>
      </c>
      <c r="D6" s="3">
        <v>1.9291132030932314</v>
      </c>
      <c r="E6" s="3">
        <v>2.0375956347220257</v>
      </c>
      <c r="F6" s="3">
        <v>1.9888214112587483</v>
      </c>
      <c r="G6" s="3">
        <v>2.0555024666206161</v>
      </c>
      <c r="H6" s="3">
        <v>2.0088056437482411</v>
      </c>
      <c r="I6" s="3">
        <v>2.0517739165886666</v>
      </c>
      <c r="J6" s="3">
        <v>2.1076668300592178</v>
      </c>
      <c r="K6" s="3">
        <v>2.0706141859303453</v>
      </c>
      <c r="L6" s="3">
        <v>2.0740699718110638</v>
      </c>
      <c r="M6" s="3">
        <v>2.0793609081239368</v>
      </c>
      <c r="N6" s="3">
        <v>2.1310565190639119</v>
      </c>
      <c r="O6" s="3">
        <v>2.0436627307352722</v>
      </c>
      <c r="P6" s="3">
        <v>2.0740646043956676</v>
      </c>
      <c r="Q6" s="3">
        <v>2.0289192426109821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x14ac:dyDescent="0.25">
      <c r="B7" s="2" t="s">
        <v>18</v>
      </c>
      <c r="C7" s="3">
        <v>2.3544924446654392</v>
      </c>
      <c r="D7" s="3">
        <v>2.3573707883483381</v>
      </c>
      <c r="E7" s="3">
        <v>2.0158108170925568</v>
      </c>
      <c r="F7" s="3">
        <v>1.9480171777775248</v>
      </c>
      <c r="G7" s="3">
        <v>1.9230089958929615</v>
      </c>
      <c r="H7" s="3">
        <v>2.0034783766790385</v>
      </c>
      <c r="I7" s="3">
        <v>1.9043929075617669</v>
      </c>
      <c r="J7" s="3">
        <v>1.7441257198553557</v>
      </c>
      <c r="K7" s="3">
        <v>1.9774826040950539</v>
      </c>
      <c r="L7" s="3">
        <v>1.7013349901300445</v>
      </c>
      <c r="M7" s="3">
        <v>1.9197151555899954</v>
      </c>
      <c r="N7" s="3">
        <v>1.7896209498463382</v>
      </c>
      <c r="O7" s="3">
        <v>1.8797116794151387</v>
      </c>
      <c r="P7" s="3">
        <v>1.8996742662534318</v>
      </c>
      <c r="Q7" s="3">
        <v>1.7078479490287366</v>
      </c>
    </row>
    <row r="8" spans="2:42" x14ac:dyDescent="0.25">
      <c r="B8" s="2" t="s">
        <v>19</v>
      </c>
      <c r="C8" s="3">
        <f>SUM(C4:C7)</f>
        <v>9.2606899824532771</v>
      </c>
      <c r="D8" s="3">
        <f t="shared" ref="D8:Q8" si="0">SUM(D4:D7)</f>
        <v>9.0227936636266115</v>
      </c>
      <c r="E8" s="3">
        <f t="shared" si="0"/>
        <v>8.1216699731522208</v>
      </c>
      <c r="F8" s="3">
        <f t="shared" si="0"/>
        <v>8.0714819974193279</v>
      </c>
      <c r="G8" s="3">
        <f t="shared" si="0"/>
        <v>9.1068263751533358</v>
      </c>
      <c r="H8" s="3">
        <f t="shared" si="0"/>
        <v>8.4150950805715077</v>
      </c>
      <c r="I8" s="3">
        <f t="shared" si="0"/>
        <v>9.1737782073947578</v>
      </c>
      <c r="J8" s="3">
        <f t="shared" si="0"/>
        <v>8.384608678670336</v>
      </c>
      <c r="K8" s="3">
        <f t="shared" si="0"/>
        <v>8.97818484233294</v>
      </c>
      <c r="L8" s="3">
        <f t="shared" si="0"/>
        <v>8.2857271606433205</v>
      </c>
      <c r="M8" s="3">
        <f t="shared" si="0"/>
        <v>9.4132291840045728</v>
      </c>
      <c r="N8" s="3">
        <f t="shared" si="0"/>
        <v>8.727673970616177</v>
      </c>
      <c r="O8" s="3">
        <f t="shared" si="0"/>
        <v>7.6756627918863192</v>
      </c>
      <c r="P8" s="3">
        <f t="shared" si="0"/>
        <v>9.1466599945797498</v>
      </c>
      <c r="Q8" s="3">
        <f t="shared" si="0"/>
        <v>9.0257753020087819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11" spans="2:42" x14ac:dyDescent="0.25">
      <c r="B11" s="2" t="s">
        <v>22</v>
      </c>
      <c r="C11" s="2" t="s">
        <v>0</v>
      </c>
      <c r="D11" s="2" t="s">
        <v>1</v>
      </c>
      <c r="E11" s="2" t="s">
        <v>2</v>
      </c>
      <c r="F11" s="2" t="s">
        <v>3</v>
      </c>
      <c r="G11" s="2" t="s">
        <v>4</v>
      </c>
      <c r="H11" s="2" t="s">
        <v>5</v>
      </c>
      <c r="I11" s="2" t="s">
        <v>6</v>
      </c>
      <c r="J11" s="2" t="s">
        <v>7</v>
      </c>
      <c r="K11" s="2" t="s">
        <v>8</v>
      </c>
      <c r="L11" s="2" t="s">
        <v>9</v>
      </c>
      <c r="M11" s="2" t="s">
        <v>10</v>
      </c>
      <c r="N11" s="2" t="s">
        <v>11</v>
      </c>
      <c r="O11" s="2" t="s">
        <v>12</v>
      </c>
      <c r="P11" s="2" t="s">
        <v>13</v>
      </c>
      <c r="Q11" s="2" t="s">
        <v>14</v>
      </c>
    </row>
    <row r="12" spans="2:42" x14ac:dyDescent="0.25">
      <c r="B12" s="2" t="s">
        <v>15</v>
      </c>
      <c r="C12" s="8">
        <v>2251.0867782204696</v>
      </c>
      <c r="D12" s="8">
        <v>897.57391390342684</v>
      </c>
      <c r="E12" s="8">
        <v>567.90788422799687</v>
      </c>
      <c r="F12" s="8">
        <v>575.0318656581486</v>
      </c>
      <c r="G12" s="8">
        <v>644.4355840759232</v>
      </c>
      <c r="H12" s="8">
        <v>523.39526449196012</v>
      </c>
      <c r="I12" s="8">
        <v>381.25021457684653</v>
      </c>
      <c r="J12" s="8">
        <v>317.38135704998467</v>
      </c>
      <c r="K12" s="8">
        <v>201.61684633826431</v>
      </c>
      <c r="L12" s="8">
        <v>184.84041935662648</v>
      </c>
      <c r="M12" s="8">
        <v>224.94416944638556</v>
      </c>
      <c r="N12" s="8">
        <v>138.25328690101043</v>
      </c>
      <c r="O12" s="8">
        <v>89.792630249149568</v>
      </c>
      <c r="P12" s="8">
        <v>55.201470167376741</v>
      </c>
      <c r="Q12" s="8">
        <v>27.41669253967903</v>
      </c>
    </row>
    <row r="13" spans="2:42" x14ac:dyDescent="0.25">
      <c r="B13" s="2" t="s">
        <v>16</v>
      </c>
      <c r="C13" s="5">
        <v>1039.9173849756348</v>
      </c>
      <c r="D13" s="5">
        <v>489.19861287366456</v>
      </c>
      <c r="E13" s="5">
        <v>412.58023878606605</v>
      </c>
      <c r="F13" s="5">
        <v>405.83372475597184</v>
      </c>
      <c r="G13" s="5">
        <v>418.80256181693983</v>
      </c>
      <c r="H13" s="5">
        <v>332.47158030053635</v>
      </c>
      <c r="I13" s="5">
        <v>245.95884980295352</v>
      </c>
      <c r="J13" s="5">
        <v>226.48405334264686</v>
      </c>
      <c r="K13" s="5">
        <v>131.4155316831625</v>
      </c>
      <c r="L13" s="5">
        <v>162.16121900052826</v>
      </c>
      <c r="M13" s="5">
        <v>142.39529145909376</v>
      </c>
      <c r="N13" s="5">
        <v>114.51301014819228</v>
      </c>
      <c r="O13" s="5">
        <v>77.015349760920245</v>
      </c>
      <c r="P13" s="5">
        <v>40.895885551882941</v>
      </c>
      <c r="Q13" s="5">
        <v>24.669459331235487</v>
      </c>
    </row>
    <row r="14" spans="2:42" x14ac:dyDescent="0.25">
      <c r="B14" s="2" t="s">
        <v>17</v>
      </c>
      <c r="C14" s="3">
        <v>1245.8151233274828</v>
      </c>
      <c r="D14" s="3">
        <v>564.83662941288571</v>
      </c>
      <c r="E14" s="3">
        <v>491.07888632872067</v>
      </c>
      <c r="F14" s="3">
        <v>471.81009221432413</v>
      </c>
      <c r="G14" s="3">
        <v>426.16115989705247</v>
      </c>
      <c r="H14" s="3">
        <v>390.49373789386436</v>
      </c>
      <c r="I14" s="3">
        <v>246.64374251312361</v>
      </c>
      <c r="J14" s="3">
        <v>252.88629693782519</v>
      </c>
      <c r="K14" s="3">
        <v>139.87205887378073</v>
      </c>
      <c r="L14" s="3">
        <v>159.56857328128419</v>
      </c>
      <c r="M14" s="3">
        <v>141.08047889439288</v>
      </c>
      <c r="N14" s="3">
        <v>112.05734494193769</v>
      </c>
      <c r="O14" s="3">
        <v>90.85102669483652</v>
      </c>
      <c r="P14" s="3">
        <v>38.529898155858319</v>
      </c>
      <c r="Q14" s="3">
        <v>19.980796701232954</v>
      </c>
    </row>
    <row r="15" spans="2:42" x14ac:dyDescent="0.25">
      <c r="B15" s="2" t="s">
        <v>18</v>
      </c>
      <c r="C15" s="5">
        <v>1546.7131767496201</v>
      </c>
      <c r="D15" s="5">
        <v>690.22873734524001</v>
      </c>
      <c r="E15" s="5">
        <v>485.82854921666001</v>
      </c>
      <c r="F15" s="5">
        <v>462.13006310134</v>
      </c>
      <c r="G15" s="5">
        <v>398.6916860915</v>
      </c>
      <c r="H15" s="5">
        <v>389.45816512101499</v>
      </c>
      <c r="I15" s="5">
        <v>228.927071418</v>
      </c>
      <c r="J15" s="5">
        <v>209.26718037112499</v>
      </c>
      <c r="K15" s="5">
        <v>133.580927389225</v>
      </c>
      <c r="L15" s="5">
        <v>130.89220746565499</v>
      </c>
      <c r="M15" s="5">
        <v>130.24883387647</v>
      </c>
      <c r="N15" s="5">
        <v>94.103638405769999</v>
      </c>
      <c r="O15" s="5">
        <v>83.562582708400001</v>
      </c>
      <c r="P15" s="5">
        <v>35.290248844190003</v>
      </c>
      <c r="Q15" s="5">
        <v>16.818886602035001</v>
      </c>
    </row>
    <row r="16" spans="2:42" x14ac:dyDescent="0.25">
      <c r="B16" s="2" t="s">
        <v>19</v>
      </c>
      <c r="C16" s="3">
        <f>SUM(C12:C15)</f>
        <v>6083.5324632732072</v>
      </c>
      <c r="D16" s="3">
        <f t="shared" ref="D16:Q16" si="1">SUM(D12:D15)</f>
        <v>2641.8378935352171</v>
      </c>
      <c r="E16" s="3">
        <f t="shared" si="1"/>
        <v>1957.3955585594435</v>
      </c>
      <c r="F16" s="3">
        <f t="shared" si="1"/>
        <v>1914.8057457297846</v>
      </c>
      <c r="G16" s="3">
        <f t="shared" si="1"/>
        <v>1888.0909918814157</v>
      </c>
      <c r="H16" s="3">
        <f t="shared" si="1"/>
        <v>1635.818747807376</v>
      </c>
      <c r="I16" s="3">
        <f t="shared" si="1"/>
        <v>1102.7798783109238</v>
      </c>
      <c r="J16" s="3">
        <f t="shared" si="1"/>
        <v>1006.0188877015817</v>
      </c>
      <c r="K16" s="3">
        <f t="shared" si="1"/>
        <v>606.48536428443253</v>
      </c>
      <c r="L16" s="3">
        <f t="shared" si="1"/>
        <v>637.46241910409401</v>
      </c>
      <c r="M16" s="3">
        <f t="shared" si="1"/>
        <v>638.6687736763422</v>
      </c>
      <c r="N16" s="3">
        <f t="shared" si="1"/>
        <v>458.92728039691042</v>
      </c>
      <c r="O16" s="3">
        <f t="shared" si="1"/>
        <v>341.22158941330633</v>
      </c>
      <c r="P16" s="3">
        <f t="shared" si="1"/>
        <v>169.917502719308</v>
      </c>
      <c r="Q16" s="3">
        <f t="shared" si="1"/>
        <v>88.885835174182489</v>
      </c>
    </row>
    <row r="17" spans="2:17" x14ac:dyDescent="0.25">
      <c r="B17" s="2"/>
    </row>
    <row r="19" spans="2:17" x14ac:dyDescent="0.25">
      <c r="B19" s="2" t="s">
        <v>22</v>
      </c>
      <c r="C19" s="2" t="s">
        <v>0</v>
      </c>
      <c r="D19" s="2" t="s">
        <v>1</v>
      </c>
      <c r="E19" s="2" t="s">
        <v>2</v>
      </c>
      <c r="F19" s="2" t="s">
        <v>3</v>
      </c>
      <c r="G19" s="2" t="s">
        <v>4</v>
      </c>
      <c r="H19" s="2" t="s">
        <v>5</v>
      </c>
      <c r="I19" s="2" t="s">
        <v>6</v>
      </c>
      <c r="J19" s="2" t="s">
        <v>7</v>
      </c>
      <c r="K19" s="2" t="s">
        <v>8</v>
      </c>
      <c r="L19" s="2" t="s">
        <v>9</v>
      </c>
      <c r="M19" s="2" t="s">
        <v>10</v>
      </c>
      <c r="N19" s="2" t="s">
        <v>11</v>
      </c>
      <c r="O19" s="2" t="s">
        <v>12</v>
      </c>
      <c r="P19" s="2" t="s">
        <v>13</v>
      </c>
      <c r="Q19" s="2" t="s">
        <v>14</v>
      </c>
    </row>
    <row r="20" spans="2:17" x14ac:dyDescent="0.25">
      <c r="B20" s="2" t="s">
        <v>21</v>
      </c>
    </row>
    <row r="21" spans="2:17" x14ac:dyDescent="0.25">
      <c r="B21" s="2" t="s">
        <v>15</v>
      </c>
      <c r="C21" s="8">
        <f>C22+C23+C24+C25</f>
        <v>2251.0867782204696</v>
      </c>
      <c r="D21" s="8">
        <f t="shared" ref="D21:Q21" si="2">D22+D23+D24+D25</f>
        <v>897.57391390342684</v>
      </c>
      <c r="E21" s="8">
        <f t="shared" si="2"/>
        <v>567.90788422799687</v>
      </c>
      <c r="F21" s="8">
        <f t="shared" si="2"/>
        <v>575.03186565814872</v>
      </c>
      <c r="G21" s="8">
        <f t="shared" si="2"/>
        <v>644.43558407592309</v>
      </c>
      <c r="H21" s="8">
        <f t="shared" si="2"/>
        <v>523.39526449196012</v>
      </c>
      <c r="I21" s="8">
        <f t="shared" si="2"/>
        <v>381.25021457684653</v>
      </c>
      <c r="J21" s="8">
        <f t="shared" si="2"/>
        <v>317.38135704998467</v>
      </c>
      <c r="K21" s="8">
        <f t="shared" si="2"/>
        <v>201.61684633826428</v>
      </c>
      <c r="L21" s="8">
        <f t="shared" si="2"/>
        <v>184.84041935662646</v>
      </c>
      <c r="M21" s="8">
        <f t="shared" si="2"/>
        <v>224.94416944638556</v>
      </c>
      <c r="N21" s="8">
        <f t="shared" si="2"/>
        <v>138.25328690101043</v>
      </c>
      <c r="O21" s="8">
        <f t="shared" si="2"/>
        <v>89.792630249149568</v>
      </c>
      <c r="P21" s="8">
        <f t="shared" si="2"/>
        <v>55.201470167376741</v>
      </c>
      <c r="Q21" s="8">
        <f t="shared" si="2"/>
        <v>27.41669253967903</v>
      </c>
    </row>
    <row r="22" spans="2:17" x14ac:dyDescent="0.25">
      <c r="B22" s="4" t="s">
        <v>27</v>
      </c>
      <c r="C22" s="8">
        <v>330.26362233260295</v>
      </c>
      <c r="D22" s="8">
        <v>165.17209704362918</v>
      </c>
      <c r="E22" s="8">
        <v>118.44047934348045</v>
      </c>
      <c r="F22" s="8">
        <v>133.74911272801194</v>
      </c>
      <c r="G22" s="8">
        <v>108.44958176620726</v>
      </c>
      <c r="H22" s="8">
        <v>102.08441314842838</v>
      </c>
      <c r="I22" s="8">
        <v>68.969421985047106</v>
      </c>
      <c r="J22" s="8">
        <v>65.988267062796254</v>
      </c>
      <c r="K22" s="8">
        <v>34.242995728557275</v>
      </c>
      <c r="L22" s="8">
        <v>41.816740666167583</v>
      </c>
      <c r="M22" s="8">
        <v>43.347604004620734</v>
      </c>
      <c r="N22" s="8">
        <v>33.840136955280123</v>
      </c>
      <c r="O22" s="8">
        <v>21.512658492999513</v>
      </c>
      <c r="P22" s="8">
        <v>10.071469331928609</v>
      </c>
      <c r="Q22" s="8">
        <v>6.2845968631234523</v>
      </c>
    </row>
    <row r="23" spans="2:17" x14ac:dyDescent="0.25">
      <c r="B23" s="4" t="s">
        <v>28</v>
      </c>
      <c r="C23" s="8">
        <v>1507.4827759133461</v>
      </c>
      <c r="D23" s="8">
        <v>475.73559631630508</v>
      </c>
      <c r="E23" s="8">
        <v>242.04847306536635</v>
      </c>
      <c r="F23" s="8">
        <v>250.40311503940481</v>
      </c>
      <c r="G23" s="8">
        <v>303.91183598422145</v>
      </c>
      <c r="H23" s="8">
        <v>249.34398851139545</v>
      </c>
      <c r="I23" s="8">
        <v>146.53786203519334</v>
      </c>
      <c r="J23" s="8">
        <v>164.83217158936191</v>
      </c>
      <c r="K23" s="8">
        <v>89.220867700673736</v>
      </c>
      <c r="L23" s="8">
        <v>65.771953025972024</v>
      </c>
      <c r="M23" s="8">
        <v>87.247978915879244</v>
      </c>
      <c r="N23" s="8">
        <v>42.207302199664291</v>
      </c>
      <c r="O23" s="8">
        <v>11.171934564165745</v>
      </c>
      <c r="P23" s="8">
        <v>5.9966386699871608</v>
      </c>
      <c r="Q23" s="8">
        <v>5.0629529626613889</v>
      </c>
    </row>
    <row r="24" spans="2:17" x14ac:dyDescent="0.25">
      <c r="B24" s="4" t="s">
        <v>32</v>
      </c>
      <c r="C24" s="8">
        <v>64.042528774520591</v>
      </c>
      <c r="D24" s="8">
        <v>75.761982343492619</v>
      </c>
      <c r="E24" s="8">
        <v>65.143426519150083</v>
      </c>
      <c r="F24" s="8">
        <v>70.167237090731845</v>
      </c>
      <c r="G24" s="8">
        <v>120.52506072549443</v>
      </c>
      <c r="H24" s="8">
        <v>68.861637232136232</v>
      </c>
      <c r="I24" s="8">
        <v>95.951590056606122</v>
      </c>
      <c r="J24" s="8">
        <v>45.368251697826523</v>
      </c>
      <c r="K24" s="8">
        <v>50.580984409033277</v>
      </c>
      <c r="L24" s="8">
        <v>51.021136364486864</v>
      </c>
      <c r="M24" s="8">
        <v>60.345838325885595</v>
      </c>
      <c r="N24" s="8">
        <v>50.451697246066011</v>
      </c>
      <c r="O24" s="8">
        <v>19.768579191984308</v>
      </c>
      <c r="P24" s="8">
        <v>25.012616365460978</v>
      </c>
      <c r="Q24" s="8">
        <v>11.922153313894189</v>
      </c>
    </row>
    <row r="25" spans="2:17" x14ac:dyDescent="0.25">
      <c r="B25" s="4" t="s">
        <v>25</v>
      </c>
      <c r="C25" s="8">
        <v>349.29785119999997</v>
      </c>
      <c r="D25" s="8">
        <v>180.90423820000004</v>
      </c>
      <c r="E25" s="8">
        <v>142.27550530000002</v>
      </c>
      <c r="F25" s="8">
        <v>120.71240080000001</v>
      </c>
      <c r="G25" s="8">
        <v>111.54910559999999</v>
      </c>
      <c r="H25" s="8">
        <v>103.10522560000003</v>
      </c>
      <c r="I25" s="8">
        <v>69.79134049999999</v>
      </c>
      <c r="J25" s="8">
        <v>41.192666699999997</v>
      </c>
      <c r="K25" s="8">
        <v>27.571998500000003</v>
      </c>
      <c r="L25" s="8">
        <v>26.230589299999998</v>
      </c>
      <c r="M25" s="8">
        <v>34.002748199999999</v>
      </c>
      <c r="N25" s="8">
        <v>11.754150499999998</v>
      </c>
      <c r="O25" s="8">
        <v>37.339458</v>
      </c>
      <c r="P25" s="8">
        <v>14.120745799999998</v>
      </c>
      <c r="Q25" s="8">
        <v>4.1469893999999998</v>
      </c>
    </row>
    <row r="26" spans="2:17" x14ac:dyDescent="0.25">
      <c r="B26" s="6" t="s">
        <v>16</v>
      </c>
      <c r="C26" s="8">
        <f>C27+C28+C29</f>
        <v>1039.9173849756348</v>
      </c>
      <c r="D26" s="8">
        <f t="shared" ref="D26:Q26" si="3">D27+D28+D29</f>
        <v>489.19861287366456</v>
      </c>
      <c r="E26" s="8">
        <f t="shared" si="3"/>
        <v>412.58023878606605</v>
      </c>
      <c r="F26" s="8">
        <f t="shared" si="3"/>
        <v>405.83372475597184</v>
      </c>
      <c r="G26" s="8">
        <f t="shared" si="3"/>
        <v>418.80256181693983</v>
      </c>
      <c r="H26" s="8">
        <f t="shared" si="3"/>
        <v>332.47158030053635</v>
      </c>
      <c r="I26" s="8">
        <f t="shared" si="3"/>
        <v>245.95884980295352</v>
      </c>
      <c r="J26" s="8">
        <f t="shared" si="3"/>
        <v>226.48405334264686</v>
      </c>
      <c r="K26" s="8">
        <f t="shared" si="3"/>
        <v>131.4155316831625</v>
      </c>
      <c r="L26" s="8">
        <f t="shared" si="3"/>
        <v>162.16121900052826</v>
      </c>
      <c r="M26" s="8">
        <f t="shared" si="3"/>
        <v>142.39529145909376</v>
      </c>
      <c r="N26" s="8">
        <f t="shared" si="3"/>
        <v>114.51301014819228</v>
      </c>
      <c r="O26" s="8">
        <f t="shared" si="3"/>
        <v>77.015349760920245</v>
      </c>
      <c r="P26" s="8">
        <f t="shared" si="3"/>
        <v>40.895885551882941</v>
      </c>
      <c r="Q26" s="8">
        <f t="shared" si="3"/>
        <v>24.669459331235487</v>
      </c>
    </row>
    <row r="27" spans="2:17" x14ac:dyDescent="0.25">
      <c r="B27" s="4" t="s">
        <v>31</v>
      </c>
      <c r="C27" s="8">
        <v>596.91738497563472</v>
      </c>
      <c r="D27" s="8">
        <v>291.19861287366456</v>
      </c>
      <c r="E27" s="8">
        <v>249.58023878606608</v>
      </c>
      <c r="F27" s="8">
        <v>245.83372475597187</v>
      </c>
      <c r="G27" s="8">
        <v>278.80256181693983</v>
      </c>
      <c r="H27" s="8">
        <v>201.47158030053635</v>
      </c>
      <c r="I27" s="8">
        <v>164.95884980295352</v>
      </c>
      <c r="J27" s="8">
        <v>145.48405334264686</v>
      </c>
      <c r="K27" s="8">
        <v>86.415531683162499</v>
      </c>
      <c r="L27" s="8">
        <v>110.16121900052825</v>
      </c>
      <c r="M27" s="8">
        <v>96.395291459093741</v>
      </c>
      <c r="N27" s="8">
        <v>79.513010148192279</v>
      </c>
      <c r="O27" s="8">
        <v>47.015349760920245</v>
      </c>
      <c r="P27" s="8">
        <v>34.895885551882941</v>
      </c>
      <c r="Q27" s="8">
        <v>20.669459331235487</v>
      </c>
    </row>
    <row r="28" spans="2:17" x14ac:dyDescent="0.25">
      <c r="B28" s="4" t="s">
        <v>29</v>
      </c>
      <c r="C28" s="8">
        <v>390</v>
      </c>
      <c r="D28" s="8">
        <v>174</v>
      </c>
      <c r="E28" s="8">
        <v>143</v>
      </c>
      <c r="F28" s="8">
        <v>141</v>
      </c>
      <c r="G28" s="8">
        <v>123</v>
      </c>
      <c r="H28" s="8">
        <v>115</v>
      </c>
      <c r="I28" s="8">
        <v>71</v>
      </c>
      <c r="J28" s="8">
        <v>71</v>
      </c>
      <c r="K28" s="8">
        <v>40</v>
      </c>
      <c r="L28" s="8">
        <v>46</v>
      </c>
      <c r="M28" s="8">
        <v>40</v>
      </c>
      <c r="N28" s="8">
        <v>31</v>
      </c>
      <c r="O28" s="8">
        <v>26</v>
      </c>
      <c r="P28" s="8">
        <v>5</v>
      </c>
      <c r="Q28" s="8">
        <v>3</v>
      </c>
    </row>
    <row r="29" spans="2:17" x14ac:dyDescent="0.25">
      <c r="B29" s="4" t="s">
        <v>30</v>
      </c>
      <c r="C29" s="8">
        <v>53</v>
      </c>
      <c r="D29" s="8">
        <v>24</v>
      </c>
      <c r="E29" s="8">
        <v>20</v>
      </c>
      <c r="F29" s="8">
        <v>19</v>
      </c>
      <c r="G29" s="8">
        <v>17</v>
      </c>
      <c r="H29" s="8">
        <v>16</v>
      </c>
      <c r="I29" s="8">
        <v>10</v>
      </c>
      <c r="J29" s="8">
        <v>10</v>
      </c>
      <c r="K29" s="8">
        <v>5</v>
      </c>
      <c r="L29" s="8">
        <v>6</v>
      </c>
      <c r="M29" s="8">
        <v>6</v>
      </c>
      <c r="N29" s="8">
        <v>4</v>
      </c>
      <c r="O29" s="8">
        <v>4</v>
      </c>
      <c r="P29" s="8">
        <v>1</v>
      </c>
      <c r="Q29" s="8">
        <v>1</v>
      </c>
    </row>
    <row r="30" spans="2:17" x14ac:dyDescent="0.25">
      <c r="B30" s="6" t="s">
        <v>17</v>
      </c>
      <c r="C30" s="8">
        <v>1245.8151233274828</v>
      </c>
      <c r="D30" s="8">
        <v>564.83662941288571</v>
      </c>
      <c r="E30" s="8">
        <v>491.07888632872067</v>
      </c>
      <c r="F30" s="8">
        <v>471.81009221432413</v>
      </c>
      <c r="G30" s="8">
        <v>426.16115989705247</v>
      </c>
      <c r="H30" s="8">
        <v>390.49373789386436</v>
      </c>
      <c r="I30" s="8">
        <v>246.64374251312361</v>
      </c>
      <c r="J30" s="8">
        <v>252.88629693782519</v>
      </c>
      <c r="K30" s="8">
        <v>139.87205887378073</v>
      </c>
      <c r="L30" s="8">
        <v>159.56857328128419</v>
      </c>
      <c r="M30" s="8">
        <v>141.08047889439288</v>
      </c>
      <c r="N30" s="8">
        <v>112.05734494193769</v>
      </c>
      <c r="O30" s="8">
        <v>90.85102669483652</v>
      </c>
      <c r="P30" s="8">
        <v>38.529898155858319</v>
      </c>
      <c r="Q30" s="8">
        <v>19.980796701232954</v>
      </c>
    </row>
    <row r="31" spans="2:17" x14ac:dyDescent="0.25">
      <c r="B31" s="2" t="s">
        <v>18</v>
      </c>
      <c r="C31" s="8">
        <f>C32+C33</f>
        <v>1546.7131767496201</v>
      </c>
      <c r="D31" s="8">
        <f t="shared" ref="D31:Q31" si="4">D32+D33</f>
        <v>690.22873734524001</v>
      </c>
      <c r="E31" s="8">
        <f t="shared" si="4"/>
        <v>485.82854921666001</v>
      </c>
      <c r="F31" s="8">
        <f t="shared" si="4"/>
        <v>462.13006310134</v>
      </c>
      <c r="G31" s="8">
        <f t="shared" si="4"/>
        <v>398.6916860915</v>
      </c>
      <c r="H31" s="8">
        <f t="shared" si="4"/>
        <v>389.45816512101499</v>
      </c>
      <c r="I31" s="8">
        <f t="shared" si="4"/>
        <v>228.92707141800003</v>
      </c>
      <c r="J31" s="8">
        <f t="shared" si="4"/>
        <v>209.26718037112499</v>
      </c>
      <c r="K31" s="8">
        <f t="shared" si="4"/>
        <v>133.580927389225</v>
      </c>
      <c r="L31" s="8">
        <f t="shared" si="4"/>
        <v>130.89220746565499</v>
      </c>
      <c r="M31" s="8">
        <f t="shared" si="4"/>
        <v>130.24883387647</v>
      </c>
      <c r="N31" s="8">
        <f t="shared" si="4"/>
        <v>94.103638405769999</v>
      </c>
      <c r="O31" s="8">
        <f t="shared" si="4"/>
        <v>83.562582708400001</v>
      </c>
      <c r="P31" s="8">
        <f t="shared" si="4"/>
        <v>35.290248844190003</v>
      </c>
      <c r="Q31" s="8">
        <f t="shared" si="4"/>
        <v>16.818886602035001</v>
      </c>
    </row>
    <row r="32" spans="2:17" x14ac:dyDescent="0.25">
      <c r="B32" s="4" t="s">
        <v>24</v>
      </c>
      <c r="C32" s="8">
        <v>1235.8700367496201</v>
      </c>
      <c r="D32" s="8">
        <v>556.72151734524004</v>
      </c>
      <c r="E32" s="8">
        <v>370.88351921665998</v>
      </c>
      <c r="F32" s="8">
        <v>375.03609310133999</v>
      </c>
      <c r="G32" s="8">
        <v>307.98531609150001</v>
      </c>
      <c r="H32" s="8">
        <v>297.93652512101499</v>
      </c>
      <c r="I32" s="8">
        <v>179.95497141800001</v>
      </c>
      <c r="J32" s="8">
        <v>180.86025037112501</v>
      </c>
      <c r="K32" s="8">
        <v>102.229837389225</v>
      </c>
      <c r="L32" s="8">
        <v>109.352467465655</v>
      </c>
      <c r="M32" s="8">
        <v>104.19104387647</v>
      </c>
      <c r="N32" s="8">
        <v>77.765928405769998</v>
      </c>
      <c r="O32" s="8">
        <v>72.815162708399995</v>
      </c>
      <c r="P32" s="8">
        <v>25.897928844190002</v>
      </c>
      <c r="Q32" s="8">
        <v>13.258646602035</v>
      </c>
    </row>
    <row r="33" spans="2:17" x14ac:dyDescent="0.25">
      <c r="B33" s="4" t="s">
        <v>23</v>
      </c>
      <c r="C33" s="8">
        <v>310.84314000000001</v>
      </c>
      <c r="D33" s="8">
        <v>133.50721999999999</v>
      </c>
      <c r="E33" s="8">
        <v>114.94503</v>
      </c>
      <c r="F33" s="8">
        <v>87.093969999999999</v>
      </c>
      <c r="G33" s="8">
        <v>90.706370000000007</v>
      </c>
      <c r="H33" s="8">
        <v>91.521640000000005</v>
      </c>
      <c r="I33" s="8">
        <v>48.972099999999998</v>
      </c>
      <c r="J33" s="8">
        <v>28.406929999999999</v>
      </c>
      <c r="K33" s="8">
        <v>31.351089999999999</v>
      </c>
      <c r="L33" s="8">
        <v>21.539739999999998</v>
      </c>
      <c r="M33" s="8">
        <v>26.057790000000001</v>
      </c>
      <c r="N33" s="8">
        <v>16.337710000000001</v>
      </c>
      <c r="O33" s="8">
        <v>10.74742</v>
      </c>
      <c r="P33" s="8">
        <v>9.3923199999999998</v>
      </c>
      <c r="Q33" s="8">
        <v>3.5602399999999998</v>
      </c>
    </row>
    <row r="34" spans="2:17" x14ac:dyDescent="0.25">
      <c r="B34" s="2" t="s">
        <v>19</v>
      </c>
      <c r="C34" s="7">
        <f>C21+C26+C30+C31</f>
        <v>6083.5324632732072</v>
      </c>
      <c r="D34" s="7">
        <f t="shared" ref="D34:Q34" si="5">D21+D26+D30+D31</f>
        <v>2641.8378935352171</v>
      </c>
      <c r="E34" s="7">
        <f t="shared" si="5"/>
        <v>1957.3955585594435</v>
      </c>
      <c r="F34" s="7">
        <f t="shared" si="5"/>
        <v>1914.8057457297848</v>
      </c>
      <c r="G34" s="7">
        <f t="shared" si="5"/>
        <v>1888.0909918814157</v>
      </c>
      <c r="H34" s="7">
        <f t="shared" si="5"/>
        <v>1635.818747807376</v>
      </c>
      <c r="I34" s="7">
        <f t="shared" si="5"/>
        <v>1102.7798783109238</v>
      </c>
      <c r="J34" s="7">
        <f t="shared" si="5"/>
        <v>1006.0188877015817</v>
      </c>
      <c r="K34" s="7">
        <f t="shared" si="5"/>
        <v>606.48536428443253</v>
      </c>
      <c r="L34" s="7">
        <f t="shared" si="5"/>
        <v>637.4624191040939</v>
      </c>
      <c r="M34" s="7">
        <f t="shared" si="5"/>
        <v>638.6687736763422</v>
      </c>
      <c r="N34" s="7">
        <f t="shared" si="5"/>
        <v>458.92728039691042</v>
      </c>
      <c r="O34" s="7">
        <f t="shared" si="5"/>
        <v>341.22158941330633</v>
      </c>
      <c r="P34" s="7">
        <f t="shared" si="5"/>
        <v>169.917502719308</v>
      </c>
      <c r="Q34" s="7">
        <f t="shared" si="5"/>
        <v>88.885835174182489</v>
      </c>
    </row>
    <row r="37" spans="2:17" x14ac:dyDescent="0.25">
      <c r="B37" s="2" t="s">
        <v>26</v>
      </c>
      <c r="C37" s="1">
        <v>656920</v>
      </c>
      <c r="D37" s="1">
        <v>292796</v>
      </c>
      <c r="E37" s="1">
        <v>241009</v>
      </c>
      <c r="F37" s="1">
        <v>237231</v>
      </c>
      <c r="G37" s="1">
        <v>207327</v>
      </c>
      <c r="H37" s="1">
        <v>194391</v>
      </c>
      <c r="I37" s="1">
        <v>120210</v>
      </c>
      <c r="J37" s="1">
        <v>119984</v>
      </c>
      <c r="K37" s="1">
        <v>67551</v>
      </c>
      <c r="L37" s="1">
        <v>76935</v>
      </c>
      <c r="M37" s="1">
        <v>67848</v>
      </c>
      <c r="N37" s="1">
        <v>52583</v>
      </c>
      <c r="O37" s="1">
        <v>44455</v>
      </c>
      <c r="P37" s="1">
        <v>18577</v>
      </c>
      <c r="Q37" s="1">
        <v>9848</v>
      </c>
    </row>
    <row r="40" spans="2:17" x14ac:dyDescent="0.25">
      <c r="B40" s="2" t="s">
        <v>20</v>
      </c>
      <c r="C40" s="2" t="s">
        <v>0</v>
      </c>
      <c r="D40" s="2" t="s">
        <v>1</v>
      </c>
      <c r="E40" s="2" t="s">
        <v>2</v>
      </c>
      <c r="F40" s="2" t="s">
        <v>3</v>
      </c>
      <c r="G40" s="2" t="s">
        <v>4</v>
      </c>
      <c r="H40" s="2" t="s">
        <v>5</v>
      </c>
      <c r="I40" s="2" t="s">
        <v>6</v>
      </c>
      <c r="J40" s="2" t="s">
        <v>7</v>
      </c>
      <c r="K40" s="2" t="s">
        <v>8</v>
      </c>
      <c r="L40" s="2" t="s">
        <v>9</v>
      </c>
      <c r="M40" s="2" t="s">
        <v>10</v>
      </c>
      <c r="N40" s="2" t="s">
        <v>11</v>
      </c>
      <c r="O40" s="2" t="s">
        <v>12</v>
      </c>
      <c r="P40" s="2" t="s">
        <v>13</v>
      </c>
      <c r="Q40" s="2" t="s">
        <v>14</v>
      </c>
    </row>
    <row r="41" spans="2:17" x14ac:dyDescent="0.25">
      <c r="B41" s="2" t="s">
        <v>15</v>
      </c>
      <c r="C41" s="3">
        <f>C42+C43+C44+C45</f>
        <v>3.4267289444992839</v>
      </c>
      <c r="D41" s="3">
        <f t="shared" ref="D41:Q41" si="6">D42+D43+D44+D45</f>
        <v>3.0655265574100294</v>
      </c>
      <c r="E41" s="3">
        <f t="shared" si="6"/>
        <v>2.3563762524552896</v>
      </c>
      <c r="F41" s="3">
        <f t="shared" si="6"/>
        <v>2.4239322249543633</v>
      </c>
      <c r="G41" s="3">
        <f t="shared" si="6"/>
        <v>3.1083051608132233</v>
      </c>
      <c r="H41" s="3">
        <f t="shared" si="6"/>
        <v>2.6924871238481209</v>
      </c>
      <c r="I41" s="3">
        <f t="shared" si="6"/>
        <v>3.171534935336882</v>
      </c>
      <c r="J41" s="3">
        <f t="shared" si="6"/>
        <v>2.6451973350612139</v>
      </c>
      <c r="K41" s="3">
        <f t="shared" si="6"/>
        <v>2.9846611647239016</v>
      </c>
      <c r="L41" s="3">
        <f t="shared" si="6"/>
        <v>2.4025530559124775</v>
      </c>
      <c r="M41" s="3">
        <f t="shared" si="6"/>
        <v>3.3154134159648856</v>
      </c>
      <c r="N41" s="3">
        <f t="shared" si="6"/>
        <v>2.6292392389367367</v>
      </c>
      <c r="O41" s="3">
        <f t="shared" si="6"/>
        <v>2.0198544651703871</v>
      </c>
      <c r="P41" s="3">
        <f t="shared" si="6"/>
        <v>2.9714954065444767</v>
      </c>
      <c r="Q41" s="3">
        <f t="shared" si="6"/>
        <v>2.7839858387163918</v>
      </c>
    </row>
    <row r="42" spans="2:17" x14ac:dyDescent="0.25">
      <c r="B42" s="4" t="s">
        <v>27</v>
      </c>
      <c r="C42" s="3">
        <f>(C22*1000)/C37</f>
        <v>0.50274557378768037</v>
      </c>
      <c r="D42" s="3">
        <f t="shared" ref="D42:Q42" si="7">(D22*1000)/D37</f>
        <v>0.56412005984927793</v>
      </c>
      <c r="E42" s="3">
        <f t="shared" si="7"/>
        <v>0.4914359187560649</v>
      </c>
      <c r="F42" s="3">
        <f t="shared" si="7"/>
        <v>0.56379272830284377</v>
      </c>
      <c r="G42" s="3">
        <f t="shared" si="7"/>
        <v>0.52308470081661951</v>
      </c>
      <c r="H42" s="3">
        <f t="shared" si="7"/>
        <v>0.52514989453435801</v>
      </c>
      <c r="I42" s="3">
        <f t="shared" si="7"/>
        <v>0.5737411362203404</v>
      </c>
      <c r="J42" s="3">
        <f t="shared" si="7"/>
        <v>0.54997555559738176</v>
      </c>
      <c r="K42" s="3">
        <f t="shared" si="7"/>
        <v>0.50692063372203633</v>
      </c>
      <c r="L42" s="3">
        <f t="shared" si="7"/>
        <v>0.5435333809861258</v>
      </c>
      <c r="M42" s="3">
        <f t="shared" si="7"/>
        <v>0.63889287826642993</v>
      </c>
      <c r="N42" s="3">
        <f t="shared" si="7"/>
        <v>0.64355660489664201</v>
      </c>
      <c r="O42" s="3">
        <f t="shared" si="7"/>
        <v>0.48391988511977307</v>
      </c>
      <c r="P42" s="3">
        <f t="shared" si="7"/>
        <v>0.54214724293096883</v>
      </c>
      <c r="Q42" s="3">
        <f t="shared" si="7"/>
        <v>0.63815971396460736</v>
      </c>
    </row>
    <row r="43" spans="2:17" x14ac:dyDescent="0.25">
      <c r="B43" s="4" t="s">
        <v>28</v>
      </c>
      <c r="C43" s="3">
        <f>(C23*1000)/C37</f>
        <v>2.2947737561854504</v>
      </c>
      <c r="D43" s="3">
        <f t="shared" ref="D43:Q43" si="8">(D23*1000)/D37</f>
        <v>1.6248022388157799</v>
      </c>
      <c r="E43" s="3">
        <f t="shared" si="8"/>
        <v>1.00431300517975</v>
      </c>
      <c r="F43" s="3">
        <f t="shared" si="8"/>
        <v>1.0555244257260004</v>
      </c>
      <c r="G43" s="3">
        <f t="shared" si="8"/>
        <v>1.4658574907475699</v>
      </c>
      <c r="H43" s="3">
        <f t="shared" si="8"/>
        <v>1.282693069696619</v>
      </c>
      <c r="I43" s="3">
        <f t="shared" si="8"/>
        <v>1.219015573040457</v>
      </c>
      <c r="J43" s="3">
        <f t="shared" si="8"/>
        <v>1.373784601191508</v>
      </c>
      <c r="K43" s="3">
        <f t="shared" si="8"/>
        <v>1.3207927003400948</v>
      </c>
      <c r="L43" s="3">
        <f t="shared" si="8"/>
        <v>0.85490287939133058</v>
      </c>
      <c r="M43" s="3">
        <f t="shared" si="8"/>
        <v>1.2859329518317304</v>
      </c>
      <c r="N43" s="3">
        <f t="shared" si="8"/>
        <v>0.80267961507833885</v>
      </c>
      <c r="O43" s="3">
        <f t="shared" si="8"/>
        <v>0.25130884184379138</v>
      </c>
      <c r="P43" s="3">
        <f>(P23*1000)/P37</f>
        <v>0.32279908865732687</v>
      </c>
      <c r="Q43" s="3">
        <f t="shared" si="8"/>
        <v>0.51410976468941805</v>
      </c>
    </row>
    <row r="44" spans="2:17" x14ac:dyDescent="0.25">
      <c r="B44" s="4" t="s">
        <v>32</v>
      </c>
      <c r="C44" s="3">
        <f>(C24*1000)/C37</f>
        <v>9.7489083563478948E-2</v>
      </c>
      <c r="D44" s="3">
        <f t="shared" ref="D44:Q44" si="9">(D24*1000)/D37</f>
        <v>0.25875347458125325</v>
      </c>
      <c r="E44" s="3">
        <f t="shared" si="9"/>
        <v>0.2702945803648415</v>
      </c>
      <c r="F44" s="3">
        <f t="shared" si="9"/>
        <v>0.29577600351864569</v>
      </c>
      <c r="G44" s="3">
        <f t="shared" si="9"/>
        <v>0.581328339895404</v>
      </c>
      <c r="H44" s="3">
        <f t="shared" si="9"/>
        <v>0.35424292910750099</v>
      </c>
      <c r="I44" s="3">
        <f t="shared" si="9"/>
        <v>0.79819973427007829</v>
      </c>
      <c r="J44" s="3">
        <f t="shared" si="9"/>
        <v>0.37811918003922623</v>
      </c>
      <c r="K44" s="3">
        <f t="shared" si="9"/>
        <v>0.74878217064193386</v>
      </c>
      <c r="L44" s="3">
        <f t="shared" si="9"/>
        <v>0.66317198108126163</v>
      </c>
      <c r="M44" s="3">
        <f t="shared" si="9"/>
        <v>0.88942692969410442</v>
      </c>
      <c r="N44" s="3">
        <f t="shared" si="9"/>
        <v>0.95946783648833289</v>
      </c>
      <c r="O44" s="3">
        <f t="shared" si="9"/>
        <v>0.44468741855773947</v>
      </c>
      <c r="P44" s="3">
        <f t="shared" si="9"/>
        <v>1.3464292601313979</v>
      </c>
      <c r="Q44" s="3">
        <f t="shared" si="9"/>
        <v>1.2106167053101329</v>
      </c>
    </row>
    <row r="45" spans="2:17" x14ac:dyDescent="0.25">
      <c r="B45" s="4" t="s">
        <v>25</v>
      </c>
      <c r="C45" s="3">
        <f>(C25*1000)/C37</f>
        <v>0.53172053096267424</v>
      </c>
      <c r="D45" s="3">
        <f t="shared" ref="D45:Q45" si="10">(D25*1000)/D37</f>
        <v>0.6178507841637183</v>
      </c>
      <c r="E45" s="3">
        <f t="shared" si="10"/>
        <v>0.59033274815463332</v>
      </c>
      <c r="F45" s="3">
        <f t="shared" si="10"/>
        <v>0.50883906740687357</v>
      </c>
      <c r="G45" s="3">
        <f t="shared" si="10"/>
        <v>0.53803462935362978</v>
      </c>
      <c r="H45" s="3">
        <f t="shared" si="10"/>
        <v>0.53040123050964305</v>
      </c>
      <c r="I45" s="3">
        <f t="shared" si="10"/>
        <v>0.58057849180600607</v>
      </c>
      <c r="J45" s="3">
        <f t="shared" si="10"/>
        <v>0.34331799823309772</v>
      </c>
      <c r="K45" s="3">
        <f t="shared" si="10"/>
        <v>0.4081656600198369</v>
      </c>
      <c r="L45" s="3">
        <f t="shared" si="10"/>
        <v>0.34094481445375968</v>
      </c>
      <c r="M45" s="3">
        <f t="shared" si="10"/>
        <v>0.50116065617262118</v>
      </c>
      <c r="N45" s="3">
        <f t="shared" si="10"/>
        <v>0.22353518247342294</v>
      </c>
      <c r="O45" s="3">
        <f t="shared" si="10"/>
        <v>0.83993831964908328</v>
      </c>
      <c r="P45" s="3">
        <f t="shared" si="10"/>
        <v>0.7601198148247833</v>
      </c>
      <c r="Q45" s="3">
        <f t="shared" si="10"/>
        <v>0.42109965475223388</v>
      </c>
    </row>
    <row r="46" spans="2:17" x14ac:dyDescent="0.25">
      <c r="B46" s="6" t="s">
        <v>16</v>
      </c>
      <c r="C46" s="3">
        <f>C47+C48+C49</f>
        <v>1.5830198273391505</v>
      </c>
      <c r="D46" s="3">
        <f t="shared" ref="D46:Q46" si="11">D47+D48+D49</f>
        <v>1.6707831147750123</v>
      </c>
      <c r="E46" s="3">
        <f t="shared" si="11"/>
        <v>1.711887268882349</v>
      </c>
      <c r="F46" s="3">
        <f t="shared" si="11"/>
        <v>1.710711183428691</v>
      </c>
      <c r="G46" s="3">
        <f t="shared" si="11"/>
        <v>2.0200097518265343</v>
      </c>
      <c r="H46" s="3">
        <f t="shared" si="11"/>
        <v>1.710323936296106</v>
      </c>
      <c r="I46" s="3">
        <f t="shared" si="11"/>
        <v>2.0460764479074411</v>
      </c>
      <c r="J46" s="3">
        <f t="shared" si="11"/>
        <v>1.8876187936945497</v>
      </c>
      <c r="K46" s="3">
        <f t="shared" si="11"/>
        <v>1.9454268875836405</v>
      </c>
      <c r="L46" s="3">
        <f t="shared" si="11"/>
        <v>2.1077691427897349</v>
      </c>
      <c r="M46" s="3">
        <f t="shared" si="11"/>
        <v>2.0987397043257543</v>
      </c>
      <c r="N46" s="3">
        <f t="shared" si="11"/>
        <v>2.1777572627691892</v>
      </c>
      <c r="O46" s="3">
        <f t="shared" si="11"/>
        <v>1.7324339165655211</v>
      </c>
      <c r="P46" s="3">
        <f t="shared" si="11"/>
        <v>2.2014257173861731</v>
      </c>
      <c r="Q46" s="3">
        <f t="shared" si="11"/>
        <v>2.5050222716526696</v>
      </c>
    </row>
    <row r="47" spans="2:17" x14ac:dyDescent="0.25">
      <c r="B47" s="4" t="s">
        <v>31</v>
      </c>
      <c r="C47" s="3">
        <f>(C27*1000)/C37</f>
        <v>0.90866069685141992</v>
      </c>
      <c r="D47" s="3">
        <f t="shared" ref="D47:Q47" si="12">(D27*1000)/D37</f>
        <v>0.99454436834405024</v>
      </c>
      <c r="E47" s="3">
        <f t="shared" si="12"/>
        <v>1.0355639780508863</v>
      </c>
      <c r="F47" s="3">
        <f t="shared" si="12"/>
        <v>1.0362630716726391</v>
      </c>
      <c r="G47" s="3">
        <f t="shared" si="12"/>
        <v>1.3447479673025695</v>
      </c>
      <c r="H47" s="3">
        <f t="shared" si="12"/>
        <v>1.0364244244874319</v>
      </c>
      <c r="I47" s="3">
        <f t="shared" si="12"/>
        <v>1.3722556343311996</v>
      </c>
      <c r="J47" s="3">
        <f t="shared" si="12"/>
        <v>1.2125287816929495</v>
      </c>
      <c r="K47" s="3">
        <f t="shared" si="12"/>
        <v>1.2792635443318752</v>
      </c>
      <c r="L47" s="3">
        <f t="shared" si="12"/>
        <v>1.4318739065513517</v>
      </c>
      <c r="M47" s="3">
        <f t="shared" si="12"/>
        <v>1.420753617779356</v>
      </c>
      <c r="N47" s="3">
        <f t="shared" si="12"/>
        <v>1.5121429007130114</v>
      </c>
      <c r="O47" s="3">
        <f t="shared" si="12"/>
        <v>1.057594191000343</v>
      </c>
      <c r="P47" s="3">
        <f t="shared" si="12"/>
        <v>1.8784456883179708</v>
      </c>
      <c r="Q47" s="3">
        <f t="shared" si="12"/>
        <v>2.0988484292481204</v>
      </c>
    </row>
    <row r="48" spans="2:17" x14ac:dyDescent="0.25">
      <c r="B48" s="4" t="s">
        <v>29</v>
      </c>
      <c r="C48" s="3">
        <f>(C28*1000)/C37</f>
        <v>0.59367959568897277</v>
      </c>
      <c r="D48" s="3">
        <f t="shared" ref="D48:Q48" si="13">(D28*1000)/D37</f>
        <v>0.59427041353023946</v>
      </c>
      <c r="E48" s="3">
        <f t="shared" si="13"/>
        <v>0.59333883796870657</v>
      </c>
      <c r="F48" s="3">
        <f t="shared" si="13"/>
        <v>0.59435739848502089</v>
      </c>
      <c r="G48" s="3">
        <f t="shared" si="13"/>
        <v>0.59326571068891176</v>
      </c>
      <c r="H48" s="3">
        <f t="shared" si="13"/>
        <v>0.59159117448853082</v>
      </c>
      <c r="I48" s="3">
        <f t="shared" si="13"/>
        <v>0.59063305881374262</v>
      </c>
      <c r="J48" s="3">
        <f t="shared" si="13"/>
        <v>0.59174556607547668</v>
      </c>
      <c r="K48" s="3">
        <f t="shared" si="13"/>
        <v>0.59214519400156918</v>
      </c>
      <c r="L48" s="3">
        <f t="shared" si="13"/>
        <v>0.59790732436472349</v>
      </c>
      <c r="M48" s="3">
        <f t="shared" si="13"/>
        <v>0.58955311873599814</v>
      </c>
      <c r="N48" s="3">
        <f t="shared" si="13"/>
        <v>0.58954414924975751</v>
      </c>
      <c r="O48" s="3">
        <f t="shared" si="13"/>
        <v>0.58486109548982113</v>
      </c>
      <c r="P48" s="3">
        <f t="shared" si="13"/>
        <v>0.2691500242235022</v>
      </c>
      <c r="Q48" s="3">
        <f t="shared" si="13"/>
        <v>0.30463038180341184</v>
      </c>
    </row>
    <row r="49" spans="2:17" x14ac:dyDescent="0.25">
      <c r="B49" s="4" t="s">
        <v>30</v>
      </c>
      <c r="C49" s="3">
        <f>(C29*1000)/C37</f>
        <v>8.0679534798757835E-2</v>
      </c>
      <c r="D49" s="3">
        <f t="shared" ref="D49:Q49" si="14">(D29*1000)/D37</f>
        <v>8.1968332900722682E-2</v>
      </c>
      <c r="E49" s="3">
        <f t="shared" si="14"/>
        <v>8.2984452862756158E-2</v>
      </c>
      <c r="F49" s="3">
        <f t="shared" si="14"/>
        <v>8.0090713271031191E-2</v>
      </c>
      <c r="G49" s="3">
        <f t="shared" si="14"/>
        <v>8.1996073835052835E-2</v>
      </c>
      <c r="H49" s="3">
        <f t="shared" si="14"/>
        <v>8.2308337320143421E-2</v>
      </c>
      <c r="I49" s="3">
        <f t="shared" si="14"/>
        <v>8.3187754762498956E-2</v>
      </c>
      <c r="J49" s="3">
        <f t="shared" si="14"/>
        <v>8.3344445926123487E-2</v>
      </c>
      <c r="K49" s="3">
        <f t="shared" si="14"/>
        <v>7.4018149250196147E-2</v>
      </c>
      <c r="L49" s="3">
        <f t="shared" si="14"/>
        <v>7.7987911873659582E-2</v>
      </c>
      <c r="M49" s="3">
        <f t="shared" si="14"/>
        <v>8.8432967810399721E-2</v>
      </c>
      <c r="N49" s="3">
        <f t="shared" si="14"/>
        <v>7.6070212806420331E-2</v>
      </c>
      <c r="O49" s="3">
        <f t="shared" si="14"/>
        <v>8.9978630075357099E-2</v>
      </c>
      <c r="P49" s="3">
        <f t="shared" si="14"/>
        <v>5.3830004844700435E-2</v>
      </c>
      <c r="Q49" s="3">
        <f t="shared" si="14"/>
        <v>0.10154346060113728</v>
      </c>
    </row>
    <row r="50" spans="2:17" x14ac:dyDescent="0.25">
      <c r="B50" s="6" t="s">
        <v>17</v>
      </c>
      <c r="C50" s="3">
        <f>(C30*1000)/C37</f>
        <v>1.8964487659494045</v>
      </c>
      <c r="D50" s="3">
        <f t="shared" ref="D50:Q50" si="15">(D30*1000)/D37</f>
        <v>1.9291132030932314</v>
      </c>
      <c r="E50" s="3">
        <f t="shared" si="15"/>
        <v>2.0375956347220257</v>
      </c>
      <c r="F50" s="3">
        <f t="shared" si="15"/>
        <v>1.9888214112587483</v>
      </c>
      <c r="G50" s="3">
        <f t="shared" si="15"/>
        <v>2.0555024666206161</v>
      </c>
      <c r="H50" s="3">
        <f t="shared" si="15"/>
        <v>2.0088056437482411</v>
      </c>
      <c r="I50" s="3">
        <f t="shared" si="15"/>
        <v>2.0517739165886666</v>
      </c>
      <c r="J50" s="3">
        <f t="shared" si="15"/>
        <v>2.1076668300592178</v>
      </c>
      <c r="K50" s="3">
        <f t="shared" si="15"/>
        <v>2.0706141859303453</v>
      </c>
      <c r="L50" s="3">
        <f t="shared" si="15"/>
        <v>2.0740699718110638</v>
      </c>
      <c r="M50" s="3">
        <f t="shared" si="15"/>
        <v>2.0793609081239368</v>
      </c>
      <c r="N50" s="3">
        <f>(N30*1000)/N37</f>
        <v>2.1310565190639119</v>
      </c>
      <c r="O50" s="3">
        <f t="shared" si="15"/>
        <v>2.0436627307352722</v>
      </c>
      <c r="P50" s="3">
        <f t="shared" si="15"/>
        <v>2.0740646043956676</v>
      </c>
      <c r="Q50" s="3">
        <f t="shared" si="15"/>
        <v>2.0289192426109821</v>
      </c>
    </row>
    <row r="51" spans="2:17" x14ac:dyDescent="0.25">
      <c r="B51" s="2" t="s">
        <v>18</v>
      </c>
      <c r="C51" s="3">
        <f>C52+C53</f>
        <v>2.3544924446654392</v>
      </c>
      <c r="D51" s="3">
        <f t="shared" ref="D51:Q51" si="16">D52+D53</f>
        <v>2.3573707883483381</v>
      </c>
      <c r="E51" s="3">
        <f t="shared" si="16"/>
        <v>2.0158108170925568</v>
      </c>
      <c r="F51" s="3">
        <f t="shared" si="16"/>
        <v>1.9480171777775248</v>
      </c>
      <c r="G51" s="3">
        <f t="shared" si="16"/>
        <v>1.9230089958929615</v>
      </c>
      <c r="H51" s="3">
        <f t="shared" si="16"/>
        <v>2.0034783766790385</v>
      </c>
      <c r="I51" s="3">
        <f t="shared" si="16"/>
        <v>1.9043929075617669</v>
      </c>
      <c r="J51" s="3">
        <f t="shared" si="16"/>
        <v>1.7441257198553557</v>
      </c>
      <c r="K51" s="3">
        <f t="shared" si="16"/>
        <v>1.9774826040950539</v>
      </c>
      <c r="L51" s="3">
        <f t="shared" si="16"/>
        <v>1.7013349901300445</v>
      </c>
      <c r="M51" s="3">
        <f t="shared" si="16"/>
        <v>1.9197151555899954</v>
      </c>
      <c r="N51" s="3">
        <f t="shared" si="16"/>
        <v>1.7896209498463382</v>
      </c>
      <c r="O51" s="3">
        <f t="shared" si="16"/>
        <v>1.8797116794151387</v>
      </c>
      <c r="P51" s="3">
        <f t="shared" si="16"/>
        <v>1.8996742662534318</v>
      </c>
      <c r="Q51" s="3">
        <f t="shared" si="16"/>
        <v>1.7078479490287366</v>
      </c>
    </row>
    <row r="52" spans="2:17" x14ac:dyDescent="0.25">
      <c r="B52" s="4" t="s">
        <v>24</v>
      </c>
      <c r="C52" s="3">
        <f>(C32*1000)/C37</f>
        <v>1.881309804465719</v>
      </c>
      <c r="D52" s="3">
        <f t="shared" ref="D52:Q52" si="17">(D32*1000)/D37</f>
        <v>1.9013972777812538</v>
      </c>
      <c r="E52" s="3">
        <f t="shared" si="17"/>
        <v>1.5388782959004021</v>
      </c>
      <c r="F52" s="3">
        <f t="shared" si="17"/>
        <v>1.5808899052035357</v>
      </c>
      <c r="G52" s="3">
        <f t="shared" si="17"/>
        <v>1.4855051010794542</v>
      </c>
      <c r="H52" s="3">
        <f t="shared" si="17"/>
        <v>1.5326662506032429</v>
      </c>
      <c r="I52" s="3">
        <f t="shared" si="17"/>
        <v>1.4970050030613093</v>
      </c>
      <c r="J52" s="3">
        <f t="shared" si="17"/>
        <v>1.5073697357241382</v>
      </c>
      <c r="K52" s="3">
        <f t="shared" si="17"/>
        <v>1.5133726723397876</v>
      </c>
      <c r="L52" s="3">
        <f t="shared" si="17"/>
        <v>1.4213617659797879</v>
      </c>
      <c r="M52" s="3">
        <f t="shared" si="17"/>
        <v>1.5356538715433028</v>
      </c>
      <c r="N52" s="3">
        <f t="shared" si="17"/>
        <v>1.4789176807289428</v>
      </c>
      <c r="O52" s="3">
        <f t="shared" si="17"/>
        <v>1.6379521473040151</v>
      </c>
      <c r="P52" s="3">
        <f t="shared" si="17"/>
        <v>1.3940856351504549</v>
      </c>
      <c r="Q52" s="3">
        <f t="shared" si="17"/>
        <v>1.3463288588581437</v>
      </c>
    </row>
    <row r="53" spans="2:17" x14ac:dyDescent="0.25">
      <c r="B53" s="4" t="s">
        <v>23</v>
      </c>
      <c r="C53" s="3">
        <f>(C33*1000)/C37</f>
        <v>0.47318264019971995</v>
      </c>
      <c r="D53" s="3">
        <f t="shared" ref="D53:Q53" si="18">(D33*1000)/D37</f>
        <v>0.45597351056708424</v>
      </c>
      <c r="E53" s="3">
        <f t="shared" si="18"/>
        <v>0.47693252119215462</v>
      </c>
      <c r="F53" s="3">
        <f t="shared" si="18"/>
        <v>0.36712727257398908</v>
      </c>
      <c r="G53" s="3">
        <f t="shared" si="18"/>
        <v>0.43750389481350721</v>
      </c>
      <c r="H53" s="3">
        <f t="shared" si="18"/>
        <v>0.4708121260757957</v>
      </c>
      <c r="I53" s="3">
        <f t="shared" si="18"/>
        <v>0.40738790450045753</v>
      </c>
      <c r="J53" s="3">
        <f t="shared" si="18"/>
        <v>0.23675598413121751</v>
      </c>
      <c r="K53" s="3">
        <f t="shared" si="18"/>
        <v>0.46410993175526638</v>
      </c>
      <c r="L53" s="3">
        <f t="shared" si="18"/>
        <v>0.27997322415025666</v>
      </c>
      <c r="M53" s="3">
        <f t="shared" si="18"/>
        <v>0.3840612840466926</v>
      </c>
      <c r="N53" s="3">
        <f t="shared" si="18"/>
        <v>0.31070326911739538</v>
      </c>
      <c r="O53" s="3">
        <f t="shared" si="18"/>
        <v>0.24175953211112361</v>
      </c>
      <c r="P53" s="3">
        <f t="shared" si="18"/>
        <v>0.5055886311029768</v>
      </c>
      <c r="Q53" s="3">
        <f t="shared" si="18"/>
        <v>0.36151909017059297</v>
      </c>
    </row>
    <row r="54" spans="2:17" x14ac:dyDescent="0.25">
      <c r="B54" s="2" t="s">
        <v>19</v>
      </c>
      <c r="C54" s="3">
        <f>C41+C46+C50+C51</f>
        <v>9.2606899824532789</v>
      </c>
      <c r="D54" s="3">
        <f t="shared" ref="D54:Q54" si="19">D41+D46+D50+D51</f>
        <v>9.0227936636266115</v>
      </c>
      <c r="E54" s="3">
        <f t="shared" si="19"/>
        <v>8.1216699731522208</v>
      </c>
      <c r="F54" s="3">
        <f t="shared" si="19"/>
        <v>8.0714819974193279</v>
      </c>
      <c r="G54" s="3">
        <f t="shared" si="19"/>
        <v>9.1068263751533358</v>
      </c>
      <c r="H54" s="3">
        <f t="shared" si="19"/>
        <v>8.4150950805715077</v>
      </c>
      <c r="I54" s="3">
        <f t="shared" si="19"/>
        <v>9.1737782073947578</v>
      </c>
      <c r="J54" s="3">
        <f t="shared" si="19"/>
        <v>8.3846086786703378</v>
      </c>
      <c r="K54" s="3">
        <f t="shared" si="19"/>
        <v>8.97818484233294</v>
      </c>
      <c r="L54" s="3">
        <f t="shared" si="19"/>
        <v>8.2857271606433205</v>
      </c>
      <c r="M54" s="3">
        <f t="shared" si="19"/>
        <v>9.4132291840045728</v>
      </c>
      <c r="N54" s="3">
        <f t="shared" si="19"/>
        <v>8.727673970616177</v>
      </c>
      <c r="O54" s="3">
        <f t="shared" si="19"/>
        <v>7.6756627918863192</v>
      </c>
      <c r="P54" s="3">
        <f t="shared" si="19"/>
        <v>9.1466599945797498</v>
      </c>
      <c r="Q54" s="3">
        <f t="shared" si="19"/>
        <v>9.0257753020087801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Kulma-malli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Liljeström</dc:creator>
  <cp:lastModifiedBy>Uusitalo Maria</cp:lastModifiedBy>
  <dcterms:created xsi:type="dcterms:W3CDTF">2021-11-08T07:39:27Z</dcterms:created>
  <dcterms:modified xsi:type="dcterms:W3CDTF">2022-01-26T08:14:13Z</dcterms:modified>
</cp:coreProperties>
</file>