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K:\Asuntotuotanto\Ohjeet-mallit_ulos\1 Kaikkia suunnittelualoja koskevat\"/>
    </mc:Choice>
  </mc:AlternateContent>
  <xr:revisionPtr revIDLastSave="0" documentId="8_{D2DD35CD-4362-466A-A416-5540D27D3AE2}" xr6:coauthVersionLast="47" xr6:coauthVersionMax="47" xr10:uidLastSave="{00000000-0000-0000-0000-000000000000}"/>
  <bookViews>
    <workbookView xWindow="10740" yWindow="5940" windowWidth="23010" windowHeight="12210" firstSheet="1" activeTab="1" xr2:uid="{DC27129A-21DD-4AA0-9214-C547B4394B9C}"/>
  </bookViews>
  <sheets>
    <sheet name="OHJE" sheetId="11" state="hidden" r:id="rId1"/>
    <sheet name="Ohjeet" sheetId="16" r:id="rId2"/>
    <sheet name="Lähtötiedot 1" sheetId="3" r:id="rId3"/>
    <sheet name="Lähtötiedot 2" sheetId="8" r:id="rId4"/>
    <sheet name="Lähtötiedot (2)" sheetId="5" state="hidden" r:id="rId5"/>
    <sheet name="Tulokset_V2" sheetId="4" state="hidden" r:id="rId6"/>
    <sheet name="Lähtötiedot monta käyttötarkoit" sheetId="17" r:id="rId7"/>
    <sheet name="Tulokset hiilijalanjälki" sheetId="2" r:id="rId8"/>
    <sheet name="Tulokset hiilikädenjälki" sheetId="7" r:id="rId9"/>
    <sheet name="Tulokset monta käyttötarkoitust" sheetId="18" r:id="rId10"/>
    <sheet name="Versiohallinta" sheetId="9" r:id="rId11"/>
    <sheet name="Alasvetovalikot" sheetId="10" state="hidden" r:id="rId12"/>
    <sheet name="db_hiilijalanjalki_raportit" sheetId="13" state="hidden" r:id="rId13"/>
    <sheet name="Tarkistus" sheetId="15" state="hidden" r:id="rId14"/>
    <sheet name="Kuvaajien tiedot" sheetId="6" state="hidden" r:id="rId15"/>
  </sheets>
  <definedNames>
    <definedName name="_msoanchor_1">'Tulokset hiilijalanjälki'!#REF!</definedName>
    <definedName name="_Toc144300067">'Tulokset hiilijalanjälki'!$M$38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6" l="1"/>
  <c r="C1" i="16"/>
  <c r="E2" i="17"/>
  <c r="C1" i="17"/>
  <c r="E2" i="18"/>
  <c r="C1" i="18"/>
  <c r="F25" i="2"/>
  <c r="E25" i="2"/>
  <c r="A13" i="2"/>
  <c r="A19" i="2"/>
  <c r="A25" i="2"/>
  <c r="E2" i="2"/>
  <c r="AB32" i="18"/>
  <c r="R32" i="18"/>
  <c r="M34" i="18"/>
  <c r="M32" i="18"/>
  <c r="C32" i="18"/>
  <c r="H32" i="18"/>
  <c r="H18" i="18"/>
  <c r="C18" i="18"/>
  <c r="C9" i="2"/>
  <c r="F27" i="3"/>
  <c r="E27" i="3" s="1"/>
  <c r="F28" i="3"/>
  <c r="E28" i="3" s="1"/>
  <c r="B96" i="18"/>
  <c r="B95" i="18"/>
  <c r="B88" i="18"/>
  <c r="B89" i="18"/>
  <c r="B91" i="18"/>
  <c r="B92" i="18"/>
  <c r="B93" i="18"/>
  <c r="B94" i="18"/>
  <c r="B87" i="18"/>
  <c r="Z30" i="18"/>
  <c r="Z29" i="18"/>
  <c r="Z28" i="18"/>
  <c r="Z27" i="18"/>
  <c r="Z26" i="18"/>
  <c r="Z24" i="18"/>
  <c r="Z23" i="18"/>
  <c r="Z22" i="18"/>
  <c r="Z21" i="18"/>
  <c r="Z20" i="18"/>
  <c r="Z19" i="18"/>
  <c r="Z17" i="18"/>
  <c r="Z16" i="18"/>
  <c r="Z15" i="18"/>
  <c r="Z14" i="18"/>
  <c r="Z13" i="18"/>
  <c r="U30" i="18"/>
  <c r="U29" i="18"/>
  <c r="U28" i="18"/>
  <c r="U27" i="18"/>
  <c r="U26" i="18"/>
  <c r="U24" i="18"/>
  <c r="U23" i="18"/>
  <c r="U22" i="18"/>
  <c r="U21" i="18"/>
  <c r="U20" i="18"/>
  <c r="U19" i="18"/>
  <c r="U17" i="18"/>
  <c r="U16" i="18"/>
  <c r="U15" i="18"/>
  <c r="U14" i="18"/>
  <c r="U13" i="18"/>
  <c r="P20" i="18"/>
  <c r="P21" i="18"/>
  <c r="P19" i="18"/>
  <c r="K19" i="18"/>
  <c r="K20" i="18"/>
  <c r="K21" i="18"/>
  <c r="F21" i="18"/>
  <c r="F20" i="18"/>
  <c r="F19" i="18"/>
  <c r="A21" i="18"/>
  <c r="A20" i="18"/>
  <c r="A19" i="18"/>
  <c r="F17" i="2"/>
  <c r="F16" i="2"/>
  <c r="F15" i="2"/>
  <c r="E17" i="2"/>
  <c r="E16" i="2"/>
  <c r="E15" i="2"/>
  <c r="AB31" i="18" l="1"/>
  <c r="AB25" i="18"/>
  <c r="AB18" i="18"/>
  <c r="W31" i="18"/>
  <c r="W25" i="18"/>
  <c r="W18" i="18"/>
  <c r="W32" i="18" s="1"/>
  <c r="W34" i="18" s="1"/>
  <c r="R31" i="18"/>
  <c r="M31" i="18"/>
  <c r="H31" i="18"/>
  <c r="C31" i="18"/>
  <c r="P30" i="18"/>
  <c r="K30" i="18"/>
  <c r="F30" i="18"/>
  <c r="A30" i="18"/>
  <c r="P29" i="18"/>
  <c r="K29" i="18"/>
  <c r="F29" i="18"/>
  <c r="A29" i="18"/>
  <c r="P28" i="18"/>
  <c r="K28" i="18"/>
  <c r="F28" i="18"/>
  <c r="A28" i="18"/>
  <c r="P27" i="18"/>
  <c r="K27" i="18"/>
  <c r="F27" i="18"/>
  <c r="A27" i="18"/>
  <c r="P26" i="18"/>
  <c r="K26" i="18"/>
  <c r="F26" i="18"/>
  <c r="A26" i="18"/>
  <c r="R25" i="18"/>
  <c r="M25" i="18"/>
  <c r="H25" i="18"/>
  <c r="C25" i="18"/>
  <c r="P24" i="18"/>
  <c r="K24" i="18"/>
  <c r="F24" i="18"/>
  <c r="A24" i="18"/>
  <c r="P23" i="18"/>
  <c r="K23" i="18"/>
  <c r="F23" i="18"/>
  <c r="A23" i="18"/>
  <c r="P22" i="18"/>
  <c r="K22" i="18"/>
  <c r="F22" i="18"/>
  <c r="A22" i="18"/>
  <c r="R18" i="18"/>
  <c r="R34" i="18" s="1"/>
  <c r="M18" i="18"/>
  <c r="H34" i="18"/>
  <c r="C34" i="18"/>
  <c r="P17" i="18"/>
  <c r="K17" i="18"/>
  <c r="F17" i="18"/>
  <c r="A17" i="18"/>
  <c r="P16" i="18"/>
  <c r="K16" i="18"/>
  <c r="F16" i="18"/>
  <c r="A16" i="18"/>
  <c r="P15" i="18"/>
  <c r="K15" i="18"/>
  <c r="F15" i="18"/>
  <c r="A15" i="18"/>
  <c r="P14" i="18"/>
  <c r="K14" i="18"/>
  <c r="F14" i="18"/>
  <c r="A14" i="18"/>
  <c r="P13" i="18"/>
  <c r="K13" i="18"/>
  <c r="F13" i="18"/>
  <c r="A13" i="18"/>
  <c r="F24" i="2"/>
  <c r="F26" i="2"/>
  <c r="F23" i="2"/>
  <c r="F22" i="2"/>
  <c r="F20" i="2"/>
  <c r="F19" i="2"/>
  <c r="F12" i="2"/>
  <c r="F13" i="2"/>
  <c r="F11" i="2"/>
  <c r="F10" i="2"/>
  <c r="E23" i="2"/>
  <c r="E24" i="2"/>
  <c r="E26" i="2"/>
  <c r="E22" i="2"/>
  <c r="E27" i="2" s="1"/>
  <c r="E20" i="2"/>
  <c r="E19" i="2"/>
  <c r="E11" i="2"/>
  <c r="E12" i="2"/>
  <c r="E13" i="2"/>
  <c r="E10" i="2"/>
  <c r="I65" i="2"/>
  <c r="I66" i="2"/>
  <c r="I67" i="2"/>
  <c r="I68" i="2"/>
  <c r="I69" i="2"/>
  <c r="I70" i="2"/>
  <c r="I71" i="2"/>
  <c r="I72" i="2"/>
  <c r="I73" i="2"/>
  <c r="I64" i="2"/>
  <c r="H65" i="2"/>
  <c r="H66" i="2"/>
  <c r="H67" i="2"/>
  <c r="H68" i="2"/>
  <c r="H69" i="2"/>
  <c r="H70" i="2"/>
  <c r="H71" i="2"/>
  <c r="H72" i="2"/>
  <c r="H73" i="2"/>
  <c r="H64" i="2"/>
  <c r="I62" i="2"/>
  <c r="I61" i="2"/>
  <c r="I59" i="2"/>
  <c r="I60" i="2"/>
  <c r="I58" i="2"/>
  <c r="H59" i="2"/>
  <c r="H60" i="2"/>
  <c r="H61" i="2"/>
  <c r="H62" i="2"/>
  <c r="H58" i="2"/>
  <c r="I44" i="2"/>
  <c r="I45" i="2"/>
  <c r="I46" i="2"/>
  <c r="I47" i="2"/>
  <c r="I48" i="2"/>
  <c r="I49" i="2"/>
  <c r="I50" i="2"/>
  <c r="I51" i="2"/>
  <c r="I52" i="2"/>
  <c r="I53" i="2"/>
  <c r="I54" i="2"/>
  <c r="I55" i="2"/>
  <c r="I56" i="2"/>
  <c r="I43" i="2"/>
  <c r="H44" i="2"/>
  <c r="H45" i="2"/>
  <c r="H46" i="2"/>
  <c r="H47" i="2"/>
  <c r="H48" i="2"/>
  <c r="H49" i="2"/>
  <c r="H50" i="2"/>
  <c r="H51" i="2"/>
  <c r="H52" i="2"/>
  <c r="H53" i="2"/>
  <c r="H54" i="2"/>
  <c r="H55" i="2"/>
  <c r="H56" i="2"/>
  <c r="H43" i="2"/>
  <c r="I39" i="2"/>
  <c r="I40" i="2"/>
  <c r="I41" i="2"/>
  <c r="I38" i="2"/>
  <c r="H39" i="2"/>
  <c r="H40" i="2"/>
  <c r="H41" i="2"/>
  <c r="H38" i="2"/>
  <c r="E9" i="2" l="1"/>
  <c r="AB34" i="18"/>
  <c r="F9" i="2"/>
  <c r="F14" i="2" s="1"/>
  <c r="F18" i="2"/>
  <c r="F21" i="2" s="1"/>
  <c r="E18" i="2"/>
  <c r="E21" i="2" s="1"/>
  <c r="F27" i="2"/>
  <c r="E14" i="2"/>
  <c r="E28" i="2" l="1"/>
  <c r="F28" i="2"/>
  <c r="D18" i="2"/>
  <c r="C18" i="2"/>
  <c r="C21" i="2" s="1"/>
  <c r="D9" i="2"/>
  <c r="D14" i="2" s="1"/>
  <c r="C14" i="2"/>
  <c r="C27" i="2"/>
  <c r="F25" i="3"/>
  <c r="C28" i="2" l="1"/>
  <c r="F30" i="3"/>
  <c r="E30" i="3" s="1"/>
  <c r="F31" i="3"/>
  <c r="E31" i="3" s="1"/>
  <c r="F11" i="3"/>
  <c r="E11" i="3" s="1"/>
  <c r="AI2" i="13" a="1"/>
  <c r="O2" i="13" a="1"/>
  <c r="CG2" i="13" a="1"/>
  <c r="AC2" i="13" a="1"/>
  <c r="F2" i="13" a="1"/>
  <c r="A2" i="13" a="1"/>
  <c r="DG2" i="13" a="1"/>
  <c r="CN2" i="13" a="1"/>
  <c r="CZ2" i="13" a="1"/>
  <c r="DQ2" i="13" a="1"/>
  <c r="C2" i="13" a="1"/>
  <c r="AY2" i="13" a="1"/>
  <c r="BZ2" i="13" a="1"/>
  <c r="AZ2" i="13" a="1"/>
  <c r="EG2" i="13" a="1"/>
  <c r="BM2" i="13" a="1"/>
  <c r="AA2" i="13" a="1"/>
  <c r="DV2" i="13" a="1"/>
  <c r="E2" i="13" a="1"/>
  <c r="AX2" i="13" a="1"/>
  <c r="DF2" i="13" a="1"/>
  <c r="CX2" i="13" a="1"/>
  <c r="CJ2" i="13" a="1"/>
  <c r="DP2" i="13" a="1"/>
  <c r="P2" i="13" a="1"/>
  <c r="AL2" i="13" a="1"/>
  <c r="BR2" i="13" a="1"/>
  <c r="T2" i="13" a="1"/>
  <c r="BK2" i="13" a="1"/>
  <c r="DN2" i="13" a="1"/>
  <c r="BL2" i="13" a="1"/>
  <c r="AP2" i="13" a="1"/>
  <c r="DD2" i="13" a="1"/>
  <c r="AK2" i="13" a="1"/>
  <c r="K2" i="13" a="1"/>
  <c r="DS2" i="13" a="1"/>
  <c r="G2" i="13" a="1"/>
  <c r="CS2" i="13" a="1"/>
  <c r="BN2" i="13" a="1"/>
  <c r="ED2" i="13" a="1"/>
  <c r="AE2" i="13" a="1"/>
  <c r="EF2" i="13" a="1"/>
  <c r="AW2" i="13" a="1"/>
  <c r="BH2" i="13" a="1"/>
  <c r="D2" i="13" a="1"/>
  <c r="ER2" i="13" a="1"/>
  <c r="DB2" i="13" a="1"/>
  <c r="BO2" i="13" a="1"/>
  <c r="CL2" i="13" a="1"/>
  <c r="N2" i="13" a="1"/>
  <c r="AF2" i="13" a="1"/>
  <c r="EB2" i="13" a="1"/>
  <c r="CO2" i="13" a="1"/>
  <c r="L2" i="13" a="1"/>
  <c r="I2" i="13" a="1"/>
  <c r="AU2" i="13" a="1"/>
  <c r="DI2" i="13" a="1"/>
  <c r="AD2" i="13" a="1"/>
  <c r="EH2" i="13" a="1"/>
  <c r="EC2" i="13" a="1"/>
  <c r="DE2" i="13" a="1"/>
  <c r="Y2" i="13" a="1"/>
  <c r="EM2" i="13" a="1"/>
  <c r="DH2" i="13" a="1"/>
  <c r="CH2" i="13" a="1"/>
  <c r="CW2" i="13" a="1"/>
  <c r="DY2" i="13" a="1"/>
  <c r="CB2" i="13" a="1"/>
  <c r="CU2" i="13" a="1"/>
  <c r="CE2" i="13" a="1"/>
  <c r="EV2" i="13" a="1"/>
  <c r="CK2" i="13" a="1"/>
  <c r="EP2" i="13" a="1"/>
  <c r="CY2" i="13" a="1"/>
  <c r="B2" i="13" a="1"/>
  <c r="DU2" i="13" a="1"/>
  <c r="CT2" i="13" a="1"/>
  <c r="CI2" i="13" a="1"/>
  <c r="S2" i="13" a="1"/>
  <c r="BC2" i="13" a="1"/>
  <c r="CM2" i="13" a="1"/>
  <c r="X2" i="13" a="1"/>
  <c r="ES2" i="13" a="1"/>
  <c r="AT2" i="13" a="1"/>
  <c r="DX2" i="13" a="1"/>
  <c r="AV2" i="13" a="1"/>
  <c r="EA2" i="13" a="1"/>
  <c r="DW2" i="13" a="1"/>
  <c r="DR2" i="13" a="1"/>
  <c r="DK2" i="13" a="1"/>
  <c r="EL2" i="13" a="1"/>
  <c r="CA2" i="13" a="1"/>
  <c r="DA2" i="13" a="1"/>
  <c r="Z2" i="13" a="1"/>
  <c r="ET2" i="13" a="1"/>
  <c r="AO2" i="13" a="1"/>
  <c r="AH2" i="13" a="1"/>
  <c r="AJ2" i="13" a="1"/>
  <c r="H2" i="13" a="1"/>
  <c r="DM2" i="13" a="1"/>
  <c r="DO2" i="13" a="1"/>
  <c r="CQ2" i="13" a="1"/>
  <c r="AB2" i="13" a="1"/>
  <c r="CP2" i="13" a="1"/>
  <c r="EN2" i="13" a="1"/>
  <c r="AQ2" i="13" a="1"/>
  <c r="CV2" i="13" a="1"/>
  <c r="EU2" i="13" a="1"/>
  <c r="CC2" i="13" a="1"/>
  <c r="DT2" i="13" a="1"/>
  <c r="W2" i="13" a="1"/>
  <c r="J2" i="13" a="1"/>
  <c r="R2" i="13" a="1"/>
  <c r="CD2" i="13" a="1"/>
  <c r="Q2" i="13" a="1"/>
  <c r="AG2" i="13" a="1"/>
  <c r="DZ2" i="13" a="1"/>
  <c r="DL2" i="13" a="1"/>
  <c r="AN2" i="13" a="1"/>
  <c r="AS2" i="13" a="1"/>
  <c r="EJ2" i="13" a="1"/>
  <c r="AR2" i="13" a="1"/>
  <c r="V2" i="13" a="1"/>
  <c r="AM2" i="13" a="1"/>
  <c r="DJ2" i="13" a="1"/>
  <c r="EQ2" i="13" a="1"/>
  <c r="EE2" i="13" a="1"/>
  <c r="U2" i="13" a="1"/>
  <c r="BG2" i="13" a="1"/>
  <c r="EO2" i="13" a="1"/>
  <c r="EI2" i="13" a="1"/>
  <c r="CR2" i="13" a="1"/>
  <c r="M2" i="13" a="1"/>
  <c r="CF2" i="13" a="1"/>
  <c r="DC2" i="13" a="1"/>
  <c r="EK2" i="13" a="1"/>
  <c r="A38" i="2" l="1"/>
  <c r="L64" i="2"/>
  <c r="L58" i="2"/>
  <c r="L56" i="2"/>
  <c r="L52" i="2"/>
  <c r="L45" i="2"/>
  <c r="L43" i="2"/>
  <c r="L38" i="2"/>
  <c r="A51" i="2"/>
  <c r="A55" i="2"/>
  <c r="A62" i="2"/>
  <c r="A61" i="2"/>
  <c r="A74" i="2"/>
  <c r="A64" i="2"/>
  <c r="A59" i="2"/>
  <c r="A60" i="2"/>
  <c r="A58" i="2"/>
  <c r="A41" i="2"/>
  <c r="A40" i="2"/>
  <c r="A39" i="2"/>
  <c r="A42" i="2"/>
  <c r="A43" i="2"/>
  <c r="A44" i="2"/>
  <c r="A45" i="2"/>
  <c r="A46" i="2"/>
  <c r="A47" i="2"/>
  <c r="A48" i="2"/>
  <c r="A49" i="2"/>
  <c r="A50" i="2"/>
  <c r="A52" i="2"/>
  <c r="A53" i="2"/>
  <c r="A54" i="2"/>
  <c r="A56" i="2"/>
  <c r="A57" i="2"/>
  <c r="A63" i="2"/>
  <c r="A26" i="2"/>
  <c r="A24" i="2"/>
  <c r="A23" i="2"/>
  <c r="A22" i="2"/>
  <c r="A20" i="2"/>
  <c r="A18" i="2"/>
  <c r="A12" i="2"/>
  <c r="A11" i="2"/>
  <c r="A10" i="2"/>
  <c r="A9" i="2"/>
  <c r="BB2" i="13" a="1"/>
  <c r="BA2" i="13" a="1"/>
  <c r="BD2" i="13" a="1"/>
  <c r="BF2" i="13" a="1"/>
  <c r="BE2" i="13" a="1"/>
  <c r="BI2" i="13" a="1"/>
  <c r="BJ2" i="13" a="1"/>
  <c r="F7" i="3"/>
  <c r="F39" i="3"/>
  <c r="F35" i="3"/>
  <c r="E35" i="3" s="1"/>
  <c r="F36" i="3"/>
  <c r="E36" i="3" s="1"/>
  <c r="E39" i="3" l="1"/>
  <c r="A32" i="2"/>
  <c r="F46" i="3"/>
  <c r="E46" i="3" s="1"/>
  <c r="F47" i="3"/>
  <c r="E47" i="3" s="1"/>
  <c r="F48" i="3"/>
  <c r="E48" i="3" s="1"/>
  <c r="F49" i="3"/>
  <c r="E49" i="3" s="1"/>
  <c r="F50" i="3"/>
  <c r="E50" i="3" s="1"/>
  <c r="F51" i="3"/>
  <c r="E51" i="3" s="1"/>
  <c r="F45" i="3"/>
  <c r="E45" i="3" s="1"/>
  <c r="F58" i="3"/>
  <c r="E58" i="3" s="1"/>
  <c r="F59" i="3"/>
  <c r="E59" i="3" s="1"/>
  <c r="F60" i="3"/>
  <c r="E60" i="3" s="1"/>
  <c r="F61" i="3"/>
  <c r="E61" i="3" s="1"/>
  <c r="F62" i="3"/>
  <c r="E62" i="3" s="1"/>
  <c r="F63" i="3"/>
  <c r="E63" i="3" s="1"/>
  <c r="F64" i="3"/>
  <c r="E64" i="3" s="1"/>
  <c r="F57" i="3"/>
  <c r="E57" i="3" s="1"/>
  <c r="F55" i="3"/>
  <c r="E55" i="3" s="1"/>
  <c r="F56" i="3"/>
  <c r="E56" i="3" s="1"/>
  <c r="F54" i="3"/>
  <c r="E54" i="3" s="1"/>
  <c r="F32" i="3"/>
  <c r="E32" i="3" s="1"/>
  <c r="F34" i="3"/>
  <c r="E34" i="3" s="1"/>
  <c r="F37" i="3"/>
  <c r="E37" i="3" s="1"/>
  <c r="F38" i="3"/>
  <c r="E38" i="3" s="1"/>
  <c r="E25" i="3"/>
  <c r="F42" i="3"/>
  <c r="E42" i="3" s="1"/>
  <c r="F41" i="3"/>
  <c r="E41" i="3" s="1"/>
  <c r="F40" i="3"/>
  <c r="E40" i="3" s="1"/>
  <c r="F29" i="3"/>
  <c r="E29" i="3" s="1"/>
  <c r="F26" i="3"/>
  <c r="E26" i="3" s="1"/>
  <c r="F24" i="3"/>
  <c r="E24" i="3" s="1"/>
  <c r="F23" i="3"/>
  <c r="E23" i="3" s="1"/>
  <c r="F18" i="3"/>
  <c r="E18" i="3" s="1"/>
  <c r="F19" i="3"/>
  <c r="E19" i="3" s="1"/>
  <c r="F20" i="3"/>
  <c r="E20" i="3" s="1"/>
  <c r="F17" i="3"/>
  <c r="E17" i="3" s="1"/>
  <c r="F14" i="3"/>
  <c r="E14" i="3" s="1"/>
  <c r="F12" i="3"/>
  <c r="E12" i="3" s="1"/>
  <c r="F8" i="3"/>
  <c r="E8" i="3" s="1"/>
  <c r="F9" i="3"/>
  <c r="E9" i="3" s="1"/>
  <c r="F10" i="3"/>
  <c r="E10" i="3" s="1"/>
  <c r="F13" i="3"/>
  <c r="E13" i="3" s="1"/>
  <c r="F15" i="3"/>
  <c r="E15" i="3" s="1"/>
  <c r="E7" i="3"/>
  <c r="E2" i="7" l="1"/>
  <c r="C1" i="7"/>
  <c r="C1" i="2"/>
  <c r="F2" i="8"/>
  <c r="D1" i="8"/>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41" i="6"/>
  <c r="B37" i="6"/>
  <c r="B38" i="6"/>
  <c r="B39" i="6"/>
  <c r="B40" i="6"/>
  <c r="B41" i="6"/>
  <c r="B36" i="6"/>
  <c r="B32" i="6"/>
  <c r="B33" i="6"/>
  <c r="B34" i="6"/>
  <c r="B35" i="6"/>
  <c r="B31" i="6"/>
  <c r="B18" i="6"/>
  <c r="B19" i="6"/>
  <c r="B20" i="6"/>
  <c r="B21" i="6"/>
  <c r="B22" i="6"/>
  <c r="B23" i="6"/>
  <c r="B24" i="6"/>
  <c r="B25" i="6"/>
  <c r="B26" i="6"/>
  <c r="B27" i="6"/>
  <c r="B28" i="6"/>
  <c r="B29" i="6"/>
  <c r="B30" i="6"/>
  <c r="B17" i="6"/>
  <c r="B14" i="6"/>
  <c r="B15" i="6"/>
  <c r="B16" i="6"/>
  <c r="B13" i="6"/>
  <c r="B4" i="6" l="1"/>
  <c r="D21" i="2"/>
  <c r="D27" i="2"/>
  <c r="C4" i="6"/>
  <c r="C5" i="6"/>
  <c r="C6" i="6"/>
  <c r="C7" i="6"/>
  <c r="C8" i="6"/>
  <c r="C9" i="6"/>
  <c r="B8" i="6"/>
  <c r="B7" i="6"/>
  <c r="B5" i="6"/>
  <c r="B6" i="6"/>
  <c r="C9" i="4"/>
  <c r="BX2" i="13" a="1"/>
  <c r="BS2" i="13" a="1"/>
  <c r="BT2" i="13" a="1"/>
  <c r="BQ2" i="13" a="1"/>
  <c r="BW2" i="13" a="1"/>
  <c r="BV2" i="13" a="1"/>
  <c r="BU2" i="13" a="1"/>
  <c r="BP2" i="13" a="1"/>
  <c r="D28" i="2"/>
  <c r="B9" i="6"/>
  <c r="BY2" i="13"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Tyni Anni</author>
  </authors>
  <commentList>
    <comment ref="C13" authorId="0" shapeId="0" xr:uid="{4EDC8D8C-A44B-46EA-8D85-4501B08D6894}">
      <text>
        <r>
          <rPr>
            <b/>
            <sz val="9"/>
            <color indexed="81"/>
            <rFont val="Tahoma"/>
            <family val="2"/>
          </rPr>
          <t xml:space="preserve">Ohje: </t>
        </r>
        <r>
          <rPr>
            <sz val="9"/>
            <color indexed="81"/>
            <rFont val="Tahoma"/>
            <family val="2"/>
          </rPr>
          <t>Kuvaa, mihin määrä- ja materiaalitiedot perustuvat, esim. ARK-tietomalli, RAK-suunnitelmat, määräluettelo, Carbon Designer, jne.</t>
        </r>
      </text>
    </comment>
    <comment ref="E13" authorId="0" shapeId="0" xr:uid="{784EDF37-E1EE-406D-A732-D4A9A2B4DF0C}">
      <text>
        <r>
          <rPr>
            <b/>
            <sz val="9"/>
            <color indexed="81"/>
            <rFont val="Tahoma"/>
            <family val="2"/>
          </rPr>
          <t xml:space="preserve">Ohje:
</t>
        </r>
        <r>
          <rPr>
            <sz val="9"/>
            <color indexed="81"/>
            <rFont val="Tahoma"/>
            <family val="2"/>
          </rPr>
          <t>Kuvaa jokainen rakennusosa lyhyesti.</t>
        </r>
        <r>
          <rPr>
            <sz val="9"/>
            <color indexed="81"/>
            <rFont val="Tahoma"/>
            <family val="2"/>
          </rPr>
          <t xml:space="preserve">
</t>
        </r>
      </text>
    </comment>
    <comment ref="G13" authorId="0" shapeId="0" xr:uid="{6C7EB6EB-EE22-49F7-AF84-755851F78F81}">
      <text>
        <r>
          <rPr>
            <b/>
            <sz val="9"/>
            <color indexed="81"/>
            <rFont val="Tahoma"/>
            <family val="2"/>
          </rPr>
          <t xml:space="preserve">Ohje: </t>
        </r>
        <r>
          <rPr>
            <sz val="9"/>
            <color indexed="81"/>
            <rFont val="Tahoma"/>
            <family val="2"/>
          </rPr>
          <t>Kuvaa, mihin määrä- ja materiaalitiedot perustuvat, esim. ARK-tietomalli, RAK-suunnitelmat, määräluettelo, Carbon Designer, jne.</t>
        </r>
      </text>
    </comment>
    <comment ref="I13" authorId="0" shapeId="0" xr:uid="{B1664537-D097-4E4A-839F-07FCDEE379E5}">
      <text>
        <r>
          <rPr>
            <b/>
            <sz val="9"/>
            <color indexed="81"/>
            <rFont val="Tahoma"/>
            <family val="2"/>
          </rPr>
          <t xml:space="preserve">Ohje:
</t>
        </r>
        <r>
          <rPr>
            <sz val="9"/>
            <color indexed="81"/>
            <rFont val="Tahoma"/>
            <family val="2"/>
          </rPr>
          <t>Kuvaa jokainen rakennusosa lyhyesti.</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<sst xmlns="http://schemas.openxmlformats.org/spreadsheetml/2006/main" count="1517" uniqueCount="626">
  <si>
    <t>Lähtötietojen raportointi</t>
  </si>
  <si>
    <t>Perustiedot laskennasta</t>
  </si>
  <si>
    <t>Hankkeen nimi</t>
  </si>
  <si>
    <r>
      <t xml:space="preserve">Osoite </t>
    </r>
    <r>
      <rPr>
        <sz val="9"/>
        <color theme="1"/>
        <rFont val="Arial"/>
        <family val="2"/>
      </rPr>
      <t>(ainoastaan kadunnimi ja numero)</t>
    </r>
  </si>
  <si>
    <t>Hankenumero tai muu projektitunnus</t>
  </si>
  <si>
    <r>
      <t xml:space="preserve">Pysyvä rakennustunnus* </t>
    </r>
    <r>
      <rPr>
        <sz val="9"/>
        <color theme="1"/>
        <rFont val="Arial"/>
        <family val="2"/>
      </rPr>
      <t>(VTJ-PRT)</t>
    </r>
  </si>
  <si>
    <t>Hanketyyppi</t>
  </si>
  <si>
    <t>Valitse</t>
  </si>
  <si>
    <t>Hankevaihe, jossa laskelma on tehty</t>
  </si>
  <si>
    <t>Käytetty hiilijalanjälkilaskentaohjelma*</t>
  </si>
  <si>
    <r>
      <t xml:space="preserve">Ilmastoselvityksen päiväys* </t>
    </r>
    <r>
      <rPr>
        <sz val="9"/>
        <color theme="1"/>
        <rFont val="Arial"/>
        <family val="2"/>
      </rPr>
      <t>(dd.mm.yyyy)</t>
    </r>
  </si>
  <si>
    <r>
      <t xml:space="preserve">Laskelman laatija </t>
    </r>
    <r>
      <rPr>
        <sz val="9"/>
        <rFont val="Arial"/>
        <family val="2"/>
      </rPr>
      <t>(vain yritys)</t>
    </r>
  </si>
  <si>
    <t>Selvityksen laatijan nimi*</t>
  </si>
  <si>
    <t>Mihin tietoihin määrätiedot pääosin perustuvat?</t>
  </si>
  <si>
    <t xml:space="preserve">Laskennassa on käytetty kansallisen tietokannan tietojen lisäksi muita arviointimenetelmässä hyväksyttyjä päästötietoja.  </t>
  </si>
  <si>
    <t>Laskennassa on käytetty RT-kortista, kansallisesta päästötietokannasta tai EPD:stä poikkeavia käyttöikätietoja.</t>
  </si>
  <si>
    <t>Perustiedot rakennuksesta tai laskennan kohteena olevasta rakennuksen osasta</t>
  </si>
  <si>
    <t>Pääasiallinen käyttötarkoitusluokka*</t>
  </si>
  <si>
    <t>Sisältyykö laskentaan muita käyttötarkoitusluokkia?*</t>
  </si>
  <si>
    <r>
      <t>Muut käyttötarkoitusluokat, mikäli laskentaan sisältyy</t>
    </r>
    <r>
      <rPr>
        <b/>
        <vertAlign val="superscript"/>
        <sz val="9"/>
        <color theme="1"/>
        <rFont val="Arial"/>
        <family val="2"/>
      </rPr>
      <t xml:space="preserve"> 1</t>
    </r>
  </si>
  <si>
    <t>Jos rakennuksessa on useita käyttötarkoitusluokkia, onko muiden käyttötarkoitusluokkien osuudelle tehty erillinen laskelma?</t>
  </si>
  <si>
    <t>Rakennuksen tavoitteellinen käyttöikä*</t>
  </si>
  <si>
    <t>Rakennuksen suunniteltu käyttäjämäärä*</t>
  </si>
  <si>
    <t>Laskennassa käytetty rakennuksen valmistumisvuosi</t>
  </si>
  <si>
    <t>Maanpäällisten kerrosten lukumäärä</t>
  </si>
  <si>
    <t>Maanalaisten kerrosten lukumäärä</t>
  </si>
  <si>
    <t>Kuvaus tontille sijoittuvista muista rakennuksista ja rakennelmista kuten jäte-, auto- ja pyöräkatokset, jne., jotka on huomioitu rakennuspaikan hiilijalanjäljessä.</t>
  </si>
  <si>
    <t>Rakennuspaikan pinta-ala*</t>
  </si>
  <si>
    <t>m²</t>
  </si>
  <si>
    <t>Lämmitetty nettoala*</t>
  </si>
  <si>
    <t>n-m²</t>
  </si>
  <si>
    <r>
      <t xml:space="preserve">Rakennuksen huoneistoala </t>
    </r>
    <r>
      <rPr>
        <sz val="9"/>
        <color theme="1"/>
        <rFont val="Arial"/>
        <family val="2"/>
      </rPr>
      <t>(vain asuinrak.)</t>
    </r>
  </si>
  <si>
    <t>htm²</t>
  </si>
  <si>
    <t>Rakennuksen bruttoala</t>
  </si>
  <si>
    <t>brm²</t>
  </si>
  <si>
    <t>Vaipan kokonaispinta-ala</t>
  </si>
  <si>
    <t>Ikkunoiden ja lasijulkisivujen pinta-ala</t>
  </si>
  <si>
    <r>
      <t xml:space="preserve">Ulkoseinän määrä suhteessa bruttoalaan </t>
    </r>
    <r>
      <rPr>
        <b/>
        <vertAlign val="superscript"/>
        <sz val="9"/>
        <color theme="1"/>
        <rFont val="Arial"/>
        <family val="2"/>
      </rPr>
      <t>2</t>
    </r>
    <r>
      <rPr>
        <b/>
        <sz val="9"/>
        <color theme="1"/>
        <rFont val="Arial"/>
        <family val="2"/>
      </rPr>
      <t xml:space="preserve"> </t>
    </r>
    <r>
      <rPr>
        <sz val="9"/>
        <color theme="1"/>
        <rFont val="Arial"/>
        <family val="2"/>
      </rPr>
      <t>(vain asuinrak.)</t>
    </r>
  </si>
  <si>
    <t>jm/brm²</t>
  </si>
  <si>
    <t>Rakennuksessa on väestönsuoja</t>
  </si>
  <si>
    <t xml:space="preserve">Onko laskennassa huomioitu tontin stabilointi? </t>
  </si>
  <si>
    <t>Autohallin huomioiminen laskennassa:</t>
  </si>
  <si>
    <t>Perustiedot rakennusosista ja materiaaleista</t>
  </si>
  <si>
    <t>Perustamistapa</t>
  </si>
  <si>
    <t>Runko</t>
  </si>
  <si>
    <t>Ulkoseinät</t>
  </si>
  <si>
    <t>Vesikatto</t>
  </si>
  <si>
    <t>Yläpohja</t>
  </si>
  <si>
    <t>Alapohja</t>
  </si>
  <si>
    <t>Välipohjat</t>
  </si>
  <si>
    <t>Perustiedot energiankäytöstä</t>
  </si>
  <si>
    <t>Lämpö</t>
  </si>
  <si>
    <t>Jäähdytys</t>
  </si>
  <si>
    <t>Sähkö</t>
  </si>
  <si>
    <t>E-lukulaskentaan käytetty laskentaohjelma</t>
  </si>
  <si>
    <r>
      <t xml:space="preserve">E-luku </t>
    </r>
    <r>
      <rPr>
        <sz val="9"/>
        <color theme="1"/>
        <rFont val="Arial"/>
        <family val="2"/>
      </rPr>
      <t>(vain luku, ei tekstiä)</t>
    </r>
  </si>
  <si>
    <t>kWhe/m2,a</t>
  </si>
  <si>
    <t>Ostoenergiankulutus kWh/a*</t>
  </si>
  <si>
    <t>Kaukolämpö</t>
  </si>
  <si>
    <t>Kaukojäähdytys</t>
  </si>
  <si>
    <t>Verkkosähkö</t>
  </si>
  <si>
    <t>Käytetyt energian päästökertoimet 50 vuodelle kgCO2e/kWh</t>
  </si>
  <si>
    <t xml:space="preserve">* Pakollinen tieto ilmastoselvitykseen. </t>
  </si>
  <si>
    <t>2) Juoksumetri (jm) on yhteenlaskettuna rakennuksen jokaisen kerroksen piiri, jossa kerroksen piiri on mitattu julkisivun ulkopinnasta. Laskennassa huomioidaan maanalaiset tai osittain maanalaiset kerrokset. Laskennassa huomioidaan myös piharakennukset. Parvekkeita ei huomioida.</t>
  </si>
  <si>
    <t xml:space="preserve">Tuotteet ja materiaalit, joiden päästötieto perustuu muuhun kuin kansallisen päästötietokannan päästötietoon. Huomioi kuitenkin, että laskennassa saa käyttää ainoastaan arviointimenetelmässä sallittuja päästötietoja. </t>
  </si>
  <si>
    <t>Tuotteet ja materiaalit, joiden laskelmassa käytetty tekninen käyttöikä poikkeaa EPD:n, RT-kortin tai kansallisen päästötietokannan käyttöikätiedoista.</t>
  </si>
  <si>
    <t>Rakennusosa/materiaali</t>
  </si>
  <si>
    <t>Valmistaja</t>
  </si>
  <si>
    <t>Tuotenimi</t>
  </si>
  <si>
    <t>EPD:n numero tmv.</t>
  </si>
  <si>
    <t>Lisähuomiot</t>
  </si>
  <si>
    <t>Käytetty käyttöikä</t>
  </si>
  <si>
    <t>Esim. ontelolaatta</t>
  </si>
  <si>
    <t>Rudus</t>
  </si>
  <si>
    <t>xx</t>
  </si>
  <si>
    <t>Käytetty laskentaohjelma</t>
  </si>
  <si>
    <t>Laskelman laatimisen päivämäärä</t>
  </si>
  <si>
    <t>Mihin tietoihin määrätiedot perustuvat (esim. Carbon Designer, tietomalli, määräluettelo, jne.)</t>
  </si>
  <si>
    <t>Tuotteet ja materiaalit, joiden päästötieto perustuu EPD:ihin tai vastaaviin selosteisiin (tuote, valmistaja, EPD:n numero)</t>
  </si>
  <si>
    <t>Perustiedot rakennuksista</t>
  </si>
  <si>
    <t>Kerrosten lukumäärä (erikseen maanpäälliset + maanalaiset)</t>
  </si>
  <si>
    <t>Lämmitetty huoneala</t>
  </si>
  <si>
    <t>hum²</t>
  </si>
  <si>
    <t>Rakennuksen huoneistoala</t>
  </si>
  <si>
    <t>Ulkoseinän määrä suhteessa alaan</t>
  </si>
  <si>
    <t>Autohalli sisältyy rakennuksen hiilijalanjälkeen</t>
  </si>
  <si>
    <t>esim. paaluperustus, antura-sokkeliperustus</t>
  </si>
  <si>
    <t>esim. betoni: pilari-palkkirunko, betoni: kantavat ulkoseinät, puu: xxxx, hybridi: xxxx</t>
  </si>
  <si>
    <t>Julkisivut</t>
  </si>
  <si>
    <t>Välipohja</t>
  </si>
  <si>
    <t>Energian tuotantomuodot (lämpö, jäähdytys, sähkö)</t>
  </si>
  <si>
    <t>Tulosten raportointi</t>
  </si>
  <si>
    <t xml:space="preserve">Taulukko 1. Rakennuksen hiilijalanjälki elinkaaren vaiheittain </t>
  </si>
  <si>
    <t>Rakennukset</t>
  </si>
  <si>
    <t>Elinkaaren vaihe</t>
  </si>
  <si>
    <t>Vertailutapaus</t>
  </si>
  <si>
    <t>Suunnitteluratkaisu</t>
  </si>
  <si>
    <t>A1-A3 tuotteiden valmistus *</t>
  </si>
  <si>
    <t>kgCO2e/m2,a</t>
  </si>
  <si>
    <t>tCO2e</t>
  </si>
  <si>
    <t>xxxx</t>
  </si>
  <si>
    <t>Suunnitteluratkaisun hiilijalanjälki suhteessa vertailutapaukseen</t>
  </si>
  <si>
    <t>*) Eloperäisen hiilen osuutta ei vähennetä,  koska tarkastelu rajattu elinkaaren vaiheisiin A1-A3.</t>
  </si>
  <si>
    <t>Taulukko 2. Elinkaaren vaihe A1-A3 Talo2000-luokittelun mukaisesti (rakennukset + rakennuspaikka)</t>
  </si>
  <si>
    <t>Perinteinen betonirakennus</t>
  </si>
  <si>
    <t xml:space="preserve">Suunnitteluratkaisu </t>
  </si>
  <si>
    <t>Kuvaus tehdyistä vähähiilisyystoimenpiteistä</t>
  </si>
  <si>
    <t>Sisällytetty laskentaan</t>
  </si>
  <si>
    <t>Lähtötiedot määrille ja materiaaleille</t>
  </si>
  <si>
    <t>Rakenteen/osan kuvaus</t>
  </si>
  <si>
    <t>A1-A3 kgCO2e/m2</t>
  </si>
  <si>
    <t>Alueosat</t>
  </si>
  <si>
    <t>1.1.1 Maaosat</t>
  </si>
  <si>
    <t>Alueosat:</t>
  </si>
  <si>
    <t xml:space="preserve">1.1.2 Tuennat ja vahvistukset </t>
  </si>
  <si>
    <t xml:space="preserve">1.1.3 Tontin päällysteet    </t>
  </si>
  <si>
    <t>1.1.5 Alueen rakenteet    </t>
  </si>
  <si>
    <t>Rakennusosat</t>
  </si>
  <si>
    <t xml:space="preserve">1.2.1 Perustukset  </t>
  </si>
  <si>
    <t>Perustukset ja alapohja:</t>
  </si>
  <si>
    <t xml:space="preserve">1.2.2 Alapohjat </t>
  </si>
  <si>
    <t>1.2.3.1 Runko: Väestönsuojat</t>
  </si>
  <si>
    <t>Runko-rakenteet:</t>
  </si>
  <si>
    <t>1.2.3.2 Runko: Kantavat seinät</t>
  </si>
  <si>
    <t>1.2.3.3 Runko: Pilarit</t>
  </si>
  <si>
    <t>1.2.3.4 Runko: Palkit </t>
  </si>
  <si>
    <t>1.2.3.5 Runko: Välipohjat</t>
  </si>
  <si>
    <t>1.2.3.6 Runko: Yläpohjat   </t>
  </si>
  <si>
    <t>1.2.3.7 Runko: Runkoportaat</t>
  </si>
  <si>
    <t xml:space="preserve">1.2.4.1 Julkisivu: Ulkoseinät </t>
  </si>
  <si>
    <t>Julkisivut ja ulkotasot:</t>
  </si>
  <si>
    <t xml:space="preserve">1.2.4.2 Julkisivu: Ikkunat </t>
  </si>
  <si>
    <t xml:space="preserve">1.2.4.3 Julkisivu: Ulko-ovet </t>
  </si>
  <si>
    <t>1.2.5 Ulkotasot ja parvekkeet</t>
  </si>
  <si>
    <t>1.2.6 Kattorakenteet</t>
  </si>
  <si>
    <t>Vesikatot:</t>
  </si>
  <si>
    <t>Tilaosat</t>
  </si>
  <si>
    <t xml:space="preserve">1.3.1 Tilan jako-osat (väliseinät, ovet, portaat) </t>
  </si>
  <si>
    <t>Tilaosat:</t>
  </si>
  <si>
    <t>1.3.2 Tilapinnat (lattiat, sisäkatot, seinät)</t>
  </si>
  <si>
    <t xml:space="preserve">1.3.3 Tilavarusteet (kiintokalusteet, keittiölaitteet) </t>
  </si>
  <si>
    <t xml:space="preserve">1.3.4.2 Hormit ja tulisijat     </t>
  </si>
  <si>
    <t>1.3.5 Tilaelementit (mm. kylpyhuonemoduulit)</t>
  </si>
  <si>
    <t>Talotekniikka</t>
  </si>
  <si>
    <t xml:space="preserve">Talotekniikka* </t>
  </si>
  <si>
    <t>Talotekniikka:</t>
  </si>
  <si>
    <t>2.1.1 Lämmitysjärjestelmät **</t>
  </si>
  <si>
    <t>2.1.4 Jäähdytysjärjestelmä ***</t>
  </si>
  <si>
    <t>2.1.5 Palontorjuntajärjestelmä ***</t>
  </si>
  <si>
    <t>2.5.1 Siirto-osat (hissit ja liukuportaat)</t>
  </si>
  <si>
    <t>S212 Sähkön tuotantojärjestelmät ja -laitteistot ****</t>
  </si>
  <si>
    <t>*) SYKE-tietokannan rakennustyyppikohtainen neliöpohjainen arvo, joka sisältää 2.1.1 Lämmitysjärjestelmä (pl. Lämmöntuottojärjestelmä), 2.1.2 Vesi- ja viemärijärjestelmät, 2.1.3 Ilmanvaihtojärjestelmä ja S1,S2 Sähkön jakelu- ja käyttöjärjestelmät.</t>
  </si>
  <si>
    <t>**) Lämmöntuottojärjestelmä (kaukolämpökeskus, maalämpöjärjestelmä, jne.) tulee huomioida aina erikseen, sillä se ei sisälly SYKE-tietokannan rakennustyyppikohtaiseen neliöpohjaiseen arvoon.</t>
  </si>
  <si>
    <t>***) Mahdolliset sprinkleri- ja/tai jäähdytysjärjestelmät, jotka eivät kuulu SYKE-tietokannan rakennustyyppikohtaiseen neliöpohjaiseen arvoon.</t>
  </si>
  <si>
    <t>****) Aurinkoenergiajärjestelmä tai muut vastaavat, jotka eivät kuulu SYKE-tietokannan rakennustyyppikohtaiseen neliöpohjaiseen arvoon.</t>
  </si>
  <si>
    <r>
      <t xml:space="preserve">Rakennus
</t>
    </r>
    <r>
      <rPr>
        <sz val="8"/>
        <color theme="1"/>
        <rFont val="Arial"/>
        <family val="2"/>
      </rPr>
      <t>(raja-arvo koskee tätä osuutta)</t>
    </r>
  </si>
  <si>
    <t>Rakennuspaikka</t>
  </si>
  <si>
    <r>
      <t>kgCO</t>
    </r>
    <r>
      <rPr>
        <vertAlign val="subscript"/>
        <sz val="9"/>
        <color theme="1"/>
        <rFont val="Arial"/>
        <family val="2"/>
      </rPr>
      <t>2e</t>
    </r>
    <r>
      <rPr>
        <sz val="9"/>
        <color theme="1"/>
        <rFont val="Arial"/>
        <family val="2"/>
      </rPr>
      <t>/m</t>
    </r>
    <r>
      <rPr>
        <vertAlign val="superscript"/>
        <sz val="9"/>
        <color theme="1"/>
        <rFont val="Arial"/>
        <family val="2"/>
      </rPr>
      <t>2</t>
    </r>
    <r>
      <rPr>
        <sz val="9"/>
        <color theme="1"/>
        <rFont val="Arial"/>
        <family val="2"/>
      </rPr>
      <t>,a</t>
    </r>
  </si>
  <si>
    <t>A1-A3 tuotteiden valmistus</t>
  </si>
  <si>
    <t>A1-A3 eloperäinen hiili*</t>
  </si>
  <si>
    <t>A4 kuljetukset työmaalle</t>
  </si>
  <si>
    <t>A5 työmaatoiminnot</t>
  </si>
  <si>
    <t>A5 työmaahukka</t>
  </si>
  <si>
    <t>Yhteensä A1-A5</t>
  </si>
  <si>
    <t>B4 rakennustuotteiden vaihdot</t>
  </si>
  <si>
    <t>B4 eloperäinen hiili*</t>
  </si>
  <si>
    <t>B6 energian käyttö</t>
  </si>
  <si>
    <t>Yhteensä B4, B6</t>
  </si>
  <si>
    <t>C1 purkutyöt</t>
  </si>
  <si>
    <t>C3 eloperäinen hiili**</t>
  </si>
  <si>
    <t>Yhteensä C1-C4</t>
  </si>
  <si>
    <r>
      <t xml:space="preserve">Yhteensä koko elinkaari 
</t>
    </r>
    <r>
      <rPr>
        <sz val="9"/>
        <color theme="1"/>
        <rFont val="Arial"/>
        <family val="2"/>
      </rPr>
      <t>(A1-A5 + B4 + B6 + C1-C4)</t>
    </r>
  </si>
  <si>
    <t>*) Eloperäisen hiilen negatiivinen luku tulee ilmoittaa summattuna taulukkoon 1 vaiheiden A1-A3 ja B4 osalta, kun puun korjuulla ei ole pysyvästi heikennetty ekosysteemin hiilinielua.</t>
  </si>
  <si>
    <t>**) Omalle rivilleen elinkaaren lopussa vapautuva eloperäinen hiili.</t>
  </si>
  <si>
    <t>Parkkihallin hiilijalanjälki koko elinkaaren ajalta (A1-A5,B4,B6,C1-C4) *</t>
  </si>
  <si>
    <r>
      <t>kgCO2e/m</t>
    </r>
    <r>
      <rPr>
        <sz val="10"/>
        <color theme="1"/>
        <rFont val="Times New Roman"/>
        <family val="1"/>
      </rPr>
      <t>²</t>
    </r>
    <r>
      <rPr>
        <sz val="10"/>
        <color theme="1"/>
        <rFont val="Arial"/>
        <family val="2"/>
      </rPr>
      <t>,a</t>
    </r>
  </si>
  <si>
    <r>
      <t>*) Suuruusluokan osoittava arvio riittää (esim. autohallin rakenteisiin perustuen). Parkkihalli tulee ilmoittaa taulukko 1:een ja ilmoittaa tässä vain lisätietona. m</t>
    </r>
    <r>
      <rPr>
        <vertAlign val="superscript"/>
        <sz val="9"/>
        <color rgb="FF000000"/>
        <rFont val="Arial"/>
        <family val="2"/>
      </rPr>
      <t>2</t>
    </r>
    <r>
      <rPr>
        <sz val="9"/>
        <color rgb="FF000000"/>
        <rFont val="Arial"/>
        <family val="2"/>
      </rPr>
      <t>=rakennuksen lämmitetty nettoala</t>
    </r>
  </si>
  <si>
    <r>
      <t xml:space="preserve">Taulukko 2. Elinkaaren vaihe A1-A3 ja B4 Talo2000-luokittelun mukaisesti 
</t>
    </r>
    <r>
      <rPr>
        <sz val="9"/>
        <color theme="1"/>
        <rFont val="Arial"/>
        <family val="2"/>
      </rPr>
      <t>(rakennukset + rakennuspaikka)</t>
    </r>
  </si>
  <si>
    <r>
      <t xml:space="preserve">Sisällytetty laskentaan </t>
    </r>
    <r>
      <rPr>
        <b/>
        <vertAlign val="superscript"/>
        <sz val="10"/>
        <rFont val="Arial"/>
        <family val="2"/>
      </rPr>
      <t>1</t>
    </r>
  </si>
  <si>
    <r>
      <t xml:space="preserve">Lähtötiedot määrille ja materiaaleille </t>
    </r>
    <r>
      <rPr>
        <b/>
        <vertAlign val="superscript"/>
        <sz val="10"/>
        <color theme="1"/>
        <rFont val="Arial"/>
        <family val="2"/>
      </rPr>
      <t>2</t>
    </r>
  </si>
  <si>
    <r>
      <t>A1-A3 kgCO2e/m</t>
    </r>
    <r>
      <rPr>
        <b/>
        <vertAlign val="superscript"/>
        <sz val="9"/>
        <rFont val="Arial"/>
        <family val="2"/>
      </rPr>
      <t>2</t>
    </r>
    <r>
      <rPr>
        <b/>
        <sz val="9"/>
        <rFont val="Arial"/>
        <family val="2"/>
      </rPr>
      <t xml:space="preserve">,a </t>
    </r>
    <r>
      <rPr>
        <b/>
        <vertAlign val="superscript"/>
        <sz val="9"/>
        <rFont val="Arial"/>
        <family val="2"/>
      </rPr>
      <t>4</t>
    </r>
  </si>
  <si>
    <r>
      <t>B4 kgCO2e/m</t>
    </r>
    <r>
      <rPr>
        <b/>
        <vertAlign val="superscript"/>
        <sz val="9"/>
        <rFont val="Arial"/>
        <family val="2"/>
      </rPr>
      <t>2</t>
    </r>
    <r>
      <rPr>
        <b/>
        <sz val="9"/>
        <rFont val="Arial"/>
        <family val="2"/>
      </rPr>
      <t>,a</t>
    </r>
    <r>
      <rPr>
        <b/>
        <vertAlign val="superscript"/>
        <sz val="9"/>
        <rFont val="Arial"/>
        <family val="2"/>
      </rPr>
      <t xml:space="preserve"> 4</t>
    </r>
  </si>
  <si>
    <r>
      <t xml:space="preserve">Kuvaus tehdyistä vähähiilisyystoimenpiteistä. 
</t>
    </r>
    <r>
      <rPr>
        <sz val="10"/>
        <color theme="1"/>
        <rFont val="Arial"/>
        <family val="2"/>
      </rPr>
      <t>Kirjaa ylös myös, jos erityisiä toimenpiteitä ei ole tehty.</t>
    </r>
  </si>
  <si>
    <t>ALUEOSAT</t>
  </si>
  <si>
    <t>RAKENNUSOSAT</t>
  </si>
  <si>
    <t>Runko-
rakenteet:</t>
  </si>
  <si>
    <t>TILAOSAT</t>
  </si>
  <si>
    <r>
      <t xml:space="preserve">1.3.1 Tilan jako-osat 
</t>
    </r>
    <r>
      <rPr>
        <sz val="9"/>
        <color theme="1"/>
        <rFont val="Arial"/>
        <family val="2"/>
      </rPr>
      <t xml:space="preserve">(väliseinät, ovet, portaat) </t>
    </r>
  </si>
  <si>
    <r>
      <t xml:space="preserve">1.3.2 Tilapinnat 
</t>
    </r>
    <r>
      <rPr>
        <sz val="9"/>
        <color theme="1"/>
        <rFont val="Arial"/>
        <family val="2"/>
      </rPr>
      <t>(lattiat, sisäkatot, seinät)</t>
    </r>
  </si>
  <si>
    <r>
      <t xml:space="preserve">1.3.3 Tilavarusteet 
</t>
    </r>
    <r>
      <rPr>
        <sz val="9"/>
        <color theme="1"/>
        <rFont val="Arial"/>
        <family val="2"/>
      </rPr>
      <t xml:space="preserve">(kiintokalusteet, keittiölaitteet) </t>
    </r>
  </si>
  <si>
    <r>
      <t xml:space="preserve">1.3.5 Tilaelementit 
</t>
    </r>
    <r>
      <rPr>
        <sz val="9"/>
        <color theme="1"/>
        <rFont val="Arial"/>
        <family val="2"/>
      </rPr>
      <t>(mm. kylpyhuonemoduulit)</t>
    </r>
  </si>
  <si>
    <t>TALOTEKNIIKKA</t>
  </si>
  <si>
    <t>Talo-tekniikka:</t>
  </si>
  <si>
    <r>
      <t>Käyttövesijärjestelmät</t>
    </r>
    <r>
      <rPr>
        <b/>
        <vertAlign val="superscript"/>
        <sz val="9"/>
        <color theme="1"/>
        <rFont val="Arial"/>
        <family val="2"/>
      </rPr>
      <t xml:space="preserve"> 6</t>
    </r>
  </si>
  <si>
    <r>
      <t>Viemärijärjestelmät</t>
    </r>
    <r>
      <rPr>
        <b/>
        <vertAlign val="superscript"/>
        <sz val="9"/>
        <color theme="1"/>
        <rFont val="Arial"/>
        <family val="2"/>
      </rPr>
      <t xml:space="preserve"> 6</t>
    </r>
  </si>
  <si>
    <r>
      <t>Ilmanvaihtojärjestelmät</t>
    </r>
    <r>
      <rPr>
        <b/>
        <vertAlign val="superscript"/>
        <sz val="9"/>
        <color theme="1"/>
        <rFont val="Arial"/>
        <family val="2"/>
      </rPr>
      <t xml:space="preserve"> 6</t>
    </r>
  </si>
  <si>
    <t xml:space="preserve">1) Jos rakennukseen tai rakennuspaikkaan kuuluu kyseinen osa, se tulee sisällyttää laskentaan. Jos suunnittelutietoja ei ole, tulee käyttää referenssitietoja. </t>
  </si>
  <si>
    <t>3)  Kuvaa jokaisen rakennusosan pääasiallinen rakennetyyppi tai -tyypit. Ilmoita rakenteiden eri materiaalien paksuudet AP, YP, VP ja US osalta. Esimerkiksi YP: Tasausbetoni 40 mm, suodatinkangas, kevytsora 680-830 mm, solupolystreeni 100 mm, kumibitumikermi, ontelolaatta 320 mm</t>
  </si>
  <si>
    <t>5) Kansallisen päästötietokannan rakennustyyppikohtainen neliöpohjainen arvo. Talotekniikan voi laskea myös tarkemmin kohdekohtaisesti, tai osan järjestelmistä voi laskea kohdekohtaisesti ja osan taulukkoarvoilla. Jos laskenta on tehty tarkemmin kohdekohtaisesti, kirjaa tulokset järjestelmittäin. Kansallisen päästötietokannan neliöpohjaisista kertoimista puuttuvat järjestelmät tulee lisätä järjestelmittäin kohtien 6-10 mukaisesti.</t>
  </si>
  <si>
    <t>6) Sähkö-, käyttövesi-, viemäri-, ilmanvaihto-, jäähdytys- ja lämmitysjärjestelmät: kansallisen päästötietokannan neliöpohjainen järjestelmäkohtainen arvo tai tuotekohtaisesti laskettu päästötieto.</t>
  </si>
  <si>
    <t>Taulukko 3. Hiilikädenjälki</t>
  </si>
  <si>
    <t>Uudelleenkäyttö</t>
  </si>
  <si>
    <t>Materiaalikierrätys</t>
  </si>
  <si>
    <t>Ylimääräinen uusiutuva energia</t>
  </si>
  <si>
    <t>Tuotteiden hiilivarastovaikutus</t>
  </si>
  <si>
    <t>Karbonatisoituminen</t>
  </si>
  <si>
    <t>Versio</t>
  </si>
  <si>
    <t>Muutokset edelliseen versioon</t>
  </si>
  <si>
    <t>Raportointipohja julkaistu</t>
  </si>
  <si>
    <t xml:space="preserve">Tarkennettu vaadittuja lähtötietoja välilehdellä Lähtötiedot 1. </t>
  </si>
  <si>
    <t>x.x.2024</t>
  </si>
  <si>
    <t>Lisätty huomiot, jos annettu tieto virheellinen</t>
  </si>
  <si>
    <t>Käyttötarkoitusluokka</t>
  </si>
  <si>
    <t xml:space="preserve">Runko </t>
  </si>
  <si>
    <t>Nyrkkisääntöjä</t>
  </si>
  <si>
    <t>Asuinkerrostalo</t>
  </si>
  <si>
    <t>Rivitalo tai asuinkerrostalo, jossa on asuinkerroksia enintään kahdessa kerroksessa</t>
  </si>
  <si>
    <t>Paaluperustus (teräspaalut)</t>
  </si>
  <si>
    <t>Betoni: pilari-palkki-runko</t>
  </si>
  <si>
    <t>SW-elementti + tiililaatta</t>
  </si>
  <si>
    <t>Ontelolaatta + puhallusvilla</t>
  </si>
  <si>
    <t>Ontelolaatta</t>
  </si>
  <si>
    <t>A1-A3:</t>
  </si>
  <si>
    <t>Paaluperustus (teräsbetonipaalut)</t>
  </si>
  <si>
    <t>Betoni: kantavat ulko- ja väliseinät</t>
  </si>
  <si>
    <t>SW-elementti + betonipinta</t>
  </si>
  <si>
    <t>Ontelolaatta + levyeriste</t>
  </si>
  <si>
    <t>Massiivilaatta</t>
  </si>
  <si>
    <t>Toimistorakennus</t>
  </si>
  <si>
    <t>Paaluperustus (teräs- ja teräsbetonipaalut)</t>
  </si>
  <si>
    <t>Teräsrunko</t>
  </si>
  <si>
    <t>SW-elementti + puuverhoilu</t>
  </si>
  <si>
    <t>Ontelolaatta + levyeriste + kevytsora</t>
  </si>
  <si>
    <t>Liittolaatta</t>
  </si>
  <si>
    <t>Terveyskeskus</t>
  </si>
  <si>
    <t>Maanvarainen perustus</t>
  </si>
  <si>
    <t>Puu: CLT</t>
  </si>
  <si>
    <t>SW-elementti + peltikasetti</t>
  </si>
  <si>
    <t>Massiivilaatta + puhallusvilla</t>
  </si>
  <si>
    <t>CLT</t>
  </si>
  <si>
    <t>Liikerakennus, tavaratalo, kauppakeskus,
myymälärakennus lukuun ottamatta päivittäistavarakaupan alle
2000 m2 yksikköä tai myymälähalli</t>
  </si>
  <si>
    <t>Muu</t>
  </si>
  <si>
    <t>Puu: rankarunko</t>
  </si>
  <si>
    <t>Julkisivulevy</t>
  </si>
  <si>
    <t>Massiivilaatta + levyeriste</t>
  </si>
  <si>
    <t>Puurankarakenteinen</t>
  </si>
  <si>
    <t>Teatteri, ooppera-,konsertti- ja kongressitalo tai elokuvateatteri</t>
  </si>
  <si>
    <t>Puu: hirsi</t>
  </si>
  <si>
    <t>Julkisivulevy + rappaus</t>
  </si>
  <si>
    <t>Massiivilaatta + levyeriste + kevytsora</t>
  </si>
  <si>
    <t>Kirjasto, arkisto, museo, taidegalleria tai näyttelyhalli</t>
  </si>
  <si>
    <t>Hybridi: CLT+betoni</t>
  </si>
  <si>
    <t>Lämpörappaus</t>
  </si>
  <si>
    <t>CLT-yläpohja + eriste</t>
  </si>
  <si>
    <t>Majoitusliikerakennus tai hotelli</t>
  </si>
  <si>
    <t>Hybridi: Ranka+betoni</t>
  </si>
  <si>
    <t>Tiilimuuraus</t>
  </si>
  <si>
    <t>Kattoristikkorakenne (puu)</t>
  </si>
  <si>
    <t>Asuntola, palvelutalo, vanhainkoti tai hoitolaitos</t>
  </si>
  <si>
    <t>Hybridi: CLT+teräs</t>
  </si>
  <si>
    <t>Puuverhous</t>
  </si>
  <si>
    <t>Kattoristikkorakenne (teräs)</t>
  </si>
  <si>
    <t>Opetusrakennus</t>
  </si>
  <si>
    <t>Peltikasetti</t>
  </si>
  <si>
    <t>TT-laatta</t>
  </si>
  <si>
    <t>Päiväkoti</t>
  </si>
  <si>
    <t>Liikuntahalli</t>
  </si>
  <si>
    <t>Jää- tai uimahalli</t>
  </si>
  <si>
    <t>Sairaala</t>
  </si>
  <si>
    <t>Vähähiilinen ontelolaatta</t>
  </si>
  <si>
    <t>Energiantuotantomuodot - lämpö</t>
  </si>
  <si>
    <t>Määrätiedot - lähtötiedot</t>
  </si>
  <si>
    <t>Valmistumisvuosi</t>
  </si>
  <si>
    <t>Tietomallit</t>
  </si>
  <si>
    <t>Pelti</t>
  </si>
  <si>
    <t>Ontelolaatta, tuulettuva</t>
  </si>
  <si>
    <t>Maalämpö</t>
  </si>
  <si>
    <t>Määräluettelo</t>
  </si>
  <si>
    <t>Bitumikermi</t>
  </si>
  <si>
    <t>Massiivilaatta, tuulettuva</t>
  </si>
  <si>
    <t>Vesi-ilmalämpöpumppu</t>
  </si>
  <si>
    <t>ARK- ja RAK-suunnittelmat</t>
  </si>
  <si>
    <t>Tiili</t>
  </si>
  <si>
    <t>Maanvarainen laatta</t>
  </si>
  <si>
    <t>Muu lämpöpumppujärjestelmä</t>
  </si>
  <si>
    <t>OCLCA Carbon Designer tai vastaava</t>
  </si>
  <si>
    <t>Viherkatto</t>
  </si>
  <si>
    <t>Maata vasten valettu kantava laatta</t>
  </si>
  <si>
    <t>Jokin muu</t>
  </si>
  <si>
    <t>Puurakenteinen, tuulettuva</t>
  </si>
  <si>
    <t>Tietomallit ja ARK- ja RAK-suunnitelmat</t>
  </si>
  <si>
    <t>Energiantuotantomuodot - jäähdytys</t>
  </si>
  <si>
    <t>Kerroslukumäärä - maanpäälliset</t>
  </si>
  <si>
    <t>Ei jäähdytystä/viilennystä</t>
  </si>
  <si>
    <t>Vedenjäähdytyskone</t>
  </si>
  <si>
    <t>Lämpöpumppujärjestelmä</t>
  </si>
  <si>
    <t>Vapaajäähdytys kaivokentästä (viilennys)</t>
  </si>
  <si>
    <t>Energiantuotantomuodot - sähkö</t>
  </si>
  <si>
    <t>Verkkosähkö + oma aurinkosähköjärjestelmä</t>
  </si>
  <si>
    <t>Määrätiedot - tarkempi</t>
  </si>
  <si>
    <t>RAK-tietomalli</t>
  </si>
  <si>
    <t>ARK-tietomalli</t>
  </si>
  <si>
    <t>TATE-tietomallit</t>
  </si>
  <si>
    <t>Rakennustapaselostus</t>
  </si>
  <si>
    <t>Pihasuunnitelma</t>
  </si>
  <si>
    <t>Hankevaihe</t>
  </si>
  <si>
    <t>Suunnittelu- tai toteutuskilpailu</t>
  </si>
  <si>
    <t>Tontinluovutus</t>
  </si>
  <si>
    <t>Tarveselvitys</t>
  </si>
  <si>
    <t>yli 30</t>
  </si>
  <si>
    <t>Hankesuunnittelu</t>
  </si>
  <si>
    <t>Yleissuunnittelu</t>
  </si>
  <si>
    <t>Rakennuslupa</t>
  </si>
  <si>
    <t>Kerroslukumäärä maanalaiset</t>
  </si>
  <si>
    <t>Toteutussuunnittelu</t>
  </si>
  <si>
    <t>Rakentaminen</t>
  </si>
  <si>
    <t>Vastaanotto</t>
  </si>
  <si>
    <t>HANKKEEN_NIMI</t>
  </si>
  <si>
    <t>HANKKEEN_OSOITE</t>
  </si>
  <si>
    <t>HANKENRO_TAI_MUU_PRJTUNNUS</t>
  </si>
  <si>
    <t>VTJ_PRT</t>
  </si>
  <si>
    <t>HANKETYYPPI</t>
  </si>
  <si>
    <t>VAIHE</t>
  </si>
  <si>
    <t>KAYTETTY_OHJELMA</t>
  </si>
  <si>
    <t>LASKELMA_PVM</t>
  </si>
  <si>
    <t>LASKELMAN_LAATIJA</t>
  </si>
  <si>
    <t>MAARATIETOJEN_PERUSTA</t>
  </si>
  <si>
    <t>YMPARISTOSELOSTE_K_E</t>
  </si>
  <si>
    <t>RT_KORTTI_VAI_SYKE_PTK</t>
  </si>
  <si>
    <t>POIKK_KAYTTOIKATIETO_K_E</t>
  </si>
  <si>
    <t>KAYTTOTARKOITUS</t>
  </si>
  <si>
    <t>MUUT_KAYTTARK_K_E</t>
  </si>
  <si>
    <t>MUUT_KAYTTARK</t>
  </si>
  <si>
    <t>MUUT_KAYTTARK_LASK_K_E</t>
  </si>
  <si>
    <t>RAK_VALM_VUOSI</t>
  </si>
  <si>
    <t>KRS_LKM_MP</t>
  </si>
  <si>
    <t>KRS_LKM_MA</t>
  </si>
  <si>
    <t>TONTIN_MUUT_RAK_KUVAUS</t>
  </si>
  <si>
    <t>LAMMITETTY_ALA</t>
  </si>
  <si>
    <t>HUONEISTOALA</t>
  </si>
  <si>
    <t>BRUTTOALA</t>
  </si>
  <si>
    <t>VAIPAN_KOKONAISALA</t>
  </si>
  <si>
    <t>IKKUN_LASI_ALA</t>
  </si>
  <si>
    <t>ULKOSEINA_PER_BRUTTOALA</t>
  </si>
  <si>
    <t>VAESTONSUOJA_K_E</t>
  </si>
  <si>
    <t>TONTIN_STABILOINTI_K_E</t>
  </si>
  <si>
    <t>AUTOHALLI_HUOMIOITU</t>
  </si>
  <si>
    <t>PERUSTAMISTAPA</t>
  </si>
  <si>
    <t>RUNKO</t>
  </si>
  <si>
    <t>JULKISIVUT</t>
  </si>
  <si>
    <t>VESIKATTO</t>
  </si>
  <si>
    <t>YLAPOHJA</t>
  </si>
  <si>
    <t>ALAPOHJA</t>
  </si>
  <si>
    <t>VALIPOHJA</t>
  </si>
  <si>
    <t>ENERG_TUOT_LAMPO</t>
  </si>
  <si>
    <t>E_TUOT_JAAHDYTYS</t>
  </si>
  <si>
    <t>E_TUOT_SAHKO</t>
  </si>
  <si>
    <t>E_LUKULASKENTAOHJELMA</t>
  </si>
  <si>
    <t>E_LUKU</t>
  </si>
  <si>
    <t>OSTO_E_KAUKOLAMPO</t>
  </si>
  <si>
    <t>OSTO_E_KAUKOJAAHDYTYS</t>
  </si>
  <si>
    <t>OSTO_E_SAHKO</t>
  </si>
  <si>
    <t>E_PAASTOKER_50_V_KAUKOLAMPO</t>
  </si>
  <si>
    <t>E_PAASTOKER_50_V_KAUKOJAAHDYTYS</t>
  </si>
  <si>
    <t>E_PAASTOKER_50_V_SAHKO</t>
  </si>
  <si>
    <t>R_A1_A3_TUOTTEIDEN_VALMISTUS</t>
  </si>
  <si>
    <t>R_A1_A3_ELOPERAINEN_HIILI</t>
  </si>
  <si>
    <t>R_A4_KULJETUKSET_TYOMAALLE</t>
  </si>
  <si>
    <t>R_A5_TYOMAATOIMINNOT</t>
  </si>
  <si>
    <t>R_YHTEENSA_A1_A5</t>
  </si>
  <si>
    <t>R_B4_RAKENNUSTUOTTEIDEN_VAIHDOT</t>
  </si>
  <si>
    <t>R_B6_ENERGIAN_KAYTTO</t>
  </si>
  <si>
    <t>R_YHTEENSA_B4_B6</t>
  </si>
  <si>
    <t>R_C1_PURKUTYOT</t>
  </si>
  <si>
    <t>R_C2_KULJETUKSET_KASITTELYYN</t>
  </si>
  <si>
    <t>R_C3_C4_JATTEENKAS_JA_LOPPUSIJ</t>
  </si>
  <si>
    <t>R_C3_ELOPERAINEN_HIILI</t>
  </si>
  <si>
    <t>R_YHTEENSA_C1_C4</t>
  </si>
  <si>
    <t>R_ELINKAARI_YHTEENSA</t>
  </si>
  <si>
    <t>R_PARKKIHALLIN_HIILIJJ</t>
  </si>
  <si>
    <t>RP_A1_A3_TUOTTEIDEN_VALMISTUS</t>
  </si>
  <si>
    <t>RP_A1_A3_ELOPERAINEN_HIILI</t>
  </si>
  <si>
    <t>RP_A4_KULJETUKSET_TYOMAALLE</t>
  </si>
  <si>
    <t>RP_A5_TYOMAATOIMINNOT</t>
  </si>
  <si>
    <t>RP_YHTEENSA_A1_A5</t>
  </si>
  <si>
    <t>RP_B4_RAKENNUSTUOTTEIDEN_VAIHDOT</t>
  </si>
  <si>
    <t>RP_B6_ENERGIAN_KAYTTO</t>
  </si>
  <si>
    <t>RP_YHTEENSA_B4_B6</t>
  </si>
  <si>
    <t>RP_C1_PURKUTYOT</t>
  </si>
  <si>
    <t>RP_C2_KULJETUKSET_KASITTELYYN</t>
  </si>
  <si>
    <t>RP_C3_C4_JATTEENKAS_JA_LOPPUSIJ</t>
  </si>
  <si>
    <t>RP_C3_ELOPERAINEN_HIILI</t>
  </si>
  <si>
    <t>RP_YHTEENSA_C1_C4</t>
  </si>
  <si>
    <t>RP_ELINKAARI_YHTEENSA</t>
  </si>
  <si>
    <t>MAAOSAT_A1_A3</t>
  </si>
  <si>
    <t>MAAOSAT_B4</t>
  </si>
  <si>
    <t>TUENNAT_JA_VAHV_A1_A3</t>
  </si>
  <si>
    <t>TUENNAT_JA_VAHV_B4</t>
  </si>
  <si>
    <t>TONTIN_PAALL_A1_A3</t>
  </si>
  <si>
    <t>TONTIN_PAALL_B4</t>
  </si>
  <si>
    <t>ALUEEN_RAKENTEET_A1_A3</t>
  </si>
  <si>
    <t>ALUEEN_RAKENTEET_B4</t>
  </si>
  <si>
    <t>ALUEOSAT_KUVAUS</t>
  </si>
  <si>
    <t>PERUSTUKSET_A1_A3</t>
  </si>
  <si>
    <t>PERUSTUKSET_B4</t>
  </si>
  <si>
    <t>ALAPOHJAT_A1_A3</t>
  </si>
  <si>
    <t>ALAPOHJAT_B4</t>
  </si>
  <si>
    <t>PERUSTUKSET_JA_ALAPOHJA_KUVAUS</t>
  </si>
  <si>
    <t>RUNKO_VAESTONSUOJAT_A1_A3</t>
  </si>
  <si>
    <t>RUNKO_VAESTONSUOJAT_B4</t>
  </si>
  <si>
    <t>RUNKO_KANTAVAT_SEINAT_A1_A3</t>
  </si>
  <si>
    <t>RUNKO_KANTAVAT_SEINAT_B4</t>
  </si>
  <si>
    <t>RUNKO_PILARIT_A1_A3</t>
  </si>
  <si>
    <t>RUNKO_PILARIT_B4</t>
  </si>
  <si>
    <t>RUNKO_PALKIT_A1_A3</t>
  </si>
  <si>
    <t>RUNKO_PALKIT_B4</t>
  </si>
  <si>
    <t>RUNKO_VALIPOHJAT_A1_A3</t>
  </si>
  <si>
    <t>RUNKO_VALIPOHJAT_B4</t>
  </si>
  <si>
    <t>RUNKO_YLAPOHJAT_A1_A3</t>
  </si>
  <si>
    <t>RUNKO_YLAPOHJAT_B4</t>
  </si>
  <si>
    <t>RUNKO_RUNKOPORTAAT_A1_A3</t>
  </si>
  <si>
    <t>RUNKO_RUNKOPORTAAT_B4</t>
  </si>
  <si>
    <t>RUNKORAKENTEET_KUVAUS</t>
  </si>
  <si>
    <t>JULKISIVU_ULKOSEINAT_A1_A3</t>
  </si>
  <si>
    <t>JULKISIVU_ULKOSEINAT_B4</t>
  </si>
  <si>
    <t>JULKISIVU_IKKUNAT_A1_A3</t>
  </si>
  <si>
    <t>JULKISIVU_IKKUNAT_B4</t>
  </si>
  <si>
    <t>JULKISIVU_ULKO_OVET_A1_A3</t>
  </si>
  <si>
    <t>JULKISIVU_ULKO_OVET_B4</t>
  </si>
  <si>
    <t>ULKOTASOT_JA_PARVEKKEET_A1_A3</t>
  </si>
  <si>
    <t>ULKOTASOT_JA_PARVEKKEET_B4</t>
  </si>
  <si>
    <t>JULKISIVUT_JA_ULKOTASOT_KUVAUS</t>
  </si>
  <si>
    <t>KATTORAKENTEET_A1_A3</t>
  </si>
  <si>
    <t>KATTORAKENTEET_B4</t>
  </si>
  <si>
    <t>VESIKATOT_KUVAUS</t>
  </si>
  <si>
    <t>TILAN_JATKO_OSAT_A1_A3</t>
  </si>
  <si>
    <t>TILAN_JATKO_OSAT_B4</t>
  </si>
  <si>
    <t>TILAPINNAT_A1_A3</t>
  </si>
  <si>
    <t>TILAPINNAT_B4</t>
  </si>
  <si>
    <t>TILAVARUSTEET_A1_A3</t>
  </si>
  <si>
    <t>TILAVARUSTEET_B4</t>
  </si>
  <si>
    <t>HORMIT_JA_TULISIJAT_A1_A3</t>
  </si>
  <si>
    <t>HORMIT_JA_TULISIJAT_B4</t>
  </si>
  <si>
    <t>TILAELEMENTIT_A1_A3</t>
  </si>
  <si>
    <t>TILAELEMENTIT_B4</t>
  </si>
  <si>
    <t>TILAOSAT_KUVAUS</t>
  </si>
  <si>
    <t>TALOTEKNIIKKA_A1_A3</t>
  </si>
  <si>
    <t>TALOTEKNIIKKA_B4</t>
  </si>
  <si>
    <t>LAMMITYSJARJESTELMAT_A1_A3</t>
  </si>
  <si>
    <t>LAMMITYSJARJESTELMAT_B4</t>
  </si>
  <si>
    <t>JAAHDYTYSJARJESTELMA_A1_A3</t>
  </si>
  <si>
    <t>JAAHDYTYSJARJESTELMA_B4</t>
  </si>
  <si>
    <t>PALONTORJUNTAJARJESTELMA_A1_A3</t>
  </si>
  <si>
    <t>PALONTORJUNTAJARJESTELMA_B4</t>
  </si>
  <si>
    <t>SIIRTO_OSAT_A1_A3</t>
  </si>
  <si>
    <t>SIIRTO_OSAT_B4</t>
  </si>
  <si>
    <t>SAHKON_TUOT_JARJ_JA_LAIT_A1_A3</t>
  </si>
  <si>
    <t>SAHKON_TUOT_JARJ_JA_LAIT_B4</t>
  </si>
  <si>
    <t>TALOTEKNIIKKA_KUVAUS</t>
  </si>
  <si>
    <t>R_UUDELLEENKAYTTO_JA_MATER_KIER</t>
  </si>
  <si>
    <t>R_HYODYNTAMINEN_ENERGIANA</t>
  </si>
  <si>
    <t>R_YLIMAARAINEN_UUSIUTUVA_ENERGIA</t>
  </si>
  <si>
    <t>R_TUOTTEIDEN_HIILIVARASTOVAIKUTUS</t>
  </si>
  <si>
    <t>R_KARBONATISOITUMINEN</t>
  </si>
  <si>
    <t>RP_UUDELLEENKAYTTO_JA_MATER_KIER</t>
  </si>
  <si>
    <t>RP_HYODYNTAMINEN_ENERGIANA</t>
  </si>
  <si>
    <t>RP_YLIMAARAINEN_UUSIUTUVA_ENERGIA</t>
  </si>
  <si>
    <t>RP_TUOTTEIDEN_HIILIVARASTOVAIKUTUS</t>
  </si>
  <si>
    <t>RP_KARBONATISOITUMINEN</t>
  </si>
  <si>
    <t>Rakennus oltava &gt;0</t>
  </si>
  <si>
    <t>RP oltava &gt;0</t>
  </si>
  <si>
    <t>Huomio tulostaulukossa</t>
  </si>
  <si>
    <t>kyllä</t>
  </si>
  <si>
    <t>Virheilmoitus, jos luku puuttuu, on nolla tai pienempi kuin nolla.</t>
  </si>
  <si>
    <t>Virheilmoitus, jos luku puuttuu tai on suurempi kuin nolla.</t>
  </si>
  <si>
    <t>C1-C4</t>
  </si>
  <si>
    <t>A1-A3 oltava &gt;0</t>
  </si>
  <si>
    <t>B4 oltava &gt;0</t>
  </si>
  <si>
    <t>Virheilmoitus, jos A1-A3 tyhjä. Oltava edes nolla.</t>
  </si>
  <si>
    <t xml:space="preserve">Virheilmoitus, jos A1-A3 puuttuu tai on nolla. </t>
  </si>
  <si>
    <r>
      <t>1.3.1 Tilan jako-osat </t>
    </r>
    <r>
      <rPr>
        <sz val="9"/>
        <color theme="1"/>
        <rFont val="Arial"/>
        <family val="2"/>
      </rPr>
      <t xml:space="preserve">(väliseinät, ovet, portaat) </t>
    </r>
  </si>
  <si>
    <t xml:space="preserve">Virheilmoitus, jos A1-A3 TAI B4 puuttuu tai on nolla. </t>
  </si>
  <si>
    <r>
      <t xml:space="preserve">1.3.2 Tilapinnat  </t>
    </r>
    <r>
      <rPr>
        <sz val="9"/>
        <color theme="1"/>
        <rFont val="Arial"/>
        <family val="2"/>
      </rPr>
      <t>(lattiat, sisäkatot, seinät)</t>
    </r>
  </si>
  <si>
    <r>
      <t xml:space="preserve">1.3.3 Tilavarusteet </t>
    </r>
    <r>
      <rPr>
        <sz val="9"/>
        <color theme="1"/>
        <rFont val="Arial"/>
        <family val="2"/>
      </rPr>
      <t xml:space="preserve">(kiintokalusteet, keittiölaitteet) </t>
    </r>
  </si>
  <si>
    <r>
      <t xml:space="preserve">1.3.5 Tilaelementit  </t>
    </r>
    <r>
      <rPr>
        <sz val="9"/>
        <color theme="1"/>
        <rFont val="Arial"/>
        <family val="2"/>
      </rPr>
      <t>(mm. kylpyhuonemoduulit)</t>
    </r>
  </si>
  <si>
    <r>
      <t xml:space="preserve">Talotekniikka </t>
    </r>
    <r>
      <rPr>
        <b/>
        <vertAlign val="superscript"/>
        <sz val="9"/>
        <color theme="1"/>
        <rFont val="Arial"/>
        <family val="2"/>
      </rPr>
      <t xml:space="preserve">3 </t>
    </r>
  </si>
  <si>
    <r>
      <t>2.1.1 Lämmitysjärjestelmät</t>
    </r>
    <r>
      <rPr>
        <b/>
        <vertAlign val="superscript"/>
        <sz val="9"/>
        <color theme="1"/>
        <rFont val="Arial"/>
        <family val="2"/>
      </rPr>
      <t xml:space="preserve"> 4</t>
    </r>
  </si>
  <si>
    <r>
      <t>2.1.4 Jäähdytysjärjestelmä</t>
    </r>
    <r>
      <rPr>
        <b/>
        <vertAlign val="superscript"/>
        <sz val="9"/>
        <color theme="1"/>
        <rFont val="Arial"/>
        <family val="2"/>
      </rPr>
      <t xml:space="preserve"> 5</t>
    </r>
  </si>
  <si>
    <r>
      <t xml:space="preserve">2.1.5 Palontorjuntajärjestelmä </t>
    </r>
    <r>
      <rPr>
        <b/>
        <vertAlign val="superscript"/>
        <sz val="9"/>
        <color theme="1"/>
        <rFont val="Arial"/>
        <family val="2"/>
      </rPr>
      <t>5</t>
    </r>
  </si>
  <si>
    <r>
      <t xml:space="preserve">2.5.1 Siirto-osat  </t>
    </r>
    <r>
      <rPr>
        <sz val="9"/>
        <color theme="1"/>
        <rFont val="Arial"/>
        <family val="2"/>
      </rPr>
      <t>(hissit ja liukuportaat)</t>
    </r>
  </si>
  <si>
    <r>
      <t>S212 Sähkön tuotantojärjestelmät ja -laitteistot</t>
    </r>
    <r>
      <rPr>
        <b/>
        <vertAlign val="superscript"/>
        <sz val="9"/>
        <color theme="1"/>
        <rFont val="Arial"/>
        <family val="2"/>
      </rPr>
      <t>6</t>
    </r>
  </si>
  <si>
    <t>Rakennukset (raja-arvo koskee tätä osuutta)</t>
  </si>
  <si>
    <r>
      <t>kgCO</t>
    </r>
    <r>
      <rPr>
        <vertAlign val="subscript"/>
        <sz val="10"/>
        <color theme="1"/>
        <rFont val="Arial"/>
        <family val="2"/>
      </rPr>
      <t>2e</t>
    </r>
    <r>
      <rPr>
        <sz val="10"/>
        <color theme="1"/>
        <rFont val="Arial"/>
        <family val="2"/>
      </rPr>
      <t>/m</t>
    </r>
    <r>
      <rPr>
        <vertAlign val="superscript"/>
        <sz val="10"/>
        <color theme="1"/>
        <rFont val="Arial"/>
        <family val="2"/>
      </rPr>
      <t>2</t>
    </r>
    <r>
      <rPr>
        <sz val="10"/>
        <color theme="1"/>
        <rFont val="Arial"/>
        <family val="2"/>
      </rPr>
      <t>,a</t>
    </r>
  </si>
  <si>
    <t>C1 - C4 Purkutyöt, -jätteenkuljetus ja -jätehuolto</t>
  </si>
  <si>
    <t>A1-A3</t>
  </si>
  <si>
    <t>B4</t>
  </si>
  <si>
    <t>2.1.1 Lämmitysjärjestelmät</t>
  </si>
  <si>
    <t>2.1.4 Jäähdytysjärjestelmä</t>
  </si>
  <si>
    <t>2.1.5 Palontorjuntajärjestelmä</t>
  </si>
  <si>
    <t>S212 Sähkön tuotantojärjestelmät ja -laitteistot</t>
  </si>
  <si>
    <r>
      <t>Perustiedot rakennusosista ja materiaaleista*</t>
    </r>
    <r>
      <rPr>
        <b/>
        <vertAlign val="superscript"/>
        <sz val="10"/>
        <color theme="1"/>
        <rFont val="Arial"/>
        <family val="2"/>
      </rPr>
      <t>3</t>
    </r>
  </si>
  <si>
    <r>
      <t xml:space="preserve">Energian tuotantomuodot </t>
    </r>
    <r>
      <rPr>
        <b/>
        <vertAlign val="superscript"/>
        <sz val="9"/>
        <color theme="1"/>
        <rFont val="Arial"/>
        <family val="2"/>
      </rPr>
      <t>4</t>
    </r>
  </si>
  <si>
    <t>4) Pääasiallinen lämmöntuotantomuoto</t>
  </si>
  <si>
    <t xml:space="preserve">3) Asetuksen mukaan tulee raportoida arviointiin sisältyvien kantavien rakenteiden pääasiallinen rakennusmateriaali. Vastataan määrällisesti merkittävimmän rakennusmateriaalin mukaan, jos useita vaihtoehtoja. </t>
  </si>
  <si>
    <t xml:space="preserve">4) Eloperänen hiili tuotteissa: eloperäisen hiilen negatiivinen luku tulee ilmoittaa summattuna taulukkoon 1 vaiheiden A1-A3 ja B4 osalta, joten eloperäisen hiilen negatiivista lukua ei tule huomioida rakennusosakohtaisesti taulukossa 2. Katso ohje sivulta Lähtötiedot 1. </t>
  </si>
  <si>
    <r>
      <t>Sähköjärjestelmät</t>
    </r>
    <r>
      <rPr>
        <b/>
        <vertAlign val="superscript"/>
        <sz val="9"/>
        <rFont val="Arial"/>
        <family val="2"/>
      </rPr>
      <t xml:space="preserve"> 6</t>
    </r>
  </si>
  <si>
    <t>9) Siirto-osat, jotka eivät ole mukana päästötietokannan rakennustyyppikohtaisessa neliöpohjaisessa arvossa. Tulee tarkastaa päästötietokannan taustaraportista.</t>
  </si>
  <si>
    <t xml:space="preserve">7) Päästötietokannan neliöpohjaista arvoa käytettäessä, lisää lämmitys- ja lämmöntuottojärjestelmän osat, jotka eivät ole mukana päästötietokannan rakennustyyppikohtaisessa neliöpohjaisessa arvossa. Tulee tarkastaa päästötietokannan taustaraportista. </t>
  </si>
  <si>
    <t>8) Lisää mahdolliset sprinkleri- ja/tai jäähdytysjärjestelmät, jotka eivät ole mukana päästötietokannan rakennustyyppikohtaisessa neliöpohjaisessa arvossa. Tulee tarkastaa päästötietokannan taustaraportista.</t>
  </si>
  <si>
    <t>10) Aurinkoenergiajärjestelmä tai muut vastaavat, jotka eivät kuulu päästötietokannan rakennustyyppikohtaiseen neliöpohjaiseen arvoon. Tulee tarkastaa päästötietokannan taustaraportista.</t>
  </si>
  <si>
    <t>2) Kuvaa, mihin määrä- ja materiaalitiedot perustuvat, esim. ARK-tietomalli (pvm), RAK-suunnitelmat (pvm), määräluettelo (pvm), Carbon Designer, jne.</t>
  </si>
  <si>
    <t>Helsingin ohje rakennuksen ja rakennuspaikan elinkaaren hiilijalanjälki- ja kädenjälkilaskelmiin</t>
  </si>
  <si>
    <t xml:space="preserve">Rakennuksen ja rakennuspaikan elinkaaren hiilijalanjäljen ja kädenjäljen laskennassa tulee noudattaa </t>
  </si>
  <si>
    <t>Ympäristöministeriön asetus rakennuksen ilmastoselvityksestä ja rakennustuoteluettelosta | 1027/2024 | Lainsäädäntö | Finlex</t>
  </si>
  <si>
    <t>Asetuksen 1027/2024 perustelumuistio (Perustelumuistio ilmastoselvitys_luonnos 17.12)</t>
  </si>
  <si>
    <t xml:space="preserve">on kuitenkin ensisijainen soveltamisohje, jos se on joltain osin ristiriidassa edellä mainitun soveltamisohjeen kanssa. </t>
  </si>
  <si>
    <t xml:space="preserve">Ilmastoselvitykselle pakolliset tiedot on merkitty *:llä. Helsingin kaupungin raja-arvon alaisissa hankkeissa tulee täyttää kaikki tiedot. </t>
  </si>
  <si>
    <t>Hiilijalanjäljen raja-arvo | Helsingin kaupunki.</t>
  </si>
  <si>
    <t xml:space="preserve">Helsingin kaupungin hiilijalanjäljen raja-arvosta on tietoa sivulla:  </t>
  </si>
  <si>
    <t xml:space="preserve">Raportoinnissa tulee noudattaa tämän raportointiexcelin uusinta versiota, joka on saatavilla edellä mainitulla sivulla. </t>
  </si>
  <si>
    <t>Eloperäisen hiilen laskenta</t>
  </si>
  <si>
    <t xml:space="preserve">Asetuksen perustelumuistion mukaan eloperäinen hiili tarkoittaa "sellaiseen ilmakehästä yhteyttämisen kautta eloperäiseen materiaaliin </t>
  </si>
  <si>
    <t xml:space="preserve">sitoutunutta hiiltä, jonka korjuulla ei ole pysyvästi heikennetty ekosysteemin hiilinielua." ja laskenta tulee tällöin tehdä standardin EN15804+A2 </t>
  </si>
  <si>
    <t xml:space="preserve">mukaisesti, eli eloperäiseen tuotteeseen yhteyttämisen kautta sitoutuneet kasvihuonekaasut ilmoitetaan negatiivisena lukuna (hiilidioksidin </t>
  </si>
  <si>
    <t xml:space="preserve">poistumana) elinkaaren vaiheissa A1-3 ja positiivisena lukuna, eli hiilidioksidipäästönä, elinkaaren vaiheessa C. Koko elinkaaren ajalla eloperäisen </t>
  </si>
  <si>
    <t>hiilen ilmastonmuutospotentiaali (GWP) on siis nolla.</t>
  </si>
  <si>
    <t xml:space="preserve">Kotimaisen puun osalta Rakennuksen vähähiilisyyden arviointimenetelmän 2025 mukaan voidaan käyttää uusimman ympäristöseloste-standardin </t>
  </si>
  <si>
    <t>(EN15804+A2) mukaisia ympäristöselosteiden tietoja tai kansallisen päästötietokannan tietoja eloperäisen hiilen raportointiin. Ulkomaisen</t>
  </si>
  <si>
    <t xml:space="preserve">puumateriaalin osalta on oltava aina uusimman raportointistandardin (EN15804+A2) mukainen ympäristöseloste. </t>
  </si>
  <si>
    <t>Eloperäisen hiilen merkitseminen tuloksissa</t>
  </si>
  <si>
    <t xml:space="preserve">Tulokset hiilijalanjälki -välilehdellä eloperäisen hiilen negatiivinen luku tulee ilmoittaa vaiheissa A1-A3 (ja B4) summattuna taulukkoon 1 </t>
  </si>
  <si>
    <t xml:space="preserve">vaiheiden A1-A3 ja B4 osalta. Joten eloperäisen hiilen negatiivista lukua ei tule huomioida negatiivisena lukuna rakennusosakohtaisesti </t>
  </si>
  <si>
    <t xml:space="preserve">taulukossa 2, jotta sitä ei vähennettäisi kahteen kertaan. Elinkaaren vaiheen C eloperäisen hiilen positiivinen luku merkitään myös taulukkoon 1. </t>
  </si>
  <si>
    <t>Hiilijalanjäljen lähtötietojen ja tulosten raportointi</t>
  </si>
  <si>
    <t>Monta käyttötarkoitusta</t>
  </si>
  <si>
    <r>
      <t>A1-A3 kgCO2e/m</t>
    </r>
    <r>
      <rPr>
        <b/>
        <vertAlign val="superscript"/>
        <sz val="9"/>
        <rFont val="Arial"/>
        <family val="2"/>
      </rPr>
      <t>2</t>
    </r>
  </si>
  <si>
    <r>
      <t>B4 kgCO2e/m</t>
    </r>
    <r>
      <rPr>
        <b/>
        <vertAlign val="superscript"/>
        <sz val="9"/>
        <rFont val="Arial"/>
        <family val="2"/>
      </rPr>
      <t>2</t>
    </r>
  </si>
  <si>
    <r>
      <t>kgCO</t>
    </r>
    <r>
      <rPr>
        <vertAlign val="subscript"/>
        <sz val="9"/>
        <color theme="1"/>
        <rFont val="Arial"/>
        <family val="2"/>
      </rPr>
      <t>2e</t>
    </r>
    <r>
      <rPr>
        <sz val="9"/>
        <color theme="1"/>
        <rFont val="Arial"/>
        <family val="2"/>
      </rPr>
      <t>/m</t>
    </r>
    <r>
      <rPr>
        <vertAlign val="superscript"/>
        <sz val="9"/>
        <color theme="1"/>
        <rFont val="Arial"/>
        <family val="2"/>
      </rPr>
      <t>2</t>
    </r>
  </si>
  <si>
    <r>
      <t xml:space="preserve">Talotekniikka yhteensä </t>
    </r>
    <r>
      <rPr>
        <b/>
        <vertAlign val="superscript"/>
        <sz val="9"/>
        <color theme="1"/>
        <rFont val="Arial"/>
        <family val="2"/>
      </rPr>
      <t xml:space="preserve">5 </t>
    </r>
  </si>
  <si>
    <r>
      <t>Lämmitysjärjestelmät</t>
    </r>
    <r>
      <rPr>
        <b/>
        <vertAlign val="superscript"/>
        <sz val="9"/>
        <color theme="1"/>
        <rFont val="Arial"/>
        <family val="2"/>
      </rPr>
      <t xml:space="preserve"> 6,7</t>
    </r>
  </si>
  <si>
    <r>
      <t>Jäähdytysjärjestelmät</t>
    </r>
    <r>
      <rPr>
        <b/>
        <vertAlign val="superscript"/>
        <sz val="9"/>
        <color theme="1"/>
        <rFont val="Arial"/>
        <family val="2"/>
      </rPr>
      <t xml:space="preserve"> 8</t>
    </r>
  </si>
  <si>
    <r>
      <t xml:space="preserve">Palontorjuntajärjestelmä </t>
    </r>
    <r>
      <rPr>
        <b/>
        <vertAlign val="superscript"/>
        <sz val="9"/>
        <color rgb="FF000000"/>
        <rFont val="Arial"/>
        <family val="2"/>
      </rPr>
      <t>8</t>
    </r>
  </si>
  <si>
    <r>
      <t>Siirto-osat</t>
    </r>
    <r>
      <rPr>
        <b/>
        <vertAlign val="superscript"/>
        <sz val="9"/>
        <color theme="1"/>
        <rFont val="Arial"/>
        <family val="2"/>
      </rPr>
      <t xml:space="preserve"> 9</t>
    </r>
    <r>
      <rPr>
        <b/>
        <sz val="9"/>
        <color theme="1"/>
        <rFont val="Arial"/>
        <family val="2"/>
      </rPr>
      <t xml:space="preserve">
</t>
    </r>
    <r>
      <rPr>
        <sz val="9"/>
        <color theme="1"/>
        <rFont val="Arial"/>
        <family val="2"/>
      </rPr>
      <t>(hissit ja liukuportaat)</t>
    </r>
  </si>
  <si>
    <r>
      <t>Sähkön tuotantojärjestelmät ja -laitteistot</t>
    </r>
    <r>
      <rPr>
        <b/>
        <vertAlign val="superscript"/>
        <sz val="9"/>
        <color theme="1"/>
        <rFont val="Arial"/>
        <family val="2"/>
      </rPr>
      <t>10</t>
    </r>
  </si>
  <si>
    <t>Lähtötietojen raportointi, monta käyttötarkoitusta</t>
  </si>
  <si>
    <t>Täytä tämä välilehti vain, jos rakennuksesta on useampi laskelma eri käyttötarkoituksille. Raportoi tälle välilehdelle käyttötarkoitusluokkakohtaiset lähtötiedot.</t>
  </si>
  <si>
    <t>Käyttötarkoitus 2</t>
  </si>
  <si>
    <t>Käyttötarkoitus 3</t>
  </si>
  <si>
    <t>Käyttötarkoitus 4</t>
  </si>
  <si>
    <t>Perustiedot laskennan kohteena olevasta rakennuksen osasta</t>
  </si>
  <si>
    <t>Käyttötarkoitusluokka*</t>
  </si>
  <si>
    <t>Rakennuksen suunniteltu käyttäjämäärä</t>
  </si>
  <si>
    <t>Lämmitetty nettoala</t>
  </si>
  <si>
    <r>
      <t>Perustiedot rakennusosista ja materiaaleista</t>
    </r>
    <r>
      <rPr>
        <sz val="10"/>
        <rFont val="Arial"/>
        <family val="2"/>
      </rPr>
      <t xml:space="preserve"> (arviointiin sisältyvien kantavien rakenteiden pääasiallinen rakennusmateriaali, vastataan määrällisesti merkittävimmän rakennusmateriaalin mukaan, jos useita vaihtoehtoja)</t>
    </r>
  </si>
  <si>
    <r>
      <t>Perustiedot rakennusosista ja materiaaleista*</t>
    </r>
    <r>
      <rPr>
        <sz val="10"/>
        <rFont val="Arial"/>
        <family val="2"/>
      </rPr>
      <t xml:space="preserve"> (arviointiin sisältyvien kantavien rakenteiden pääasiallinen rakennusmateriaali, vastataan määrällisesti merkittävimmän rakennusmateriaalin mukaan, jos useita vaihtoehtoja)</t>
    </r>
  </si>
  <si>
    <r>
      <t xml:space="preserve">Energian tuotantomuodot </t>
    </r>
    <r>
      <rPr>
        <sz val="9"/>
        <rFont val="Arial"/>
        <family val="2"/>
      </rPr>
      <t>(pääasiallinen lämmöntuotantomuoto)</t>
    </r>
  </si>
  <si>
    <r>
      <t xml:space="preserve">E-luku </t>
    </r>
    <r>
      <rPr>
        <sz val="9"/>
        <rFont val="Arial"/>
        <family val="2"/>
      </rPr>
      <t>(vain luku, ei tekstiä)</t>
    </r>
  </si>
  <si>
    <t>Rakennuksen laskennallinen ostoenergiankulutus kWh/a</t>
  </si>
  <si>
    <t>Rakennuksen laskennallinen ostoenergiankulutus kWh/a*</t>
  </si>
  <si>
    <t>Tulosten raportointi, monta käyttötarkoitusta</t>
  </si>
  <si>
    <t>Rakennus</t>
  </si>
  <si>
    <t>A1-A3 Rakennustuotteiden valmistus</t>
  </si>
  <si>
    <t>A4 Kuljetukset</t>
  </si>
  <si>
    <t>A5 Työmaatoiminnot</t>
  </si>
  <si>
    <t>B4 Rakennustuotteiden vaihdot</t>
  </si>
  <si>
    <t>B6 Energian käyttö</t>
  </si>
  <si>
    <t>C1 Purkaminen</t>
  </si>
  <si>
    <t>C2 Purkujätteen kuljetukset</t>
  </si>
  <si>
    <t>C3 Purkujätteen käsittely</t>
  </si>
  <si>
    <t>C4 Purkujätteen loppusijoitus</t>
  </si>
  <si>
    <t>Hiilikädenjälki</t>
  </si>
  <si>
    <t>Kierrätys</t>
  </si>
  <si>
    <t>Käyttötarkoitus 1/ Vähähiilisyysvertailu/ Hankevaiheen vertailu</t>
  </si>
  <si>
    <t>Nimeä käyttötarkoitus tai vertailu:</t>
  </si>
  <si>
    <t>Taulukko 5. Elinkaaren vaihe A1-A3 ja B4 Talo2000-luokittelun mukaisesti 
(rakennukset + rakennuspaikka)</t>
  </si>
  <si>
    <t>Taulukko 6. Käyttötarkoitus 2/ Vähähiilisyysvertailu/ Hankevaiheen vertailu</t>
  </si>
  <si>
    <t>Taulukko 8. Käyttötarkoitus 3/ Vähähiilisyysvertailu/ Hankevaiheen vertailu</t>
  </si>
  <si>
    <t>Taulukko 10. Käyttötarkoitus 4/ Vähähiilisyysvertailu/ Hankevaiheen vertailu</t>
  </si>
  <si>
    <t>Taulukko 7. Elinkaaren vaihe A1-A3 ja B4 Talo2000-luokittelun mukaisesti 
(rakennukset + rakennuspaikka)</t>
  </si>
  <si>
    <t>Taulukko 9. Elinkaaren vaihe A1-A3 ja B4 Talo2000-luokittelun mukaisesti 
(rakennukset + rakennuspaikka)</t>
  </si>
  <si>
    <t>Taulukko 11. Elinkaaren vaihe A1-A3 ja B4 Talo2000-luokittelun mukaisesti 
(rakennukset + rakennuspaikka)</t>
  </si>
  <si>
    <r>
      <t>Rakenteen/osan/
järjestelmän kuvaus</t>
    </r>
    <r>
      <rPr>
        <b/>
        <vertAlign val="superscript"/>
        <sz val="10"/>
        <color theme="1"/>
        <rFont val="Arial"/>
        <family val="2"/>
      </rPr>
      <t xml:space="preserve"> 3</t>
    </r>
    <r>
      <rPr>
        <b/>
        <sz val="10"/>
        <color theme="1"/>
        <rFont val="Arial"/>
        <family val="2"/>
      </rPr>
      <t xml:space="preserve">
</t>
    </r>
    <r>
      <rPr>
        <b/>
        <sz val="9"/>
        <color theme="1"/>
        <rFont val="Arial"/>
        <family val="2"/>
      </rPr>
      <t>Seuraavista materiaalipaksuudet: 
AP, YP, VP, US</t>
    </r>
  </si>
  <si>
    <t>B1 rakennustuotteiden käyttö</t>
  </si>
  <si>
    <t>B2 rakennuksen kunnossapito</t>
  </si>
  <si>
    <t>B3 rakennuksen korjaus</t>
  </si>
  <si>
    <r>
      <t>kgCO</t>
    </r>
    <r>
      <rPr>
        <vertAlign val="subscript"/>
        <sz val="9"/>
        <color theme="1"/>
        <rFont val="Arial"/>
        <family val="2"/>
      </rPr>
      <t>2</t>
    </r>
    <r>
      <rPr>
        <sz val="9"/>
        <color theme="1"/>
        <rFont val="Arial"/>
        <family val="2"/>
      </rPr>
      <t>e/m</t>
    </r>
    <r>
      <rPr>
        <vertAlign val="superscript"/>
        <sz val="9"/>
        <color theme="1"/>
        <rFont val="Arial"/>
        <family val="2"/>
      </rPr>
      <t>2</t>
    </r>
    <r>
      <rPr>
        <sz val="9"/>
        <color theme="1"/>
        <rFont val="Arial"/>
        <family val="2"/>
      </rPr>
      <t>/a</t>
    </r>
  </si>
  <si>
    <r>
      <t>Yhteensä koko elinkaari, kgCO</t>
    </r>
    <r>
      <rPr>
        <b/>
        <vertAlign val="subscript"/>
        <sz val="9"/>
        <color theme="1"/>
        <rFont val="Arial"/>
        <family val="2"/>
      </rPr>
      <t>2</t>
    </r>
    <r>
      <rPr>
        <b/>
        <sz val="9"/>
        <color theme="1"/>
        <rFont val="Arial"/>
        <family val="2"/>
      </rPr>
      <t>e/m</t>
    </r>
    <r>
      <rPr>
        <b/>
        <vertAlign val="superscript"/>
        <sz val="9"/>
        <color theme="1"/>
        <rFont val="Arial"/>
        <family val="2"/>
      </rPr>
      <t>2</t>
    </r>
    <r>
      <rPr>
        <b/>
        <sz val="9"/>
        <color theme="1"/>
        <rFont val="Arial"/>
        <family val="2"/>
      </rPr>
      <t xml:space="preserve">/a
</t>
    </r>
    <r>
      <rPr>
        <sz val="9"/>
        <color theme="1"/>
        <rFont val="Arial"/>
        <family val="2"/>
      </rPr>
      <t>(A1-A5 + B4 + B6 + C1-C4)</t>
    </r>
  </si>
  <si>
    <r>
      <t>Yhteensä koko elinkaari, kgCO</t>
    </r>
    <r>
      <rPr>
        <b/>
        <vertAlign val="subscript"/>
        <sz val="9"/>
        <color theme="1"/>
        <rFont val="Arial"/>
        <family val="2"/>
      </rPr>
      <t>2</t>
    </r>
    <r>
      <rPr>
        <b/>
        <sz val="9"/>
        <color theme="1"/>
        <rFont val="Arial"/>
        <family val="2"/>
      </rPr>
      <t>e/m</t>
    </r>
    <r>
      <rPr>
        <b/>
        <vertAlign val="superscript"/>
        <sz val="9"/>
        <color theme="1"/>
        <rFont val="Arial"/>
        <family val="2"/>
      </rPr>
      <t>2</t>
    </r>
    <r>
      <rPr>
        <b/>
        <sz val="9"/>
        <color theme="1"/>
        <rFont val="Arial"/>
        <family val="2"/>
      </rPr>
      <t xml:space="preserve">
</t>
    </r>
    <r>
      <rPr>
        <sz val="9"/>
        <color theme="1"/>
        <rFont val="Arial"/>
        <family val="2"/>
      </rPr>
      <t>(A1-A5 + B4 + B6 + C1-C4)</t>
    </r>
  </si>
  <si>
    <r>
      <t>Rakenteen/osan/järjestelmän kuvaus</t>
    </r>
    <r>
      <rPr>
        <b/>
        <vertAlign val="superscript"/>
        <sz val="9"/>
        <color theme="1"/>
        <rFont val="Arial"/>
        <family val="2"/>
      </rPr>
      <t xml:space="preserve"> 3</t>
    </r>
    <r>
      <rPr>
        <b/>
        <sz val="9"/>
        <color theme="1"/>
        <rFont val="Arial"/>
        <family val="2"/>
      </rPr>
      <t xml:space="preserve">
Seuraavista materiaalipaksuudet: 
AP, YP, VP, US</t>
    </r>
  </si>
  <si>
    <t xml:space="preserve">Taulukko 4. Käyttötarkoitus 1/ Vähähiilisyysvertailu/ Hankevaiheen vertailu </t>
  </si>
  <si>
    <t>Tätä lomaketta voi käyttää myös hankkeessa, jossa yhdessä rakennuksessa on useampi kuin yksi käyttötarkoitusluokka. Mikäli rakennus sisältää</t>
  </si>
  <si>
    <t xml:space="preserve">toista käyttötarkoitusluokkaa vähintään 10 % koko rakennuksen nettoalasta ja rakennukseen sisältyvän tilan nettoala on vähintään 50 </t>
  </si>
  <si>
    <t>neliömetriä, tulee tälle tehdä oma laskenta. Tällöin vähähiilisyyden arvioinnin tulokset tulee esittää erikseen kullekin käyttötarkoitusluokalle</t>
  </si>
  <si>
    <t xml:space="preserve"> sekä niiden summana yhteenlaskettuna. </t>
  </si>
  <si>
    <t>Samalle lomakkeelle raportoidaan koko rakennuksen lähtötiedot ja kokonaistulokset sekä käyttötarkoituskohtaiset lähtötiedot ja tulokset.</t>
  </si>
  <si>
    <t xml:space="preserve"> Seuraa lomakkeen ohjeita.</t>
  </si>
  <si>
    <t xml:space="preserve">Tulokset monta käyttötarkoitusta -välilehteä voit käyttää myös eri ratkaisujen hiilijalanjälkivertailuun tai saman hankkeen eri hankevaiheiden </t>
  </si>
  <si>
    <t xml:space="preserve"> vertailuun. Seuraa lomakkeen ohjeita.</t>
  </si>
  <si>
    <t>b) kansallisen raja-arvon alaisiin loppukatselmusta varten tehtäviin Ilmastoselvityksiin.</t>
  </si>
  <si>
    <t>a) Helsingin kaupungin raja-arvon alaisiin hankkeisiin,</t>
  </si>
  <si>
    <t>Tämä raporttipohja soveltuu:</t>
  </si>
  <si>
    <t xml:space="preserve"> Helsingin kaupungin raja-arvon alaisissa hankkeissa. Asetuksen perustelumuistio:</t>
  </si>
  <si>
    <r>
      <rPr>
        <sz val="11"/>
        <color rgb="FFFF0000"/>
        <rFont val="Calibri"/>
        <family val="2"/>
        <scheme val="minor"/>
      </rPr>
      <t xml:space="preserve"> </t>
    </r>
    <r>
      <rPr>
        <sz val="11"/>
        <color rgb="FF000000"/>
        <rFont val="Calibri"/>
        <family val="2"/>
        <scheme val="minor"/>
      </rPr>
      <t>Laskennan soveltamisohjeeksi on laadittu Rakennuksen vähähiilisyyden arviointimenetelmä 2025, jonka uusinta versiota tulee noudattaa myös</t>
    </r>
  </si>
  <si>
    <t xml:space="preserve">Käyttötarkoitus 1 </t>
  </si>
  <si>
    <r>
      <t xml:space="preserve">Taulukko 1. Hiilijalanjälki elinkaaren vaiheittain 
</t>
    </r>
    <r>
      <rPr>
        <sz val="9"/>
        <rFont val="Arial"/>
        <family val="2"/>
      </rPr>
      <t>(tieto syotetään valkoisiin soluihin kahden desimaalin tarkkuudella mutta näytetään yhden desimaalin tarkkuudella)</t>
    </r>
  </si>
  <si>
    <t>*) Eloperäisen hiilen negatiivinen luku tulee ilmoittaa summattuna taulukkoon 4 vaiheiden A1-A3 ja B4 osalta, kun puun korjuulla ei ole pysyvästi heikennetty ekosysteemin hiilinielua.
**) Omalle rivilleen elinkaaren lopussa vapautuva eloperäinen hiili.</t>
  </si>
  <si>
    <t>*) Eloperäisen hiilen negatiivinen luku tulee ilmoittaa summattuna taulukkoon 6 vaiheiden A1-A3 ja B4 osalta, kun puun korjuulla ei ole pysyvästi heikennetty ekosysteemin hiilinielua.
**) Omalle rivilleen elinkaaren lopussa vapautuva eloperäinen hiili.</t>
  </si>
  <si>
    <t>*) Eloperäisen hiilen negatiivinen luku tulee ilmoittaa summattuna taulukkoon 8 vaiheiden A1-A3 ja B4 osalta, kun puun korjuulla ei ole pysyvästi heikennetty ekosysteemin hiilinielua.
**) Omalle rivilleen elinkaaren lopussa vapautuva eloperäinen hiili.</t>
  </si>
  <si>
    <t>*) Eloperäisen hiilen negatiivinen luku tulee ilmoittaa summattuna taulukkoon 10 vaiheiden A1-A3 ja B4 osalta, kun puun korjuulla ei ole pysyvästi heikennetty ekosysteemin hiilinielua.
**) Omalle rivilleen elinkaaren lopussa vapautuva eloperäinen hiili.</t>
  </si>
  <si>
    <t>*) Eloperäisen hiilen negatiivinen luku tulee ilmoittaa summattuna taulukkoon 12 vaiheiden A1-A3 ja B4 osalta, kun puun korjuulla ei ole pysyvästi heikennetty ekosysteemin hiilinielua.
**) Omalle rivilleen elinkaaren lopussa vapautuva eloperäinen hiili.</t>
  </si>
  <si>
    <t>*) Eloperäisen hiilen negatiivinen luku tulee ilmoittaa summattuna taulukkoon 14 vaiheiden A1-A3 ja B4 osalta, kun puun korjuulla ei ole pysyvästi heikennetty ekosysteemin hiilinielua.
**) Omalle rivilleen elinkaaren lopussa vapautuva eloperäinen hiili.</t>
  </si>
  <si>
    <t>Taulukko 13. Elinkaaren vaihe A1-A3 ja B4 Talo2000-luokittelun mukaisesti 
(rakennukset + rakennuspaikka)</t>
  </si>
  <si>
    <t>Taulukko 15. Elinkaaren vaihe A1-A3 ja B4 Talo2000-luokittelun mukaisesti 
(rakennukset + rakennuspaikka)</t>
  </si>
  <si>
    <t xml:space="preserve">4) Eloperänen hiili tuotteissa: eloperäisen hiilen negatiivinen luku tulee ilmoittaa summattuna taulukkoon 1 vaiheiden A1-A3 ja B4 osalta, joten eloperäisen hiilen negatiivista lukua ei tule huomioida rakennusosakohtaisesti taulukoissa 5, 7, 9, 11, 13 ja 15. Katso ohje sivulta Lähtötiedot 1. </t>
  </si>
  <si>
    <t>Muokattu ilmastoasetuksen raportointivaatimusten mukaiseksi 
Lisätty Ohjeet-välilehti sekä Lähtötiedot monta käyttötarkoitusta ja Tulokset monta käyttötarkoitusta -välilehdet.</t>
  </si>
  <si>
    <r>
      <t xml:space="preserve">Hiilijalanjälki elinkaaren vaiheittain 
</t>
    </r>
    <r>
      <rPr>
        <sz val="9"/>
        <color theme="1"/>
        <rFont val="Arial"/>
        <family val="2"/>
      </rPr>
      <t>(tieto syotetään valkoisiin soluihin kahden desimaalin tarkkuudella mutta näytetään yhden desimaalin tarkkuudella)</t>
    </r>
  </si>
  <si>
    <t>1) Mikäli laskenta sisältää toista käyttötarkoitusluokkaa yli 10% koko rakennuksen nettoalasta ja rakennukseen sisältyvän tilan nettoala on vähintään 50 neliömetriä, tulee tälle tehdä oma laskenta, joka raportoidaan omiin taulukoihin välilehdellä 'Lähtötiedot monta käyttötarkoitusta ja Tulokset monta kättötarkoitusta.</t>
  </si>
  <si>
    <r>
      <rPr>
        <b/>
        <sz val="10"/>
        <rFont val="Arial"/>
        <family val="2"/>
      </rPr>
      <t>Täytä tämä välilehti vain, jos:</t>
    </r>
    <r>
      <rPr>
        <sz val="10"/>
        <rFont val="Arial"/>
        <family val="2"/>
      </rPr>
      <t xml:space="preserve">
- rakennuksesta on useampi laskelma </t>
    </r>
    <r>
      <rPr>
        <b/>
        <sz val="10"/>
        <rFont val="Arial"/>
        <family val="2"/>
      </rPr>
      <t>eri käyttötarkoituksille</t>
    </r>
    <r>
      <rPr>
        <sz val="10"/>
        <rFont val="Arial"/>
        <family val="2"/>
      </rPr>
      <t>. Raportoi tälle välilehdelle käyttötarkoitusluokkakohtaiset tulokset ja rakennuksen kokonaistulos Tulokset hiilijalanjälki välilehdelle. 
- teet vertailuja eri ratkaisujen välillä (</t>
    </r>
    <r>
      <rPr>
        <b/>
        <sz val="10"/>
        <rFont val="Arial"/>
        <family val="2"/>
      </rPr>
      <t>Vähähiilisyysvertailu</t>
    </r>
    <r>
      <rPr>
        <sz val="10"/>
        <rFont val="Arial"/>
        <family val="2"/>
      </rPr>
      <t>). Kuvaile kyseinen vertailu rivin 9 soluun. Kirjaa taulukkoon 4 kopio perusratkaisusta Tulokset hiilijalanjälki -välilehdeltä ja seuraaviin taulukoihin hiilijalanjälkivertailujen tiedot kopioimalla ja muuttamalla vain vertailussa muutettava tieto. Rakenteen kuvailun taulukkoon 7, 9, 11, 13 ja 15 voit tehdä vain perusratkaista eroavan rakenteen osalta. Jos teet energiantuotantovaihtoehtojen vertailuja tai rakennuksen lähtötiedot muuttuvat vertailussa, merkitse tiedot Lähtötiedot monta käyttötarkoitusta -välilehdelle.</t>
    </r>
    <r>
      <rPr>
        <sz val="10"/>
        <color rgb="FFFF0000"/>
        <rFont val="Arial"/>
        <family val="2"/>
      </rPr>
      <t xml:space="preserve">
</t>
    </r>
    <r>
      <rPr>
        <sz val="10"/>
        <rFont val="Arial"/>
        <family val="2"/>
      </rPr>
      <t>- vertailet saman hankkeen eri vaiheita (</t>
    </r>
    <r>
      <rPr>
        <b/>
        <sz val="10"/>
        <rFont val="Arial"/>
        <family val="2"/>
      </rPr>
      <t>Hankevaiheen vertailu)</t>
    </r>
    <r>
      <rPr>
        <sz val="10"/>
        <rFont val="Arial"/>
        <family val="2"/>
      </rPr>
      <t xml:space="preserve">: Voit vertailla saman hankkeen hiilijalanjälkeä eri vaiheissa. Kuvaile hankevaihe rivin 9 soluun. </t>
    </r>
    <r>
      <rPr>
        <sz val="10"/>
        <color rgb="FFFF0000"/>
        <rFont val="Arial"/>
        <family val="2"/>
      </rPr>
      <t xml:space="preserve">
</t>
    </r>
  </si>
  <si>
    <t>Taulukko 12. Vähähiilisyysvertailu/ Hankevaiheen vertailu</t>
  </si>
  <si>
    <t>Taulukko 14. Vähähiilisyysvertailu/ Hankevaiheen vertailu</t>
  </si>
  <si>
    <t>Nimeä vertailu:</t>
  </si>
  <si>
    <t>versio 10/2026</t>
  </si>
  <si>
    <t>C2 purkujätteen kuljetukset</t>
  </si>
  <si>
    <t>C4 purkujätteen loppusijoitus</t>
  </si>
  <si>
    <t>C3 purkujätteen käsittely</t>
  </si>
  <si>
    <t>Käytetty päästötietokannan versio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</si>
</sst>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0.0"/>
  </numFmts>
  <fonts count="68" x14ac:knownFonts="1">
    <font>
      <sz val="11"/>
      <color theme="1"/>
      <name val="Calibri"/>
      <family val="2"/>
      <scheme val="minor"/>
    </font>
    <font>
      <b/>
      <sz val="11"/>
      <color theme="1"/>
      <name val="Calibri"/>
      <family val="2"/>
      <scheme val="minor"/>
    </font>
    <font>
      <b/>
      <sz val="12"/>
      <color theme="1"/>
      <name val="Calibri"/>
      <family val="2"/>
      <scheme val="minor"/>
    </font>
    <font>
      <sz val="11"/>
      <color rgb="FFFF0000"/>
      <name val="Calibri"/>
      <family val="2"/>
      <scheme val="minor"/>
    </font>
    <font>
      <sz val="12"/>
      <color theme="1"/>
      <name val="Calibri"/>
      <family val="2"/>
      <scheme val="minor"/>
    </font>
    <font>
      <sz val="12"/>
      <color rgb="FFFF0000"/>
      <name val="Calibri"/>
      <family val="2"/>
      <scheme val="minor"/>
    </font>
    <font>
      <b/>
      <sz val="12"/>
      <color theme="1"/>
      <name val="Calibri"/>
      <family val="2"/>
    </font>
    <font>
      <sz val="12"/>
      <color theme="1"/>
      <name val="Calibri"/>
      <family val="2"/>
    </font>
    <font>
      <b/>
      <sz val="11"/>
      <name val="Calibri"/>
      <family val="2"/>
      <scheme val="minor"/>
    </font>
    <font>
      <sz val="7"/>
      <color rgb="FF000000"/>
      <name val="Arial"/>
      <family val="2"/>
    </font>
    <font>
      <b/>
      <sz val="14"/>
      <color theme="1"/>
      <name val="Calibri"/>
      <family val="2"/>
      <scheme val="minor"/>
    </font>
    <font>
      <sz val="8"/>
      <name val="Calibri"/>
      <family val="2"/>
      <scheme val="minor"/>
    </font>
    <font>
      <sz val="12"/>
      <color rgb="FF000000"/>
      <name val="Calibri"/>
      <family val="2"/>
    </font>
    <font>
      <sz val="12"/>
      <color rgb="FF000000"/>
      <name val="Calibri"/>
      <family val="2"/>
      <scheme val="minor"/>
    </font>
    <font>
      <sz val="10"/>
      <color theme="1"/>
      <name val="Arial"/>
      <family val="2"/>
    </font>
    <font>
      <vertAlign val="subscript"/>
      <sz val="10"/>
      <color theme="1"/>
      <name val="Arial"/>
      <family val="2"/>
    </font>
    <font>
      <vertAlign val="superscript"/>
      <sz val="10"/>
      <color theme="1"/>
      <name val="Arial"/>
      <family val="2"/>
    </font>
    <font>
      <sz val="9"/>
      <color indexed="81"/>
      <name val="Tahoma"/>
      <family val="2"/>
    </font>
    <font>
      <b/>
      <sz val="9"/>
      <color indexed="81"/>
      <name val="Tahoma"/>
      <family val="2"/>
    </font>
    <font>
      <sz val="11"/>
      <color theme="1"/>
      <name val="Calibri"/>
      <family val="2"/>
      <scheme val="minor"/>
    </font>
    <font>
      <sz val="8"/>
      <color rgb="FF000000"/>
      <name val="Calibri"/>
      <family val="2"/>
      <scheme val="minor"/>
    </font>
    <font>
      <sz val="8"/>
      <color rgb="FF000000"/>
      <name val="Arial"/>
      <family val="2"/>
    </font>
    <font>
      <sz val="9"/>
      <color rgb="FF000000"/>
      <name val="Arial"/>
      <family val="2"/>
    </font>
    <font>
      <sz val="10"/>
      <color rgb="FF000000"/>
      <name val="Arial"/>
      <family val="2"/>
    </font>
    <font>
      <sz val="10"/>
      <color rgb="FFFF0000"/>
      <name val="Arial"/>
      <family val="2"/>
    </font>
    <font>
      <b/>
      <sz val="10"/>
      <color theme="1"/>
      <name val="Arial"/>
      <family val="2"/>
    </font>
    <font>
      <sz val="8"/>
      <color theme="1"/>
      <name val="Arial"/>
      <family val="2"/>
    </font>
    <font>
      <sz val="10"/>
      <color theme="1"/>
      <name val="Times New Roman"/>
      <family val="1"/>
    </font>
    <font>
      <b/>
      <vertAlign val="superscript"/>
      <sz val="10"/>
      <color theme="1"/>
      <name val="Arial"/>
      <family val="2"/>
    </font>
    <font>
      <b/>
      <sz val="9"/>
      <color theme="1"/>
      <name val="Arial"/>
      <family val="2"/>
    </font>
    <font>
      <b/>
      <vertAlign val="superscript"/>
      <sz val="9"/>
      <color theme="1"/>
      <name val="Arial"/>
      <family val="2"/>
    </font>
    <font>
      <sz val="10"/>
      <name val="Arial"/>
      <family val="2"/>
    </font>
    <font>
      <b/>
      <sz val="14"/>
      <color theme="1"/>
      <name val="Arial"/>
      <family val="2"/>
    </font>
    <font>
      <sz val="9"/>
      <color theme="1"/>
      <name val="Arial"/>
      <family val="2"/>
    </font>
    <font>
      <b/>
      <sz val="9"/>
      <color rgb="FF000000"/>
      <name val="Arial"/>
      <family val="2"/>
    </font>
    <font>
      <vertAlign val="subscript"/>
      <sz val="9"/>
      <color theme="1"/>
      <name val="Arial"/>
      <family val="2"/>
    </font>
    <font>
      <vertAlign val="superscript"/>
      <sz val="9"/>
      <color theme="1"/>
      <name val="Arial"/>
      <family val="2"/>
    </font>
    <font>
      <b/>
      <sz val="10"/>
      <color theme="1"/>
      <name val="Calibri"/>
      <family val="2"/>
      <scheme val="minor"/>
    </font>
    <font>
      <sz val="9"/>
      <color theme="1"/>
      <name val="Calibri"/>
      <family val="2"/>
      <scheme val="minor"/>
    </font>
    <font>
      <sz val="10"/>
      <color theme="1" tint="0.249977111117893"/>
      <name val="Arial"/>
      <family val="2"/>
    </font>
    <font>
      <b/>
      <sz val="10"/>
      <name val="Arial"/>
      <family val="2"/>
    </font>
    <font>
      <b/>
      <sz val="9"/>
      <name val="Arial"/>
      <family val="2"/>
    </font>
    <font>
      <b/>
      <sz val="8"/>
      <color rgb="FF000000"/>
      <name val="Arial"/>
      <family val="2"/>
    </font>
    <font>
      <b/>
      <sz val="8"/>
      <name val="Arial"/>
      <family val="2"/>
    </font>
    <font>
      <b/>
      <sz val="8"/>
      <color theme="1"/>
      <name val="Arial"/>
      <family val="2"/>
    </font>
    <font>
      <sz val="11"/>
      <name val="Calibri"/>
      <family val="2"/>
      <scheme val="minor"/>
    </font>
    <font>
      <sz val="11"/>
      <color rgb="FF006100"/>
      <name val="Calibri"/>
      <family val="2"/>
      <scheme val="minor"/>
    </font>
    <font>
      <b/>
      <sz val="11"/>
      <color rgb="FF3F3F3F"/>
      <name val="Calibri"/>
      <family val="2"/>
      <scheme val="minor"/>
    </font>
    <font>
      <sz val="10"/>
      <color theme="1"/>
      <name val="Calibri"/>
      <family val="2"/>
      <scheme val="minor"/>
    </font>
    <font>
      <sz val="10"/>
      <color theme="0"/>
      <name val="Arial"/>
      <family val="2"/>
    </font>
    <font>
      <sz val="8"/>
      <color rgb="FFFF0000"/>
      <name val="Arial"/>
      <family val="2"/>
    </font>
    <font>
      <sz val="9"/>
      <color rgb="FFFF0000"/>
      <name val="Arial"/>
      <family val="2"/>
    </font>
    <font>
      <sz val="9"/>
      <name val="Arial"/>
      <family val="2"/>
    </font>
    <font>
      <b/>
      <vertAlign val="superscript"/>
      <sz val="9"/>
      <color rgb="FF000000"/>
      <name val="Arial"/>
      <family val="2"/>
    </font>
    <font>
      <b/>
      <vertAlign val="superscript"/>
      <sz val="9"/>
      <name val="Arial"/>
      <family val="2"/>
    </font>
    <font>
      <b/>
      <vertAlign val="superscript"/>
      <sz val="10"/>
      <name val="Arial"/>
      <family val="2"/>
    </font>
    <font>
      <vertAlign val="superscript"/>
      <sz val="9"/>
      <color rgb="FF000000"/>
      <name val="Arial"/>
      <family val="2"/>
    </font>
    <font>
      <b/>
      <sz val="14"/>
      <color rgb="FF000000"/>
      <name val="Calibri"/>
      <family val="2"/>
      <scheme val="minor"/>
    </font>
    <font>
      <sz val="11"/>
      <color rgb="FF000000"/>
      <name val="Calibri"/>
      <family val="2"/>
      <scheme val="minor"/>
    </font>
    <font>
      <b/>
      <sz val="11"/>
      <color rgb="FF000000"/>
      <name val="Calibri"/>
      <family val="2"/>
      <scheme val="minor"/>
    </font>
    <font>
      <u/>
      <sz val="11"/>
      <color theme="10"/>
      <name val="Calibri"/>
      <family val="2"/>
      <scheme val="minor"/>
    </font>
    <font>
      <b/>
      <sz val="10"/>
      <color rgb="FFFF0000"/>
      <name val="Arial"/>
      <family val="2"/>
    </font>
    <font>
      <sz val="11"/>
      <color theme="1"/>
      <name val="Arial"/>
      <family val="2"/>
    </font>
    <font>
      <sz val="9"/>
      <color theme="1" tint="0.249977111117893"/>
      <name val="Arial"/>
      <family val="2"/>
    </font>
    <font>
      <b/>
      <vertAlign val="subscript"/>
      <sz val="9"/>
      <color theme="1"/>
      <name val="Arial"/>
      <family val="2"/>
    </font>
    <font>
      <sz val="9"/>
      <name val="Calibri"/>
      <family val="2"/>
      <scheme val="minor"/>
    </font>
    <font>
      <sz val="8"/>
      <color rgb="FFFF0000"/>
      <name val="Calibri"/>
      <family val="2"/>
      <scheme val="minor"/>
    </font>
    <font>
      <sz val="8"/>
      <name val="Arial"/>
      <family val="2"/>
    </font>
  </fonts>
  <fills count="2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rgb="FFE6E9EE"/>
        <bgColor indexed="64"/>
      </patternFill>
    </fill>
    <fill>
      <patternFill patternType="solid">
        <fgColor rgb="FFECF0F4"/>
        <bgColor indexed="64"/>
      </patternFill>
    </fill>
    <fill>
      <patternFill patternType="solid">
        <fgColor theme="3" tint="0.59999389629810485"/>
        <bgColor indexed="64"/>
      </patternFill>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rgb="FFC6EFCE"/>
      </patternFill>
    </fill>
    <fill>
      <patternFill patternType="solid">
        <fgColor rgb="FFF2F2F2"/>
      </patternFill>
    </fill>
    <fill>
      <patternFill patternType="solid">
        <fgColor theme="3"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DEFE7"/>
        <bgColor indexed="64"/>
      </patternFill>
    </fill>
    <fill>
      <patternFill patternType="solid">
        <fgColor rgb="FFFFCC99"/>
        <bgColor indexed="64"/>
      </patternFill>
    </fill>
    <fill>
      <patternFill patternType="solid">
        <fgColor theme="6" tint="0.79998168889431442"/>
        <bgColor indexed="64"/>
      </patternFill>
    </fill>
  </fills>
  <borders count="118">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right/>
      <top/>
      <bottom style="medium">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thin">
        <color indexed="64"/>
      </left>
      <right style="medium">
        <color rgb="FF000000"/>
      </right>
      <top style="medium">
        <color indexed="64"/>
      </top>
      <bottom style="thin">
        <color indexed="64"/>
      </bottom>
      <diagonal/>
    </border>
    <border>
      <left style="thin">
        <color indexed="64"/>
      </left>
      <right style="medium">
        <color rgb="FF000000"/>
      </right>
      <top/>
      <bottom/>
      <diagonal/>
    </border>
    <border>
      <left style="thin">
        <color indexed="64"/>
      </left>
      <right style="medium">
        <color rgb="FF000000"/>
      </right>
      <top style="thin">
        <color indexed="64"/>
      </top>
      <bottom/>
      <diagonal/>
    </border>
    <border>
      <left style="medium">
        <color rgb="FF000000"/>
      </left>
      <right/>
      <top style="medium">
        <color indexed="64"/>
      </top>
      <bottom style="thin">
        <color rgb="FF000000"/>
      </bottom>
      <diagonal/>
    </border>
    <border>
      <left/>
      <right style="thin">
        <color indexed="64"/>
      </right>
      <top style="medium">
        <color indexed="64"/>
      </top>
      <bottom style="thin">
        <color rgb="FF000000"/>
      </bottom>
      <diagonal/>
    </border>
    <border>
      <left style="medium">
        <color rgb="FF000000"/>
      </left>
      <right/>
      <top/>
      <bottom style="thin">
        <color rgb="FF000000"/>
      </bottom>
      <diagonal/>
    </border>
    <border>
      <left/>
      <right style="thin">
        <color indexed="64"/>
      </right>
      <top/>
      <bottom style="thin">
        <color rgb="FF000000"/>
      </bottom>
      <diagonal/>
    </border>
    <border>
      <left style="medium">
        <color rgb="FF000000"/>
      </left>
      <right/>
      <top/>
      <bottom style="medium">
        <color rgb="FF000000"/>
      </bottom>
      <diagonal/>
    </border>
    <border>
      <left/>
      <right style="thin">
        <color indexed="64"/>
      </right>
      <top/>
      <bottom style="medium">
        <color rgb="FF000000"/>
      </bottom>
      <diagonal/>
    </border>
    <border>
      <left style="medium">
        <color rgb="FF000000"/>
      </left>
      <right/>
      <top style="medium">
        <color rgb="FF000000"/>
      </top>
      <bottom style="medium">
        <color rgb="FF000000"/>
      </bottom>
      <diagonal/>
    </border>
    <border>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right style="medium">
        <color indexed="64"/>
      </right>
      <top style="medium">
        <color indexed="64"/>
      </top>
      <bottom/>
      <diagonal/>
    </border>
    <border>
      <left style="thin">
        <color indexed="64"/>
      </left>
      <right style="medium">
        <color rgb="FF000000"/>
      </right>
      <top style="medium">
        <color rgb="FF000000"/>
      </top>
      <bottom/>
      <diagonal/>
    </border>
    <border>
      <left style="medium">
        <color indexed="64"/>
      </left>
      <right style="thin">
        <color indexed="64"/>
      </right>
      <top style="thin">
        <color indexed="64"/>
      </top>
      <bottom style="thin">
        <color rgb="FF000000"/>
      </bottom>
      <diagonal/>
    </border>
    <border>
      <left/>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bottom style="medium">
        <color rgb="FF000000"/>
      </bottom>
      <diagonal/>
    </border>
    <border>
      <left style="thin">
        <color indexed="64"/>
      </left>
      <right style="medium">
        <color rgb="FF000000"/>
      </right>
      <top style="medium">
        <color indexed="64"/>
      </top>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rgb="FF000000"/>
      </right>
      <top/>
      <bottom style="thin">
        <color rgb="FF000000"/>
      </bottom>
      <diagonal/>
    </border>
    <border>
      <left/>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medium">
        <color rgb="FF000000"/>
      </right>
      <top style="medium">
        <color indexed="64"/>
      </top>
      <bottom style="thin">
        <color rgb="FF000000"/>
      </bottom>
      <diagonal/>
    </border>
    <border>
      <left style="medium">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medium">
        <color rgb="FF000000"/>
      </right>
      <top style="thin">
        <color rgb="FF000000"/>
      </top>
      <bottom style="thin">
        <color indexed="64"/>
      </bottom>
      <diagonal/>
    </border>
    <border>
      <left style="medium">
        <color rgb="FF000000"/>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rgb="FF000000"/>
      </right>
      <top style="thin">
        <color indexed="64"/>
      </top>
      <bottom style="thin">
        <color rgb="FF000000"/>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ck">
        <color indexed="64"/>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medium">
        <color indexed="64"/>
      </bottom>
      <diagonal/>
    </border>
    <border>
      <left/>
      <right style="thin">
        <color indexed="64"/>
      </right>
      <top/>
      <bottom style="medium">
        <color indexed="64"/>
      </bottom>
      <diagonal/>
    </border>
    <border>
      <left/>
      <right style="medium">
        <color indexed="64"/>
      </right>
      <top/>
      <bottom/>
      <diagonal/>
    </border>
  </borders>
  <cellStyleXfs count="6">
    <xf numFmtId="0" fontId="0" fillId="0" borderId="0"/>
    <xf numFmtId="9" fontId="19" fillId="0" borderId="0" applyFont="0" applyFill="0" applyBorder="0" applyAlignment="0" applyProtection="0"/>
    <xf numFmtId="0" fontId="46" fillId="12" borderId="0" applyNumberFormat="0" applyBorder="0" applyAlignment="0" applyProtection="0"/>
    <xf numFmtId="0" fontId="47" fillId="13" borderId="101" applyNumberFormat="0" applyAlignment="0" applyProtection="0"/>
    <xf numFmtId="0" fontId="47" fillId="13" borderId="101">
      <alignment horizontal="center"/>
    </xf>
    <xf numFmtId="0" fontId="60" fillId="0" borderId="0" applyNumberFormat="0" applyFill="0" applyBorder="0" applyAlignment="0" applyProtection="0"/>
  </cellStyleXfs>
  <cellXfs count="547">
    <xf numFmtId="0" fontId="0" fillId="0" borderId="0" xfId="0"/>
    <xf numFmtId="0" fontId="0" fillId="2" borderId="0" xfId="0" applyFill="1"/>
    <xf numFmtId="0" fontId="6" fillId="2" borderId="0" xfId="0" applyFont="1" applyFill="1" applyAlignment="1">
      <alignment vertical="center" wrapText="1"/>
    </xf>
    <xf numFmtId="0" fontId="4" fillId="2" borderId="26" xfId="0" applyFont="1" applyFill="1" applyBorder="1"/>
    <xf numFmtId="0" fontId="4" fillId="2" borderId="0" xfId="0" applyFont="1" applyFill="1"/>
    <xf numFmtId="0" fontId="4" fillId="2" borderId="27" xfId="0" applyFont="1" applyFill="1" applyBorder="1"/>
    <xf numFmtId="0" fontId="4" fillId="2" borderId="28" xfId="0" applyFont="1" applyFill="1" applyBorder="1"/>
    <xf numFmtId="0" fontId="2" fillId="2" borderId="0" xfId="0" applyFont="1" applyFill="1" applyAlignment="1">
      <alignment vertical="center" wrapText="1"/>
    </xf>
    <xf numFmtId="0" fontId="6" fillId="2" borderId="39" xfId="0" applyFont="1" applyFill="1" applyBorder="1" applyAlignment="1">
      <alignment horizontal="center" vertical="center" wrapText="1"/>
    </xf>
    <xf numFmtId="0" fontId="4" fillId="2" borderId="3" xfId="0" applyFont="1" applyFill="1" applyBorder="1" applyAlignment="1">
      <alignment horizontal="left" vertical="center" wrapText="1" indent="1"/>
    </xf>
    <xf numFmtId="0" fontId="4" fillId="2" borderId="0" xfId="0" applyFont="1" applyFill="1" applyAlignment="1">
      <alignment horizontal="center" vertical="center" wrapText="1"/>
    </xf>
    <xf numFmtId="0" fontId="4" fillId="2" borderId="11" xfId="0" applyFont="1" applyFill="1" applyBorder="1" applyAlignment="1">
      <alignment horizontal="right" vertical="center"/>
    </xf>
    <xf numFmtId="0" fontId="4" fillId="2" borderId="14" xfId="0" applyFont="1" applyFill="1" applyBorder="1" applyAlignment="1">
      <alignment horizontal="right" vertical="center"/>
    </xf>
    <xf numFmtId="0" fontId="4" fillId="2" borderId="16" xfId="0" applyFont="1" applyFill="1" applyBorder="1" applyAlignment="1">
      <alignment horizontal="right" vertical="center"/>
    </xf>
    <xf numFmtId="0" fontId="4" fillId="2" borderId="0" xfId="0" applyFont="1" applyFill="1" applyAlignment="1">
      <alignment vertical="top" wrapText="1"/>
    </xf>
    <xf numFmtId="0" fontId="4" fillId="2" borderId="42" xfId="0" applyFont="1" applyFill="1" applyBorder="1" applyAlignment="1">
      <alignment horizontal="right" vertical="center"/>
    </xf>
    <xf numFmtId="0" fontId="4" fillId="2" borderId="9" xfId="0" applyFont="1" applyFill="1" applyBorder="1" applyAlignment="1">
      <alignment horizontal="right" vertical="center"/>
    </xf>
    <xf numFmtId="0" fontId="4" fillId="2" borderId="18" xfId="0" applyFont="1" applyFill="1" applyBorder="1" applyAlignment="1">
      <alignment horizontal="left" vertical="center" indent="1"/>
    </xf>
    <xf numFmtId="0" fontId="4" fillId="2" borderId="0" xfId="0" applyFont="1" applyFill="1" applyAlignment="1">
      <alignment vertical="center"/>
    </xf>
    <xf numFmtId="0" fontId="4" fillId="2" borderId="45" xfId="0" applyFont="1" applyFill="1" applyBorder="1"/>
    <xf numFmtId="0" fontId="4" fillId="2" borderId="50" xfId="0" applyFont="1" applyFill="1" applyBorder="1"/>
    <xf numFmtId="0" fontId="4" fillId="2" borderId="44" xfId="0" applyFont="1" applyFill="1" applyBorder="1" applyAlignment="1">
      <alignment vertical="top" wrapText="1"/>
    </xf>
    <xf numFmtId="0" fontId="4" fillId="2" borderId="43" xfId="0" applyFont="1" applyFill="1" applyBorder="1"/>
    <xf numFmtId="0" fontId="4" fillId="2" borderId="51" xfId="0" applyFont="1" applyFill="1" applyBorder="1"/>
    <xf numFmtId="0" fontId="4" fillId="2" borderId="48" xfId="0" applyFont="1" applyFill="1" applyBorder="1"/>
    <xf numFmtId="0" fontId="3" fillId="2" borderId="0" xfId="0" applyFont="1" applyFill="1"/>
    <xf numFmtId="0" fontId="0" fillId="2" borderId="14" xfId="0" applyFill="1" applyBorder="1"/>
    <xf numFmtId="0" fontId="9" fillId="2" borderId="0" xfId="0" applyFont="1" applyFill="1" applyAlignment="1">
      <alignment vertical="top"/>
    </xf>
    <xf numFmtId="0" fontId="5" fillId="2" borderId="0" xfId="0" applyFont="1" applyFill="1"/>
    <xf numFmtId="0" fontId="0" fillId="2" borderId="3" xfId="0" applyFill="1" applyBorder="1"/>
    <xf numFmtId="0" fontId="0" fillId="2" borderId="13" xfId="0" applyFill="1" applyBorder="1"/>
    <xf numFmtId="0" fontId="0" fillId="2" borderId="17" xfId="0" applyFill="1" applyBorder="1"/>
    <xf numFmtId="0" fontId="0" fillId="2" borderId="12" xfId="0" applyFill="1" applyBorder="1"/>
    <xf numFmtId="0" fontId="0" fillId="2" borderId="3" xfId="0" applyFill="1" applyBorder="1" applyAlignment="1">
      <alignment wrapText="1"/>
    </xf>
    <xf numFmtId="0" fontId="0" fillId="2" borderId="8" xfId="0" applyFill="1" applyBorder="1" applyAlignment="1">
      <alignment wrapText="1"/>
    </xf>
    <xf numFmtId="0" fontId="4" fillId="2" borderId="54" xfId="0" applyFont="1" applyFill="1" applyBorder="1"/>
    <xf numFmtId="0" fontId="4" fillId="2" borderId="55" xfId="0" applyFont="1" applyFill="1" applyBorder="1" applyAlignment="1">
      <alignment horizontal="left" vertical="center" wrapText="1" indent="1"/>
    </xf>
    <xf numFmtId="0" fontId="4" fillId="2" borderId="56" xfId="0" applyFont="1" applyFill="1" applyBorder="1" applyAlignment="1">
      <alignment horizontal="left" vertical="center" wrapText="1" indent="1"/>
    </xf>
    <xf numFmtId="0" fontId="4" fillId="2" borderId="57" xfId="0" applyFont="1" applyFill="1" applyBorder="1"/>
    <xf numFmtId="0" fontId="4" fillId="2" borderId="58" xfId="0" applyFont="1" applyFill="1" applyBorder="1" applyAlignment="1">
      <alignment horizontal="left" vertical="center" wrapText="1" indent="1"/>
    </xf>
    <xf numFmtId="0" fontId="4" fillId="2" borderId="59" xfId="0" applyFont="1" applyFill="1" applyBorder="1" applyAlignment="1">
      <alignment horizontal="left" vertical="center" wrapText="1" indent="1"/>
    </xf>
    <xf numFmtId="0" fontId="0" fillId="2" borderId="10" xfId="0" applyFill="1" applyBorder="1"/>
    <xf numFmtId="0" fontId="1" fillId="2" borderId="0" xfId="0" applyFont="1" applyFill="1" applyAlignment="1">
      <alignment horizontal="center" vertical="center" wrapText="1"/>
    </xf>
    <xf numFmtId="0" fontId="0" fillId="2" borderId="61" xfId="0" applyFill="1" applyBorder="1" applyAlignment="1">
      <alignment horizontal="center"/>
    </xf>
    <xf numFmtId="0" fontId="0" fillId="2" borderId="61" xfId="0" applyFill="1" applyBorder="1" applyAlignment="1">
      <alignment horizontal="center" vertical="center"/>
    </xf>
    <xf numFmtId="0" fontId="0" fillId="2" borderId="65" xfId="0" applyFill="1" applyBorder="1"/>
    <xf numFmtId="0" fontId="0" fillId="2" borderId="18" xfId="0" applyFill="1" applyBorder="1"/>
    <xf numFmtId="0" fontId="1" fillId="2" borderId="67"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3" borderId="20" xfId="0" applyFont="1" applyFill="1" applyBorder="1"/>
    <xf numFmtId="0" fontId="1" fillId="3" borderId="60" xfId="0" applyFont="1" applyFill="1" applyBorder="1"/>
    <xf numFmtId="0" fontId="0" fillId="2" borderId="15" xfId="0" applyFill="1" applyBorder="1" applyAlignment="1">
      <alignment horizontal="left" indent="1"/>
    </xf>
    <xf numFmtId="0" fontId="1" fillId="2" borderId="13" xfId="0" applyFont="1" applyFill="1" applyBorder="1" applyAlignment="1">
      <alignment horizontal="left" vertical="center" indent="1"/>
    </xf>
    <xf numFmtId="0" fontId="1" fillId="3" borderId="5" xfId="0" applyFont="1" applyFill="1" applyBorder="1"/>
    <xf numFmtId="0" fontId="1" fillId="3" borderId="0" xfId="0" applyFont="1" applyFill="1"/>
    <xf numFmtId="0" fontId="1" fillId="2" borderId="72" xfId="0" applyFont="1" applyFill="1" applyBorder="1" applyAlignment="1">
      <alignment horizontal="center" vertical="center" wrapText="1"/>
    </xf>
    <xf numFmtId="0" fontId="1" fillId="2" borderId="4" xfId="0" applyFont="1" applyFill="1" applyBorder="1" applyAlignment="1">
      <alignment vertical="center" wrapText="1"/>
    </xf>
    <xf numFmtId="0" fontId="1" fillId="2" borderId="47" xfId="0" applyFont="1" applyFill="1" applyBorder="1" applyAlignment="1">
      <alignment vertical="center" wrapText="1"/>
    </xf>
    <xf numFmtId="0" fontId="1" fillId="2" borderId="1" xfId="0" applyFont="1" applyFill="1" applyBorder="1" applyAlignment="1">
      <alignment vertical="center" wrapText="1"/>
    </xf>
    <xf numFmtId="0" fontId="0" fillId="2" borderId="10" xfId="0" applyFill="1" applyBorder="1" applyAlignment="1">
      <alignment vertical="center"/>
    </xf>
    <xf numFmtId="0" fontId="0" fillId="2" borderId="10" xfId="0" applyFill="1" applyBorder="1" applyAlignment="1">
      <alignment horizontal="left" vertical="center" wrapText="1"/>
    </xf>
    <xf numFmtId="0" fontId="3" fillId="2" borderId="74" xfId="0" applyFont="1" applyFill="1" applyBorder="1" applyAlignment="1">
      <alignment horizontal="center" vertical="center"/>
    </xf>
    <xf numFmtId="0" fontId="1" fillId="2" borderId="38" xfId="0" applyFont="1" applyFill="1" applyBorder="1" applyAlignment="1">
      <alignment horizontal="center" vertical="center" wrapText="1"/>
    </xf>
    <xf numFmtId="0" fontId="0" fillId="2" borderId="67" xfId="0" applyFill="1" applyBorder="1" applyAlignment="1">
      <alignment vertical="center"/>
    </xf>
    <xf numFmtId="0" fontId="0" fillId="2" borderId="67" xfId="0" applyFill="1" applyBorder="1" applyAlignment="1">
      <alignment horizontal="left" vertical="center"/>
    </xf>
    <xf numFmtId="2" fontId="3" fillId="2" borderId="67" xfId="0" applyNumberFormat="1" applyFont="1" applyFill="1" applyBorder="1" applyAlignment="1">
      <alignment horizontal="center" vertical="center"/>
    </xf>
    <xf numFmtId="0" fontId="1" fillId="2" borderId="70" xfId="0" applyFont="1" applyFill="1" applyBorder="1" applyAlignment="1">
      <alignment horizontal="center"/>
    </xf>
    <xf numFmtId="0" fontId="1" fillId="2" borderId="4" xfId="0" applyFont="1" applyFill="1" applyBorder="1" applyAlignment="1">
      <alignment vertical="center"/>
    </xf>
    <xf numFmtId="0" fontId="1" fillId="2" borderId="46" xfId="0" applyFont="1" applyFill="1" applyBorder="1" applyAlignment="1">
      <alignment horizontal="center"/>
    </xf>
    <xf numFmtId="0" fontId="1" fillId="2" borderId="73" xfId="0" applyFont="1" applyFill="1" applyBorder="1" applyAlignment="1">
      <alignment horizontal="left" vertical="center"/>
    </xf>
    <xf numFmtId="0" fontId="5" fillId="2" borderId="37" xfId="0" applyFont="1" applyFill="1" applyBorder="1" applyAlignment="1">
      <alignment horizontal="right" vertical="center"/>
    </xf>
    <xf numFmtId="0" fontId="4" fillId="2" borderId="17" xfId="0" applyFont="1" applyFill="1" applyBorder="1" applyAlignment="1">
      <alignment horizontal="left" vertical="center" wrapText="1" indent="1"/>
    </xf>
    <xf numFmtId="0" fontId="4" fillId="2" borderId="21" xfId="0" applyFont="1" applyFill="1" applyBorder="1" applyAlignment="1">
      <alignment horizontal="center" vertical="center" wrapText="1"/>
    </xf>
    <xf numFmtId="0" fontId="4" fillId="2" borderId="40" xfId="0" applyFont="1" applyFill="1" applyBorder="1" applyAlignment="1">
      <alignment horizontal="left" vertical="center" wrapText="1" indent="1"/>
    </xf>
    <xf numFmtId="0" fontId="4" fillId="2" borderId="41" xfId="0" applyFont="1" applyFill="1" applyBorder="1" applyAlignment="1">
      <alignment horizontal="center" vertical="center" wrapText="1"/>
    </xf>
    <xf numFmtId="0" fontId="7" fillId="2" borderId="8" xfId="0" applyFont="1" applyFill="1" applyBorder="1" applyAlignment="1">
      <alignment horizontal="left" vertical="center" wrapText="1" indent="1"/>
    </xf>
    <xf numFmtId="0" fontId="4" fillId="2" borderId="22" xfId="0" applyFont="1" applyFill="1" applyBorder="1" applyAlignment="1">
      <alignment horizontal="center" vertical="center" wrapText="1"/>
    </xf>
    <xf numFmtId="0" fontId="4" fillId="2" borderId="75" xfId="0" applyFont="1" applyFill="1" applyBorder="1"/>
    <xf numFmtId="0" fontId="13" fillId="2" borderId="0" xfId="0" applyFont="1" applyFill="1" applyAlignment="1">
      <alignment vertical="center"/>
    </xf>
    <xf numFmtId="0" fontId="14" fillId="2" borderId="2" xfId="0" applyFont="1" applyFill="1" applyBorder="1" applyAlignment="1">
      <alignment horizontal="center" vertical="center"/>
    </xf>
    <xf numFmtId="0" fontId="14" fillId="2" borderId="81" xfId="0" applyFont="1" applyFill="1" applyBorder="1" applyAlignment="1">
      <alignment horizontal="center" vertical="center"/>
    </xf>
    <xf numFmtId="0" fontId="1" fillId="2" borderId="77" xfId="0" applyFont="1" applyFill="1" applyBorder="1" applyAlignment="1">
      <alignment horizontal="center" vertical="center"/>
    </xf>
    <xf numFmtId="0" fontId="0" fillId="2" borderId="7" xfId="0" applyFill="1" applyBorder="1" applyAlignment="1">
      <alignment vertical="center"/>
    </xf>
    <xf numFmtId="0" fontId="3" fillId="2" borderId="80" xfId="0" applyFont="1" applyFill="1" applyBorder="1" applyAlignment="1">
      <alignment horizontal="center" vertical="center"/>
    </xf>
    <xf numFmtId="0" fontId="0" fillId="2" borderId="79" xfId="0" applyFill="1" applyBorder="1" applyAlignment="1">
      <alignment vertical="center"/>
    </xf>
    <xf numFmtId="0" fontId="0" fillId="2" borderId="5" xfId="0" applyFill="1" applyBorder="1" applyAlignment="1">
      <alignment vertical="center"/>
    </xf>
    <xf numFmtId="0" fontId="3" fillId="2" borderId="12" xfId="0" applyFont="1" applyFill="1" applyBorder="1" applyAlignment="1">
      <alignment horizontal="center" vertical="center"/>
    </xf>
    <xf numFmtId="0" fontId="0" fillId="2" borderId="62" xfId="0" applyFill="1" applyBorder="1" applyAlignment="1">
      <alignment vertical="center"/>
    </xf>
    <xf numFmtId="0" fontId="1" fillId="2" borderId="80" xfId="0" applyFont="1" applyFill="1" applyBorder="1" applyAlignment="1">
      <alignment horizontal="center" vertical="center" wrapText="1"/>
    </xf>
    <xf numFmtId="0" fontId="14" fillId="2" borderId="0" xfId="0" applyFont="1" applyFill="1"/>
    <xf numFmtId="0" fontId="25" fillId="2" borderId="0" xfId="0" applyFont="1" applyFill="1" applyAlignment="1">
      <alignment vertical="center" wrapText="1"/>
    </xf>
    <xf numFmtId="0" fontId="14" fillId="2" borderId="0" xfId="0" applyFont="1" applyFill="1" applyAlignment="1">
      <alignment vertical="center"/>
    </xf>
    <xf numFmtId="0" fontId="24" fillId="2" borderId="0" xfId="0" applyFont="1" applyFill="1" applyAlignment="1">
      <alignment vertical="center"/>
    </xf>
    <xf numFmtId="0" fontId="24" fillId="2" borderId="0" xfId="0" applyFont="1" applyFill="1"/>
    <xf numFmtId="0" fontId="25" fillId="2" borderId="0" xfId="0" applyFont="1" applyFill="1" applyAlignment="1">
      <alignment horizontal="left" vertical="center" indent="1"/>
    </xf>
    <xf numFmtId="49" fontId="14" fillId="2" borderId="0" xfId="0" applyNumberFormat="1" applyFont="1" applyFill="1"/>
    <xf numFmtId="0" fontId="14" fillId="2" borderId="0" xfId="0" applyFont="1" applyFill="1" applyAlignment="1">
      <alignment horizontal="center"/>
    </xf>
    <xf numFmtId="0" fontId="14" fillId="2" borderId="0" xfId="0" applyFont="1" applyFill="1" applyAlignment="1">
      <alignment horizontal="left" indent="1"/>
    </xf>
    <xf numFmtId="0" fontId="24" fillId="2" borderId="0" xfId="0" applyFont="1" applyFill="1" applyAlignment="1">
      <alignment vertical="top" wrapText="1"/>
    </xf>
    <xf numFmtId="0" fontId="14" fillId="3" borderId="76" xfId="0" applyFont="1" applyFill="1" applyBorder="1"/>
    <xf numFmtId="0" fontId="14" fillId="3" borderId="60" xfId="0" applyFont="1" applyFill="1" applyBorder="1" applyAlignment="1">
      <alignment horizontal="left" vertical="center" wrapText="1"/>
    </xf>
    <xf numFmtId="0" fontId="25" fillId="3" borderId="76" xfId="0" applyFont="1" applyFill="1" applyBorder="1" applyAlignment="1">
      <alignment vertical="center"/>
    </xf>
    <xf numFmtId="0" fontId="25" fillId="3" borderId="60" xfId="0" applyFont="1" applyFill="1" applyBorder="1" applyAlignment="1">
      <alignment vertical="center"/>
    </xf>
    <xf numFmtId="0" fontId="24" fillId="2" borderId="0" xfId="0" applyFont="1" applyFill="1" applyAlignment="1">
      <alignment wrapText="1"/>
    </xf>
    <xf numFmtId="0" fontId="23" fillId="2" borderId="0" xfId="0" applyFont="1" applyFill="1" applyAlignment="1">
      <alignment vertical="top" wrapText="1"/>
    </xf>
    <xf numFmtId="0" fontId="14" fillId="2" borderId="0" xfId="0" applyFont="1" applyFill="1" applyAlignment="1">
      <alignment wrapText="1"/>
    </xf>
    <xf numFmtId="0" fontId="14" fillId="3" borderId="19" xfId="0" applyFont="1" applyFill="1" applyBorder="1"/>
    <xf numFmtId="0" fontId="26" fillId="2" borderId="0" xfId="0" applyFont="1" applyFill="1" applyAlignment="1">
      <alignment horizontal="right" vertical="center"/>
    </xf>
    <xf numFmtId="0" fontId="26" fillId="2" borderId="0" xfId="0" applyFont="1" applyFill="1" applyAlignment="1">
      <alignment horizontal="right" vertical="top"/>
    </xf>
    <xf numFmtId="0" fontId="26" fillId="2" borderId="0" xfId="0" applyFont="1" applyFill="1"/>
    <xf numFmtId="0" fontId="14" fillId="3" borderId="60" xfId="0" applyFont="1" applyFill="1" applyBorder="1"/>
    <xf numFmtId="0" fontId="14" fillId="3" borderId="60" xfId="0" applyFont="1" applyFill="1" applyBorder="1" applyAlignment="1">
      <alignment horizontal="center"/>
    </xf>
    <xf numFmtId="0" fontId="29" fillId="3" borderId="62" xfId="0" applyFont="1" applyFill="1" applyBorder="1" applyAlignment="1">
      <alignment vertical="center" wrapText="1"/>
    </xf>
    <xf numFmtId="0" fontId="29" fillId="3" borderId="20" xfId="0" applyFont="1" applyFill="1" applyBorder="1" applyAlignment="1">
      <alignment vertical="center" wrapText="1"/>
    </xf>
    <xf numFmtId="0" fontId="29" fillId="3" borderId="5" xfId="0" applyFont="1" applyFill="1" applyBorder="1" applyAlignment="1">
      <alignment vertical="center" wrapText="1"/>
    </xf>
    <xf numFmtId="0" fontId="0" fillId="0" borderId="0" xfId="0" applyAlignment="1">
      <alignment horizontal="left"/>
    </xf>
    <xf numFmtId="0" fontId="0" fillId="0" borderId="0" xfId="0" applyAlignment="1">
      <alignment vertical="center"/>
    </xf>
    <xf numFmtId="0" fontId="38" fillId="0" borderId="0" xfId="0" applyFont="1" applyAlignment="1">
      <alignment horizontal="right"/>
    </xf>
    <xf numFmtId="0" fontId="38" fillId="2" borderId="10" xfId="0" applyFont="1" applyFill="1" applyBorder="1"/>
    <xf numFmtId="14" fontId="38" fillId="2" borderId="10" xfId="0" applyNumberFormat="1" applyFont="1" applyFill="1" applyBorder="1" applyAlignment="1">
      <alignment horizontal="left"/>
    </xf>
    <xf numFmtId="0" fontId="38" fillId="2" borderId="10" xfId="0" applyFont="1" applyFill="1" applyBorder="1" applyAlignment="1">
      <alignment horizontal="left"/>
    </xf>
    <xf numFmtId="0" fontId="0" fillId="0" borderId="0" xfId="0" applyAlignment="1">
      <alignment wrapText="1"/>
    </xf>
    <xf numFmtId="0" fontId="14" fillId="2" borderId="0" xfId="0" applyFont="1" applyFill="1" applyAlignment="1">
      <alignment vertical="top"/>
    </xf>
    <xf numFmtId="0" fontId="31" fillId="2" borderId="91" xfId="0" applyFont="1" applyFill="1" applyBorder="1" applyAlignment="1" applyProtection="1">
      <alignment horizontal="left" vertical="center"/>
      <protection locked="0"/>
    </xf>
    <xf numFmtId="0" fontId="39" fillId="2" borderId="88" xfId="0" applyFont="1" applyFill="1" applyBorder="1" applyAlignment="1" applyProtection="1">
      <alignment vertical="center"/>
      <protection locked="0"/>
    </xf>
    <xf numFmtId="0" fontId="39" fillId="2" borderId="88" xfId="0" applyFont="1" applyFill="1" applyBorder="1" applyAlignment="1" applyProtection="1">
      <alignment horizontal="left" vertical="center"/>
      <protection locked="0"/>
    </xf>
    <xf numFmtId="0" fontId="39" fillId="2" borderId="82" xfId="0" applyFont="1" applyFill="1" applyBorder="1" applyAlignment="1" applyProtection="1">
      <alignment vertical="center"/>
      <protection locked="0"/>
    </xf>
    <xf numFmtId="2" fontId="39" fillId="2" borderId="73" xfId="0" applyNumberFormat="1" applyFont="1" applyFill="1" applyBorder="1" applyAlignment="1" applyProtection="1">
      <alignment horizontal="center" vertical="center"/>
      <protection locked="0"/>
    </xf>
    <xf numFmtId="0" fontId="39" fillId="2" borderId="10" xfId="0" applyFont="1" applyFill="1" applyBorder="1" applyAlignment="1" applyProtection="1">
      <alignment horizontal="center" vertical="center"/>
      <protection locked="0"/>
    </xf>
    <xf numFmtId="0" fontId="29" fillId="6" borderId="87" xfId="0" applyFont="1" applyFill="1" applyBorder="1" applyAlignment="1">
      <alignment horizontal="left" vertical="center" wrapText="1" indent="1"/>
    </xf>
    <xf numFmtId="0" fontId="29" fillId="6" borderId="82" xfId="0" applyFont="1" applyFill="1" applyBorder="1" applyAlignment="1">
      <alignment horizontal="center" vertical="center" wrapText="1"/>
    </xf>
    <xf numFmtId="0" fontId="39" fillId="2" borderId="65" xfId="0" applyFont="1" applyFill="1" applyBorder="1" applyAlignment="1" applyProtection="1">
      <alignment horizontal="center" vertical="center"/>
      <protection locked="0"/>
    </xf>
    <xf numFmtId="0" fontId="29" fillId="5" borderId="3" xfId="0" applyFont="1" applyFill="1" applyBorder="1" applyAlignment="1">
      <alignment vertical="center" wrapText="1"/>
    </xf>
    <xf numFmtId="0" fontId="29" fillId="5" borderId="13" xfId="0" applyFont="1" applyFill="1" applyBorder="1" applyAlignment="1">
      <alignment vertical="center" wrapText="1"/>
    </xf>
    <xf numFmtId="0" fontId="29" fillId="5" borderId="12" xfId="0" applyFont="1" applyFill="1" applyBorder="1" applyAlignment="1">
      <alignment vertical="center" wrapText="1"/>
    </xf>
    <xf numFmtId="0" fontId="1" fillId="5" borderId="95" xfId="0" applyFont="1" applyFill="1" applyBorder="1" applyAlignment="1">
      <alignment horizontal="center" vertical="center" wrapText="1"/>
    </xf>
    <xf numFmtId="0" fontId="1" fillId="5" borderId="77" xfId="0" applyFont="1" applyFill="1" applyBorder="1" applyAlignment="1">
      <alignment horizontal="center" vertical="center"/>
    </xf>
    <xf numFmtId="0" fontId="33" fillId="5" borderId="10" xfId="0" applyFont="1" applyFill="1" applyBorder="1" applyAlignment="1">
      <alignment horizontal="center" vertical="center"/>
    </xf>
    <xf numFmtId="0" fontId="33" fillId="5" borderId="14" xfId="0" applyFont="1" applyFill="1" applyBorder="1" applyAlignment="1">
      <alignment horizontal="center" vertical="center"/>
    </xf>
    <xf numFmtId="0" fontId="34" fillId="7" borderId="4" xfId="0" applyFont="1" applyFill="1" applyBorder="1" applyAlignment="1">
      <alignment vertical="center" wrapText="1"/>
    </xf>
    <xf numFmtId="0" fontId="1" fillId="7" borderId="10" xfId="0" applyFont="1" applyFill="1" applyBorder="1"/>
    <xf numFmtId="0" fontId="25" fillId="7" borderId="82" xfId="0" applyFont="1" applyFill="1" applyBorder="1"/>
    <xf numFmtId="0" fontId="39" fillId="2" borderId="93" xfId="0" applyFont="1" applyFill="1" applyBorder="1" applyAlignment="1" applyProtection="1">
      <alignment horizontal="left" vertical="center" wrapText="1"/>
      <protection locked="0"/>
    </xf>
    <xf numFmtId="0" fontId="39" fillId="2" borderId="91" xfId="0" applyFont="1" applyFill="1" applyBorder="1" applyAlignment="1" applyProtection="1">
      <alignment horizontal="left" vertical="center" wrapText="1"/>
      <protection locked="0"/>
    </xf>
    <xf numFmtId="0" fontId="39" fillId="2" borderId="88" xfId="0" applyFont="1" applyFill="1" applyBorder="1" applyAlignment="1" applyProtection="1">
      <alignment horizontal="left" vertical="center" wrapText="1"/>
      <protection locked="0"/>
    </xf>
    <xf numFmtId="0" fontId="39" fillId="2" borderId="91" xfId="0" applyFont="1" applyFill="1" applyBorder="1" applyAlignment="1" applyProtection="1">
      <alignment horizontal="left" vertical="center"/>
      <protection locked="0"/>
    </xf>
    <xf numFmtId="0" fontId="25" fillId="2" borderId="0" xfId="0" applyFont="1" applyFill="1" applyAlignment="1">
      <alignment vertical="top" wrapText="1"/>
    </xf>
    <xf numFmtId="0" fontId="33" fillId="2" borderId="0" xfId="0" applyFont="1" applyFill="1" applyAlignment="1">
      <alignment vertical="top"/>
    </xf>
    <xf numFmtId="0" fontId="14" fillId="2" borderId="0" xfId="0" applyFont="1" applyFill="1" applyAlignment="1">
      <alignment horizontal="center" vertical="center"/>
    </xf>
    <xf numFmtId="0" fontId="43" fillId="2" borderId="0" xfId="0" applyFont="1" applyFill="1" applyAlignment="1">
      <alignment horizontal="left" vertical="center"/>
    </xf>
    <xf numFmtId="0" fontId="33" fillId="2" borderId="0" xfId="0" applyFont="1" applyFill="1" applyAlignment="1">
      <alignment horizontal="center" vertical="center"/>
    </xf>
    <xf numFmtId="0" fontId="24" fillId="2" borderId="0" xfId="0" applyFont="1" applyFill="1" applyAlignment="1">
      <alignment horizontal="center" vertical="center"/>
    </xf>
    <xf numFmtId="164" fontId="39" fillId="2" borderId="88" xfId="0" applyNumberFormat="1" applyFont="1" applyFill="1" applyBorder="1" applyAlignment="1" applyProtection="1">
      <alignment horizontal="left" vertical="center"/>
      <protection locked="0"/>
    </xf>
    <xf numFmtId="0" fontId="44" fillId="6" borderId="86" xfId="0" applyFont="1" applyFill="1" applyBorder="1" applyAlignment="1">
      <alignment horizontal="left" vertical="center" wrapText="1" indent="1"/>
    </xf>
    <xf numFmtId="0" fontId="44" fillId="6" borderId="82" xfId="0" applyFont="1" applyFill="1" applyBorder="1" applyAlignment="1">
      <alignment horizontal="left" vertical="center" wrapText="1" indent="1"/>
    </xf>
    <xf numFmtId="0" fontId="44" fillId="6" borderId="90" xfId="0" applyFont="1" applyFill="1" applyBorder="1" applyAlignment="1">
      <alignment horizontal="left" vertical="center" wrapText="1" indent="1"/>
    </xf>
    <xf numFmtId="0" fontId="24" fillId="2" borderId="0" xfId="0" applyFont="1" applyFill="1" applyAlignment="1">
      <alignment vertical="top"/>
    </xf>
    <xf numFmtId="0" fontId="33" fillId="2" borderId="0" xfId="0" applyFont="1" applyFill="1"/>
    <xf numFmtId="0" fontId="14" fillId="5" borderId="1" xfId="0" applyFont="1" applyFill="1" applyBorder="1" applyAlignment="1">
      <alignment horizontal="center" vertical="center"/>
    </xf>
    <xf numFmtId="0" fontId="0" fillId="0" borderId="0" xfId="0" quotePrefix="1"/>
    <xf numFmtId="14" fontId="0" fillId="0" borderId="0" xfId="0" applyNumberFormat="1"/>
    <xf numFmtId="0" fontId="33" fillId="2" borderId="5" xfId="0" applyFont="1" applyFill="1" applyBorder="1" applyAlignment="1">
      <alignment horizontal="center" vertical="center"/>
    </xf>
    <xf numFmtId="0" fontId="26" fillId="2" borderId="0" xfId="0" applyFont="1" applyFill="1" applyAlignment="1">
      <alignment vertical="center"/>
    </xf>
    <xf numFmtId="0" fontId="33" fillId="2" borderId="0" xfId="0" applyFont="1" applyFill="1" applyAlignment="1">
      <alignment horizontal="left" vertical="center"/>
    </xf>
    <xf numFmtId="0" fontId="14" fillId="2" borderId="0" xfId="0" applyFont="1" applyFill="1" applyAlignment="1">
      <alignment vertical="top" wrapText="1"/>
    </xf>
    <xf numFmtId="0" fontId="24" fillId="2" borderId="0" xfId="0" applyFont="1" applyFill="1" applyAlignment="1">
      <alignment horizontal="left" vertical="center"/>
    </xf>
    <xf numFmtId="0" fontId="45" fillId="0" borderId="0" xfId="0" applyFont="1"/>
    <xf numFmtId="0" fontId="45" fillId="0" borderId="0" xfId="0" applyFont="1" applyAlignment="1">
      <alignment vertical="top"/>
    </xf>
    <xf numFmtId="0" fontId="1" fillId="9" borderId="0" xfId="0" applyFont="1" applyFill="1"/>
    <xf numFmtId="0" fontId="8" fillId="9" borderId="0" xfId="0" applyFont="1" applyFill="1"/>
    <xf numFmtId="0" fontId="1" fillId="10" borderId="0" xfId="0" applyFont="1" applyFill="1"/>
    <xf numFmtId="0" fontId="1" fillId="11" borderId="0" xfId="0" applyFont="1" applyFill="1"/>
    <xf numFmtId="0" fontId="1" fillId="8" borderId="0" xfId="0" applyFont="1" applyFill="1"/>
    <xf numFmtId="0" fontId="39" fillId="2" borderId="15" xfId="0" applyFont="1" applyFill="1" applyBorder="1" applyAlignment="1" applyProtection="1">
      <alignment horizontal="left" vertical="top" wrapText="1"/>
      <protection locked="0"/>
    </xf>
    <xf numFmtId="0" fontId="29" fillId="5" borderId="10" xfId="0" applyFont="1" applyFill="1" applyBorder="1" applyAlignment="1">
      <alignment vertical="center" wrapText="1"/>
    </xf>
    <xf numFmtId="0" fontId="29" fillId="5" borderId="61" xfId="0" applyFont="1" applyFill="1" applyBorder="1" applyAlignment="1">
      <alignment vertical="center" wrapText="1"/>
    </xf>
    <xf numFmtId="0" fontId="0" fillId="0" borderId="10" xfId="0" applyBorder="1" applyAlignment="1">
      <alignment horizontal="center"/>
    </xf>
    <xf numFmtId="0" fontId="47" fillId="13" borderId="101" xfId="3" applyAlignment="1">
      <alignment horizontal="center"/>
    </xf>
    <xf numFmtId="0" fontId="46" fillId="12" borderId="10" xfId="2" applyBorder="1" applyAlignment="1">
      <alignment horizontal="center"/>
    </xf>
    <xf numFmtId="0" fontId="47" fillId="13" borderId="101" xfId="4">
      <alignment horizontal="center"/>
    </xf>
    <xf numFmtId="0" fontId="46" fillId="12" borderId="101" xfId="2" applyBorder="1" applyAlignment="1">
      <alignment horizontal="center"/>
    </xf>
    <xf numFmtId="0" fontId="1" fillId="14" borderId="10" xfId="0" applyFont="1" applyFill="1" applyBorder="1" applyAlignment="1">
      <alignment horizontal="center"/>
    </xf>
    <xf numFmtId="0" fontId="1" fillId="14" borderId="10" xfId="0" applyFont="1" applyFill="1" applyBorder="1" applyAlignment="1">
      <alignment horizontal="center" wrapText="1"/>
    </xf>
    <xf numFmtId="0" fontId="1" fillId="14" borderId="10" xfId="0" applyFont="1" applyFill="1" applyBorder="1" applyAlignment="1">
      <alignment horizontal="center" vertical="center"/>
    </xf>
    <xf numFmtId="0" fontId="48" fillId="8" borderId="10" xfId="0" applyFont="1" applyFill="1" applyBorder="1" applyAlignment="1">
      <alignment vertical="center"/>
    </xf>
    <xf numFmtId="0" fontId="48" fillId="15" borderId="10" xfId="0" applyFont="1" applyFill="1" applyBorder="1" applyAlignment="1">
      <alignment vertical="center"/>
    </xf>
    <xf numFmtId="0" fontId="48" fillId="16" borderId="10" xfId="0" applyFont="1" applyFill="1" applyBorder="1" applyAlignment="1">
      <alignment vertical="center"/>
    </xf>
    <xf numFmtId="0" fontId="33" fillId="3" borderId="76" xfId="0" applyFont="1" applyFill="1" applyBorder="1"/>
    <xf numFmtId="0" fontId="33" fillId="3" borderId="60" xfId="0" applyFont="1" applyFill="1" applyBorder="1" applyAlignment="1">
      <alignment horizontal="left" vertical="center" wrapText="1"/>
    </xf>
    <xf numFmtId="1" fontId="39" fillId="2" borderId="88" xfId="0" applyNumberFormat="1" applyFont="1" applyFill="1" applyBorder="1" applyAlignment="1" applyProtection="1">
      <alignment horizontal="left" vertical="center"/>
      <protection locked="0"/>
    </xf>
    <xf numFmtId="0" fontId="39" fillId="2" borderId="82" xfId="0" applyFont="1" applyFill="1" applyBorder="1" applyAlignment="1" applyProtection="1">
      <alignment vertical="center" wrapText="1"/>
      <protection locked="0"/>
    </xf>
    <xf numFmtId="0" fontId="39" fillId="2" borderId="88" xfId="0" applyFont="1" applyFill="1" applyBorder="1" applyAlignment="1" applyProtection="1">
      <alignment vertical="center" wrapText="1"/>
      <protection locked="0"/>
    </xf>
    <xf numFmtId="0" fontId="29" fillId="5" borderId="20" xfId="0" applyFont="1" applyFill="1" applyBorder="1" applyAlignment="1">
      <alignment vertical="center" wrapText="1"/>
    </xf>
    <xf numFmtId="0" fontId="29" fillId="8" borderId="3" xfId="0" applyFont="1" applyFill="1" applyBorder="1" applyAlignment="1">
      <alignment vertical="center" wrapText="1"/>
    </xf>
    <xf numFmtId="0" fontId="29" fillId="8" borderId="13" xfId="0" applyFont="1" applyFill="1" applyBorder="1" applyAlignment="1">
      <alignment vertical="center" wrapText="1"/>
    </xf>
    <xf numFmtId="0" fontId="29" fillId="8" borderId="12" xfId="0" applyFont="1" applyFill="1" applyBorder="1" applyAlignment="1">
      <alignment vertical="center" wrapText="1"/>
    </xf>
    <xf numFmtId="0" fontId="29" fillId="8" borderId="17" xfId="0" applyFont="1" applyFill="1" applyBorder="1" applyAlignment="1">
      <alignment vertical="center" wrapText="1"/>
    </xf>
    <xf numFmtId="0" fontId="3" fillId="0" borderId="0" xfId="0" applyFont="1"/>
    <xf numFmtId="0" fontId="3" fillId="9" borderId="0" xfId="0" applyFont="1" applyFill="1"/>
    <xf numFmtId="165" fontId="14" fillId="2" borderId="10" xfId="0" applyNumberFormat="1" applyFont="1" applyFill="1" applyBorder="1" applyAlignment="1" applyProtection="1">
      <alignment horizontal="center" vertical="center"/>
      <protection locked="0"/>
    </xf>
    <xf numFmtId="165" fontId="14" fillId="2" borderId="14" xfId="0" applyNumberFormat="1" applyFont="1" applyFill="1" applyBorder="1" applyAlignment="1" applyProtection="1">
      <alignment horizontal="center" vertical="center"/>
      <protection locked="0"/>
    </xf>
    <xf numFmtId="165" fontId="14" fillId="2" borderId="10" xfId="0" quotePrefix="1" applyNumberFormat="1" applyFont="1" applyFill="1" applyBorder="1" applyAlignment="1" applyProtection="1">
      <alignment horizontal="center" vertical="center"/>
      <protection locked="0"/>
    </xf>
    <xf numFmtId="165" fontId="14" fillId="2" borderId="14" xfId="0" quotePrefix="1" applyNumberFormat="1" applyFont="1" applyFill="1" applyBorder="1" applyAlignment="1" applyProtection="1">
      <alignment horizontal="center" vertical="center"/>
      <protection locked="0"/>
    </xf>
    <xf numFmtId="165" fontId="14" fillId="2" borderId="65" xfId="0" applyNumberFormat="1" applyFont="1" applyFill="1" applyBorder="1" applyAlignment="1" applyProtection="1">
      <alignment horizontal="center" vertical="center"/>
      <protection locked="0"/>
    </xf>
    <xf numFmtId="165" fontId="14" fillId="2" borderId="18" xfId="0" applyNumberFormat="1" applyFont="1" applyFill="1" applyBorder="1" applyAlignment="1" applyProtection="1">
      <alignment horizontal="center" vertical="center"/>
      <protection locked="0"/>
    </xf>
    <xf numFmtId="0" fontId="31" fillId="2" borderId="0" xfId="0" applyFont="1" applyFill="1"/>
    <xf numFmtId="0" fontId="52" fillId="2" borderId="0" xfId="0" applyFont="1" applyFill="1"/>
    <xf numFmtId="0" fontId="14" fillId="0" borderId="0" xfId="0" applyFont="1"/>
    <xf numFmtId="0" fontId="31" fillId="2" borderId="60" xfId="0" applyFont="1" applyFill="1" applyBorder="1" applyAlignment="1" applyProtection="1">
      <alignment vertical="top" wrapText="1"/>
      <protection locked="0"/>
    </xf>
    <xf numFmtId="0" fontId="24" fillId="0" borderId="0" xfId="0" applyFont="1" applyAlignment="1">
      <alignment wrapText="1"/>
    </xf>
    <xf numFmtId="0" fontId="31" fillId="2" borderId="0" xfId="0" applyFont="1" applyFill="1" applyAlignment="1">
      <alignment horizontal="left" wrapText="1"/>
    </xf>
    <xf numFmtId="0" fontId="24" fillId="0" borderId="0" xfId="0" applyFont="1"/>
    <xf numFmtId="0" fontId="24" fillId="0" borderId="0" xfId="0" applyFont="1" applyAlignment="1">
      <alignment horizontal="center" vertical="center"/>
    </xf>
    <xf numFmtId="0" fontId="41" fillId="5" borderId="73" xfId="0" applyFont="1" applyFill="1" applyBorder="1" applyAlignment="1">
      <alignment horizontal="center" vertical="center" wrapText="1"/>
    </xf>
    <xf numFmtId="0" fontId="31" fillId="2" borderId="0" xfId="0" applyFont="1" applyFill="1" applyAlignment="1">
      <alignment horizontal="left"/>
    </xf>
    <xf numFmtId="0" fontId="51" fillId="0" borderId="0" xfId="0" applyFont="1" applyAlignment="1">
      <alignment horizontal="left" vertical="center"/>
    </xf>
    <xf numFmtId="0" fontId="39" fillId="2" borderId="0" xfId="0" applyFont="1" applyFill="1" applyAlignment="1" applyProtection="1">
      <alignment horizontal="left" vertical="center"/>
      <protection locked="0"/>
    </xf>
    <xf numFmtId="0" fontId="51" fillId="2" borderId="0" xfId="0" applyFont="1" applyFill="1" applyAlignment="1">
      <alignment horizontal="left" vertical="center"/>
    </xf>
    <xf numFmtId="0" fontId="41" fillId="6" borderId="87" xfId="0" applyFont="1" applyFill="1" applyBorder="1" applyAlignment="1">
      <alignment horizontal="left" vertical="center" wrapText="1" indent="1"/>
    </xf>
    <xf numFmtId="0" fontId="26" fillId="2" borderId="0" xfId="0" applyFont="1" applyFill="1" applyAlignment="1">
      <alignment horizontal="right"/>
    </xf>
    <xf numFmtId="0" fontId="29" fillId="7" borderId="4" xfId="0" applyFont="1" applyFill="1" applyBorder="1" applyAlignment="1">
      <alignment horizontal="left" vertical="center" wrapText="1"/>
    </xf>
    <xf numFmtId="0" fontId="57" fillId="17" borderId="102" xfId="0" applyFont="1" applyFill="1" applyBorder="1"/>
    <xf numFmtId="0" fontId="0" fillId="17" borderId="103" xfId="0" applyFill="1" applyBorder="1"/>
    <xf numFmtId="0" fontId="58" fillId="17" borderId="103" xfId="0" applyFont="1" applyFill="1" applyBorder="1"/>
    <xf numFmtId="0" fontId="59" fillId="17" borderId="103" xfId="0" applyFont="1" applyFill="1" applyBorder="1"/>
    <xf numFmtId="0" fontId="0" fillId="17" borderId="103" xfId="0" applyFill="1" applyBorder="1" applyAlignment="1">
      <alignment wrapText="1"/>
    </xf>
    <xf numFmtId="0" fontId="1" fillId="17" borderId="103" xfId="0" applyFont="1" applyFill="1" applyBorder="1" applyAlignment="1">
      <alignment wrapText="1"/>
    </xf>
    <xf numFmtId="0" fontId="0" fillId="17" borderId="104" xfId="0" applyFill="1" applyBorder="1"/>
    <xf numFmtId="0" fontId="60" fillId="17" borderId="103" xfId="5" applyFill="1" applyBorder="1"/>
    <xf numFmtId="0" fontId="1" fillId="17" borderId="103" xfId="0" applyFont="1" applyFill="1" applyBorder="1"/>
    <xf numFmtId="165" fontId="39" fillId="5" borderId="84" xfId="0" applyNumberFormat="1" applyFont="1" applyFill="1" applyBorder="1" applyAlignment="1" applyProtection="1">
      <alignment horizontal="center" vertical="center"/>
      <protection locked="0"/>
    </xf>
    <xf numFmtId="165" fontId="39" fillId="2" borderId="84" xfId="0" quotePrefix="1" applyNumberFormat="1" applyFont="1" applyFill="1" applyBorder="1" applyAlignment="1" applyProtection="1">
      <alignment horizontal="center" vertical="center"/>
      <protection locked="0"/>
    </xf>
    <xf numFmtId="165" fontId="39" fillId="2" borderId="84" xfId="0" applyNumberFormat="1" applyFont="1" applyFill="1" applyBorder="1" applyAlignment="1" applyProtection="1">
      <alignment horizontal="center" vertical="center"/>
      <protection locked="0"/>
    </xf>
    <xf numFmtId="165" fontId="39" fillId="2" borderId="85" xfId="0" applyNumberFormat="1" applyFont="1" applyFill="1" applyBorder="1" applyAlignment="1" applyProtection="1">
      <alignment horizontal="center" vertical="center"/>
      <protection locked="0"/>
    </xf>
    <xf numFmtId="165" fontId="14" fillId="7" borderId="73" xfId="0" applyNumberFormat="1" applyFont="1" applyFill="1" applyBorder="1" applyAlignment="1">
      <alignment horizontal="center" vertical="center"/>
    </xf>
    <xf numFmtId="165" fontId="39" fillId="5" borderId="105" xfId="0" applyNumberFormat="1" applyFont="1" applyFill="1" applyBorder="1" applyAlignment="1" applyProtection="1">
      <alignment horizontal="center" vertical="center"/>
      <protection locked="0"/>
    </xf>
    <xf numFmtId="165" fontId="39" fillId="2" borderId="105" xfId="0" applyNumberFormat="1" applyFont="1" applyFill="1" applyBorder="1" applyAlignment="1" applyProtection="1">
      <alignment horizontal="center" vertical="center"/>
      <protection locked="0"/>
    </xf>
    <xf numFmtId="165" fontId="14" fillId="5" borderId="73" xfId="0" applyNumberFormat="1" applyFont="1" applyFill="1" applyBorder="1" applyAlignment="1">
      <alignment horizontal="center" vertical="center"/>
    </xf>
    <xf numFmtId="0" fontId="29" fillId="14" borderId="106" xfId="0" applyFont="1" applyFill="1" applyBorder="1" applyAlignment="1">
      <alignment horizontal="left" vertical="center" wrapText="1"/>
    </xf>
    <xf numFmtId="0" fontId="29" fillId="7" borderId="7" xfId="0" applyFont="1" applyFill="1" applyBorder="1" applyAlignment="1">
      <alignment horizontal="left" vertical="center" wrapText="1"/>
    </xf>
    <xf numFmtId="0" fontId="29" fillId="5" borderId="79" xfId="0" applyFont="1" applyFill="1" applyBorder="1" applyAlignment="1">
      <alignment vertical="center" wrapText="1"/>
    </xf>
    <xf numFmtId="0" fontId="29" fillId="5" borderId="62" xfId="0" applyFont="1" applyFill="1" applyBorder="1" applyAlignment="1">
      <alignment vertical="center" wrapText="1"/>
    </xf>
    <xf numFmtId="0" fontId="29" fillId="7" borderId="73" xfId="0" applyFont="1" applyFill="1" applyBorder="1" applyAlignment="1">
      <alignment horizontal="left" vertical="center" wrapText="1"/>
    </xf>
    <xf numFmtId="0" fontId="29" fillId="5" borderId="84" xfId="0" applyFont="1" applyFill="1" applyBorder="1" applyAlignment="1">
      <alignment vertical="center" wrapText="1"/>
    </xf>
    <xf numFmtId="0" fontId="29" fillId="5" borderId="5" xfId="0" applyFont="1" applyFill="1" applyBorder="1" applyAlignment="1">
      <alignment vertical="center" wrapText="1"/>
    </xf>
    <xf numFmtId="0" fontId="25" fillId="8" borderId="107" xfId="0" applyFont="1" applyFill="1" applyBorder="1" applyAlignment="1">
      <alignment horizontal="center" vertical="center" wrapText="1"/>
    </xf>
    <xf numFmtId="165" fontId="39" fillId="2" borderId="20" xfId="0" applyNumberFormat="1" applyFont="1" applyFill="1" applyBorder="1" applyAlignment="1" applyProtection="1">
      <alignment horizontal="center" vertical="center"/>
      <protection locked="0"/>
    </xf>
    <xf numFmtId="165" fontId="14" fillId="4" borderId="73" xfId="0" applyNumberFormat="1" applyFont="1" applyFill="1" applyBorder="1" applyAlignment="1">
      <alignment horizontal="center" vertical="center"/>
    </xf>
    <xf numFmtId="0" fontId="33" fillId="8" borderId="84" xfId="0" applyFont="1" applyFill="1" applyBorder="1" applyAlignment="1">
      <alignment horizontal="center" vertical="center"/>
    </xf>
    <xf numFmtId="165" fontId="14" fillId="4" borderId="47" xfId="0" applyNumberFormat="1" applyFont="1" applyFill="1" applyBorder="1" applyAlignment="1">
      <alignment horizontal="center" vertical="center"/>
    </xf>
    <xf numFmtId="0" fontId="61" fillId="0" borderId="0" xfId="0" applyFont="1" applyAlignment="1">
      <alignment wrapText="1"/>
    </xf>
    <xf numFmtId="0" fontId="39" fillId="2" borderId="59" xfId="0" applyFont="1" applyFill="1" applyBorder="1" applyAlignment="1" applyProtection="1">
      <alignment horizontal="center" vertical="center"/>
      <protection locked="0"/>
    </xf>
    <xf numFmtId="0" fontId="41" fillId="18" borderId="13" xfId="0" applyFont="1" applyFill="1" applyBorder="1" applyAlignment="1">
      <alignment vertical="center" wrapText="1"/>
    </xf>
    <xf numFmtId="0" fontId="29" fillId="18" borderId="13" xfId="0" applyFont="1" applyFill="1" applyBorder="1" applyAlignment="1">
      <alignment vertical="center" wrapText="1"/>
    </xf>
    <xf numFmtId="0" fontId="29" fillId="18" borderId="12" xfId="0" applyFont="1" applyFill="1" applyBorder="1" applyAlignment="1">
      <alignment vertical="center" wrapText="1"/>
    </xf>
    <xf numFmtId="0" fontId="29" fillId="18" borderId="3" xfId="0" applyFont="1" applyFill="1" applyBorder="1" applyAlignment="1">
      <alignment vertical="center" wrapText="1"/>
    </xf>
    <xf numFmtId="0" fontId="34" fillId="18" borderId="13" xfId="0" applyFont="1" applyFill="1" applyBorder="1" applyAlignment="1">
      <alignment vertical="center" wrapText="1"/>
    </xf>
    <xf numFmtId="0" fontId="29" fillId="18" borderId="8" xfId="0" applyFont="1" applyFill="1" applyBorder="1" applyAlignment="1">
      <alignment vertical="center" wrapText="1"/>
    </xf>
    <xf numFmtId="0" fontId="32" fillId="2" borderId="0" xfId="0" applyFont="1" applyFill="1"/>
    <xf numFmtId="0" fontId="31" fillId="2" borderId="88" xfId="0" applyFont="1" applyFill="1" applyBorder="1" applyAlignment="1" applyProtection="1">
      <alignment vertical="center"/>
      <protection locked="0"/>
    </xf>
    <xf numFmtId="0" fontId="41" fillId="6" borderId="82" xfId="0" applyFont="1" applyFill="1" applyBorder="1" applyAlignment="1">
      <alignment horizontal="center" vertical="center" wrapText="1"/>
    </xf>
    <xf numFmtId="0" fontId="31" fillId="2" borderId="88" xfId="0" applyFont="1" applyFill="1" applyBorder="1" applyAlignment="1" applyProtection="1">
      <alignment horizontal="left" vertical="center"/>
      <protection locked="0"/>
    </xf>
    <xf numFmtId="0" fontId="43" fillId="6" borderId="109" xfId="0" applyFont="1" applyFill="1" applyBorder="1" applyAlignment="1">
      <alignment horizontal="left" vertical="center" wrapText="1" indent="1"/>
    </xf>
    <xf numFmtId="0" fontId="43" fillId="6" borderId="82" xfId="0" applyFont="1" applyFill="1" applyBorder="1" applyAlignment="1">
      <alignment horizontal="left" vertical="center" wrapText="1" indent="1"/>
    </xf>
    <xf numFmtId="0" fontId="31" fillId="2" borderId="88" xfId="0" applyFont="1" applyFill="1" applyBorder="1" applyAlignment="1" applyProtection="1">
      <alignment horizontal="left" vertical="center" wrapText="1"/>
      <protection locked="0"/>
    </xf>
    <xf numFmtId="0" fontId="43" fillId="6" borderId="110" xfId="0" applyFont="1" applyFill="1" applyBorder="1" applyAlignment="1">
      <alignment horizontal="left" vertical="center" wrapText="1" indent="1"/>
    </xf>
    <xf numFmtId="0" fontId="43" fillId="6" borderId="90" xfId="0" applyFont="1" applyFill="1" applyBorder="1" applyAlignment="1">
      <alignment horizontal="left" vertical="center" wrapText="1" indent="1"/>
    </xf>
    <xf numFmtId="0" fontId="25" fillId="2" borderId="0" xfId="0" applyFont="1" applyFill="1"/>
    <xf numFmtId="0" fontId="62" fillId="2" borderId="0" xfId="0" applyFont="1" applyFill="1"/>
    <xf numFmtId="0" fontId="25" fillId="8" borderId="105" xfId="0" applyFont="1" applyFill="1" applyBorder="1" applyAlignment="1">
      <alignment horizontal="center" vertical="center" wrapText="1"/>
    </xf>
    <xf numFmtId="165" fontId="39" fillId="2" borderId="111" xfId="0" applyNumberFormat="1" applyFont="1" applyFill="1" applyBorder="1" applyAlignment="1" applyProtection="1">
      <alignment horizontal="center" vertical="center"/>
      <protection locked="0"/>
    </xf>
    <xf numFmtId="0" fontId="25" fillId="5" borderId="105" xfId="0" applyFont="1" applyFill="1" applyBorder="1" applyAlignment="1">
      <alignment horizontal="center" vertical="center" wrapText="1"/>
    </xf>
    <xf numFmtId="0" fontId="51" fillId="2" borderId="0" xfId="0" applyFont="1" applyFill="1"/>
    <xf numFmtId="0" fontId="38" fillId="0" borderId="0" xfId="0" applyFont="1"/>
    <xf numFmtId="0" fontId="33" fillId="2" borderId="5" xfId="0" applyFont="1" applyFill="1" applyBorder="1"/>
    <xf numFmtId="0" fontId="51" fillId="2" borderId="0" xfId="0" applyFont="1" applyFill="1" applyAlignment="1">
      <alignment vertical="top" wrapText="1"/>
    </xf>
    <xf numFmtId="0" fontId="29" fillId="8" borderId="105" xfId="0" applyFont="1" applyFill="1" applyBorder="1" applyAlignment="1">
      <alignment horizontal="center" vertical="center" wrapText="1"/>
    </xf>
    <xf numFmtId="165" fontId="63" fillId="2" borderId="84" xfId="0" quotePrefix="1" applyNumberFormat="1" applyFont="1" applyFill="1" applyBorder="1" applyAlignment="1" applyProtection="1">
      <alignment horizontal="center" vertical="center"/>
      <protection locked="0"/>
    </xf>
    <xf numFmtId="165" fontId="63" fillId="2" borderId="84" xfId="0" applyNumberFormat="1" applyFont="1" applyFill="1" applyBorder="1" applyAlignment="1" applyProtection="1">
      <alignment horizontal="center" vertical="center"/>
      <protection locked="0"/>
    </xf>
    <xf numFmtId="165" fontId="63" fillId="2" borderId="103" xfId="0" applyNumberFormat="1" applyFont="1" applyFill="1" applyBorder="1" applyAlignment="1" applyProtection="1">
      <alignment horizontal="center" vertical="center"/>
      <protection locked="0"/>
    </xf>
    <xf numFmtId="165" fontId="33" fillId="4" borderId="73" xfId="0" applyNumberFormat="1" applyFont="1" applyFill="1" applyBorder="1" applyAlignment="1">
      <alignment horizontal="center" vertical="center"/>
    </xf>
    <xf numFmtId="165" fontId="63" fillId="2" borderId="111" xfId="0" applyNumberFormat="1" applyFont="1" applyFill="1" applyBorder="1" applyAlignment="1" applyProtection="1">
      <alignment horizontal="center" vertical="center"/>
      <protection locked="0"/>
    </xf>
    <xf numFmtId="165" fontId="63" fillId="2" borderId="112" xfId="0" applyNumberFormat="1" applyFont="1" applyFill="1" applyBorder="1" applyAlignment="1" applyProtection="1">
      <alignment horizontal="center" vertical="center"/>
      <protection locked="0"/>
    </xf>
    <xf numFmtId="165" fontId="33" fillId="7" borderId="73" xfId="0" applyNumberFormat="1" applyFont="1" applyFill="1" applyBorder="1" applyAlignment="1">
      <alignment horizontal="center" vertical="center"/>
    </xf>
    <xf numFmtId="0" fontId="29" fillId="14" borderId="73" xfId="0" applyFont="1" applyFill="1" applyBorder="1" applyAlignment="1">
      <alignment horizontal="left" vertical="center" wrapText="1"/>
    </xf>
    <xf numFmtId="0" fontId="22" fillId="2" borderId="0" xfId="0" applyFont="1" applyFill="1" applyAlignment="1">
      <alignment vertical="top" wrapText="1"/>
    </xf>
    <xf numFmtId="0" fontId="29" fillId="14" borderId="4" xfId="0" applyFont="1" applyFill="1" applyBorder="1" applyAlignment="1">
      <alignment horizontal="left" vertical="center" wrapText="1"/>
    </xf>
    <xf numFmtId="0" fontId="29" fillId="5" borderId="77" xfId="0" applyFont="1" applyFill="1" applyBorder="1" applyAlignment="1">
      <alignment horizontal="center" vertical="center" wrapText="1"/>
    </xf>
    <xf numFmtId="0" fontId="34" fillId="5" borderId="20" xfId="0" applyFont="1" applyFill="1" applyBorder="1" applyAlignment="1">
      <alignment vertical="center" wrapText="1"/>
    </xf>
    <xf numFmtId="165" fontId="33" fillId="2" borderId="14" xfId="0" applyNumberFormat="1" applyFont="1" applyFill="1" applyBorder="1" applyAlignment="1" applyProtection="1">
      <alignment horizontal="center" vertical="center"/>
      <protection locked="0"/>
    </xf>
    <xf numFmtId="0" fontId="41" fillId="5" borderId="20" xfId="0" applyFont="1" applyFill="1" applyBorder="1" applyAlignment="1">
      <alignment vertical="center" wrapText="1"/>
    </xf>
    <xf numFmtId="165" fontId="52" fillId="2" borderId="14" xfId="0" quotePrefix="1" applyNumberFormat="1" applyFont="1" applyFill="1" applyBorder="1" applyAlignment="1" applyProtection="1">
      <alignment horizontal="center" vertical="center"/>
      <protection locked="0"/>
    </xf>
    <xf numFmtId="0" fontId="34" fillId="5" borderId="63" xfId="0" applyFont="1" applyFill="1" applyBorder="1" applyAlignment="1">
      <alignment vertical="center" wrapText="1"/>
    </xf>
    <xf numFmtId="165" fontId="33" fillId="2" borderId="18" xfId="0" applyNumberFormat="1" applyFont="1" applyFill="1" applyBorder="1" applyAlignment="1" applyProtection="1">
      <alignment horizontal="center" vertical="center"/>
      <protection locked="0"/>
    </xf>
    <xf numFmtId="0" fontId="33" fillId="3" borderId="94" xfId="0" applyFont="1" applyFill="1" applyBorder="1"/>
    <xf numFmtId="0" fontId="33" fillId="3" borderId="107" xfId="0" applyFont="1" applyFill="1" applyBorder="1" applyAlignment="1">
      <alignment horizontal="center"/>
    </xf>
    <xf numFmtId="2" fontId="63" fillId="2" borderId="84" xfId="0" applyNumberFormat="1" applyFont="1" applyFill="1" applyBorder="1" applyAlignment="1" applyProtection="1">
      <alignment horizontal="center" vertical="center"/>
      <protection locked="0"/>
    </xf>
    <xf numFmtId="0" fontId="33" fillId="3" borderId="60" xfId="0" applyFont="1" applyFill="1" applyBorder="1"/>
    <xf numFmtId="0" fontId="33" fillId="3" borderId="15" xfId="0" applyFont="1" applyFill="1" applyBorder="1" applyAlignment="1">
      <alignment horizontal="center"/>
    </xf>
    <xf numFmtId="2" fontId="63" fillId="2" borderId="85" xfId="0" applyNumberFormat="1" applyFont="1" applyFill="1" applyBorder="1" applyAlignment="1" applyProtection="1">
      <alignment horizontal="center" vertical="center"/>
      <protection locked="0"/>
    </xf>
    <xf numFmtId="0" fontId="41" fillId="2" borderId="0" xfId="0" applyFont="1" applyFill="1"/>
    <xf numFmtId="0" fontId="65" fillId="0" borderId="0" xfId="0" applyFont="1"/>
    <xf numFmtId="0" fontId="45" fillId="17" borderId="103" xfId="0" applyFont="1" applyFill="1" applyBorder="1"/>
    <xf numFmtId="165" fontId="39" fillId="8" borderId="15" xfId="0" applyNumberFormat="1" applyFont="1" applyFill="1" applyBorder="1" applyAlignment="1" applyProtection="1">
      <alignment horizontal="center" vertical="center"/>
      <protection locked="0"/>
    </xf>
    <xf numFmtId="165" fontId="14" fillId="4" borderId="1" xfId="0" applyNumberFormat="1" applyFont="1" applyFill="1" applyBorder="1" applyAlignment="1">
      <alignment horizontal="center" vertical="center"/>
    </xf>
    <xf numFmtId="165" fontId="39" fillId="8" borderId="38" xfId="0" applyNumberFormat="1" applyFont="1" applyFill="1" applyBorder="1" applyAlignment="1" applyProtection="1">
      <alignment horizontal="center" vertical="center"/>
      <protection locked="0"/>
    </xf>
    <xf numFmtId="165" fontId="39" fillId="8" borderId="2" xfId="0" applyNumberFormat="1" applyFont="1" applyFill="1" applyBorder="1" applyAlignment="1" applyProtection="1">
      <alignment horizontal="center" vertical="center"/>
      <protection locked="0"/>
    </xf>
    <xf numFmtId="0" fontId="29" fillId="5" borderId="105" xfId="0" applyFont="1" applyFill="1" applyBorder="1" applyAlignment="1">
      <alignment vertical="center" wrapText="1"/>
    </xf>
    <xf numFmtId="0" fontId="33" fillId="8" borderId="21" xfId="0" applyFont="1" applyFill="1" applyBorder="1" applyAlignment="1">
      <alignment horizontal="center" vertical="center"/>
    </xf>
    <xf numFmtId="165" fontId="39" fillId="8" borderId="105" xfId="0" applyNumberFormat="1" applyFont="1" applyFill="1" applyBorder="1" applyAlignment="1" applyProtection="1">
      <alignment horizontal="center" vertical="center"/>
      <protection locked="0"/>
    </xf>
    <xf numFmtId="0" fontId="33" fillId="5" borderId="111" xfId="0" applyFont="1" applyFill="1" applyBorder="1" applyAlignment="1">
      <alignment horizontal="center" vertical="center"/>
    </xf>
    <xf numFmtId="165" fontId="39" fillId="8" borderId="19" xfId="0" applyNumberFormat="1" applyFont="1" applyFill="1" applyBorder="1" applyAlignment="1" applyProtection="1">
      <alignment horizontal="center" vertical="center"/>
      <protection locked="0"/>
    </xf>
    <xf numFmtId="0" fontId="33" fillId="8" borderId="85" xfId="0" applyFont="1" applyFill="1" applyBorder="1" applyAlignment="1">
      <alignment horizontal="center" vertical="center"/>
    </xf>
    <xf numFmtId="0" fontId="38" fillId="2" borderId="10" xfId="0" applyFont="1" applyFill="1" applyBorder="1" applyAlignment="1">
      <alignment wrapText="1"/>
    </xf>
    <xf numFmtId="0" fontId="29" fillId="5" borderId="1" xfId="0" applyFont="1" applyFill="1" applyBorder="1" applyAlignment="1">
      <alignment horizontal="center" vertical="center" wrapText="1"/>
    </xf>
    <xf numFmtId="0" fontId="29" fillId="5" borderId="73" xfId="0" applyFont="1" applyFill="1" applyBorder="1" applyAlignment="1">
      <alignment wrapText="1"/>
    </xf>
    <xf numFmtId="0" fontId="63" fillId="2" borderId="60" xfId="0" applyFont="1" applyFill="1" applyBorder="1" applyAlignment="1" applyProtection="1">
      <alignment horizontal="left" vertical="top" wrapText="1"/>
      <protection locked="0"/>
    </xf>
    <xf numFmtId="0" fontId="29" fillId="5" borderId="111" xfId="0" applyFont="1" applyFill="1" applyBorder="1" applyAlignment="1">
      <alignment vertical="center" wrapText="1"/>
    </xf>
    <xf numFmtId="0" fontId="29" fillId="5" borderId="103" xfId="0" applyFont="1" applyFill="1" applyBorder="1" applyAlignment="1">
      <alignment vertical="center" wrapText="1"/>
    </xf>
    <xf numFmtId="0" fontId="29" fillId="8" borderId="103" xfId="0" applyFont="1" applyFill="1" applyBorder="1" applyAlignment="1">
      <alignment vertical="center" wrapText="1"/>
    </xf>
    <xf numFmtId="0" fontId="29" fillId="8" borderId="84" xfId="0" applyFont="1" applyFill="1" applyBorder="1" applyAlignment="1">
      <alignment vertical="center" wrapText="1"/>
    </xf>
    <xf numFmtId="0" fontId="29" fillId="8" borderId="112" xfId="0" applyFont="1" applyFill="1" applyBorder="1" applyAlignment="1">
      <alignment vertical="center" wrapText="1"/>
    </xf>
    <xf numFmtId="0" fontId="29" fillId="8" borderId="111" xfId="0" applyFont="1" applyFill="1" applyBorder="1" applyAlignment="1">
      <alignment vertical="center" wrapText="1"/>
    </xf>
    <xf numFmtId="0" fontId="52" fillId="2" borderId="60" xfId="0" applyFont="1" applyFill="1" applyBorder="1" applyAlignment="1" applyProtection="1">
      <alignment horizontal="left" vertical="top" wrapText="1"/>
      <protection locked="0"/>
    </xf>
    <xf numFmtId="0" fontId="63" fillId="2" borderId="71" xfId="0" applyFont="1" applyFill="1" applyBorder="1" applyAlignment="1" applyProtection="1">
      <alignment horizontal="left" vertical="top" wrapText="1"/>
      <protection locked="0"/>
    </xf>
    <xf numFmtId="0" fontId="41" fillId="18" borderId="84" xfId="0" applyFont="1" applyFill="1" applyBorder="1" applyAlignment="1">
      <alignment vertical="center" wrapText="1"/>
    </xf>
    <xf numFmtId="0" fontId="29" fillId="18" borderId="84" xfId="0" applyFont="1" applyFill="1" applyBorder="1" applyAlignment="1">
      <alignment vertical="center" wrapText="1"/>
    </xf>
    <xf numFmtId="0" fontId="29" fillId="18" borderId="112" xfId="0" applyFont="1" applyFill="1" applyBorder="1" applyAlignment="1">
      <alignment vertical="center" wrapText="1"/>
    </xf>
    <xf numFmtId="0" fontId="29" fillId="18" borderId="103" xfId="0" applyFont="1" applyFill="1" applyBorder="1" applyAlignment="1">
      <alignment vertical="center" wrapText="1"/>
    </xf>
    <xf numFmtId="0" fontId="34" fillId="18" borderId="84" xfId="0" applyFont="1" applyFill="1" applyBorder="1" applyAlignment="1">
      <alignment vertical="center" wrapText="1"/>
    </xf>
    <xf numFmtId="0" fontId="29" fillId="18" borderId="104" xfId="0" applyFont="1" applyFill="1" applyBorder="1" applyAlignment="1">
      <alignment vertical="center" wrapText="1"/>
    </xf>
    <xf numFmtId="0" fontId="29" fillId="5" borderId="4" xfId="0" applyFont="1" applyFill="1" applyBorder="1" applyAlignment="1">
      <alignment wrapText="1"/>
    </xf>
    <xf numFmtId="0" fontId="29" fillId="5" borderId="73" xfId="0" applyFont="1" applyFill="1" applyBorder="1" applyAlignment="1">
      <alignment horizontal="center" vertical="center" wrapText="1"/>
    </xf>
    <xf numFmtId="0" fontId="39" fillId="2" borderId="60" xfId="0" applyFont="1" applyFill="1" applyBorder="1" applyAlignment="1" applyProtection="1">
      <alignment vertical="top" wrapText="1"/>
      <protection locked="0"/>
    </xf>
    <xf numFmtId="0" fontId="31" fillId="2" borderId="83" xfId="0" applyFont="1" applyFill="1" applyBorder="1" applyAlignment="1" applyProtection="1">
      <alignment vertical="top" wrapText="1"/>
      <protection locked="0"/>
    </xf>
    <xf numFmtId="0" fontId="14" fillId="3" borderId="76" xfId="0" applyFont="1" applyFill="1" applyBorder="1" applyAlignment="1">
      <alignment horizontal="center"/>
    </xf>
    <xf numFmtId="0" fontId="40" fillId="5" borderId="10" xfId="0" applyFont="1" applyFill="1" applyBorder="1" applyAlignment="1">
      <alignment horizontal="center" vertical="center" wrapText="1"/>
    </xf>
    <xf numFmtId="0" fontId="25" fillId="5" borderId="10" xfId="0" applyFont="1" applyFill="1" applyBorder="1" applyAlignment="1">
      <alignment horizontal="center" vertical="center" wrapText="1"/>
    </xf>
    <xf numFmtId="0" fontId="41" fillId="5" borderId="10" xfId="0" applyFont="1" applyFill="1" applyBorder="1" applyAlignment="1">
      <alignment horizontal="center" vertical="center" wrapText="1"/>
    </xf>
    <xf numFmtId="0" fontId="41" fillId="5" borderId="61" xfId="0" applyFont="1" applyFill="1" applyBorder="1" applyAlignment="1">
      <alignment horizontal="center" vertical="center" wrapText="1"/>
    </xf>
    <xf numFmtId="2" fontId="39" fillId="2" borderId="60" xfId="0" applyNumberFormat="1" applyFont="1" applyFill="1" applyBorder="1" applyAlignment="1" applyProtection="1">
      <alignment horizontal="center" vertical="center"/>
      <protection locked="0"/>
    </xf>
    <xf numFmtId="0" fontId="39" fillId="2" borderId="10" xfId="0" applyFont="1" applyFill="1" applyBorder="1" applyAlignment="1" applyProtection="1">
      <alignment horizontal="left" vertical="top" wrapText="1"/>
      <protection locked="0"/>
    </xf>
    <xf numFmtId="2" fontId="39" fillId="2" borderId="10" xfId="0" applyNumberFormat="1" applyFont="1" applyFill="1" applyBorder="1" applyAlignment="1" applyProtection="1">
      <alignment horizontal="center" vertical="center"/>
      <protection locked="0"/>
    </xf>
    <xf numFmtId="0" fontId="31" fillId="2" borderId="10" xfId="0" applyFont="1" applyFill="1" applyBorder="1" applyAlignment="1" applyProtection="1">
      <alignment horizontal="left" vertical="top" wrapText="1"/>
      <protection locked="0"/>
    </xf>
    <xf numFmtId="0" fontId="14" fillId="3" borderId="10" xfId="0" applyFont="1" applyFill="1" applyBorder="1"/>
    <xf numFmtId="0" fontId="14" fillId="3" borderId="10" xfId="0" applyFont="1" applyFill="1" applyBorder="1" applyAlignment="1">
      <alignment horizontal="center"/>
    </xf>
    <xf numFmtId="2" fontId="39" fillId="5" borderId="10" xfId="0" applyNumberFormat="1" applyFont="1" applyFill="1" applyBorder="1" applyAlignment="1" applyProtection="1">
      <alignment horizontal="center" vertical="center"/>
      <protection locked="0"/>
    </xf>
    <xf numFmtId="0" fontId="29" fillId="5" borderId="59" xfId="0" applyFont="1" applyFill="1" applyBorder="1" applyAlignment="1">
      <alignment horizontal="left" vertical="center" indent="1"/>
    </xf>
    <xf numFmtId="2" fontId="39" fillId="2" borderId="115" xfId="0" applyNumberFormat="1" applyFont="1" applyFill="1" applyBorder="1" applyAlignment="1" applyProtection="1">
      <alignment horizontal="center" vertical="center"/>
      <protection locked="0"/>
    </xf>
    <xf numFmtId="0" fontId="14" fillId="5" borderId="13" xfId="0" applyFont="1" applyFill="1" applyBorder="1" applyAlignment="1">
      <alignment wrapText="1"/>
    </xf>
    <xf numFmtId="0" fontId="25" fillId="3" borderId="0" xfId="0" applyFont="1" applyFill="1" applyAlignment="1">
      <alignment vertical="center"/>
    </xf>
    <xf numFmtId="0" fontId="39" fillId="2" borderId="65" xfId="0" applyFont="1" applyFill="1" applyBorder="1" applyAlignment="1" applyProtection="1">
      <alignment horizontal="left" vertical="top" wrapText="1"/>
      <protection locked="0"/>
    </xf>
    <xf numFmtId="2" fontId="39" fillId="2" borderId="65" xfId="0" applyNumberFormat="1" applyFont="1" applyFill="1" applyBorder="1" applyAlignment="1" applyProtection="1">
      <alignment horizontal="center" vertical="center"/>
      <protection locked="0"/>
    </xf>
    <xf numFmtId="2" fontId="39" fillId="5" borderId="65" xfId="0" applyNumberFormat="1" applyFont="1" applyFill="1" applyBorder="1" applyAlignment="1" applyProtection="1">
      <alignment horizontal="center" vertical="center"/>
      <protection locked="0"/>
    </xf>
    <xf numFmtId="0" fontId="25" fillId="8" borderId="73" xfId="0" applyFont="1" applyFill="1" applyBorder="1" applyAlignment="1">
      <alignment horizontal="center" vertical="center" wrapText="1"/>
    </xf>
    <xf numFmtId="165" fontId="39" fillId="2" borderId="112" xfId="0" applyNumberFormat="1" applyFont="1" applyFill="1" applyBorder="1" applyAlignment="1" applyProtection="1">
      <alignment horizontal="center" vertical="center"/>
      <protection locked="0"/>
    </xf>
    <xf numFmtId="165" fontId="39" fillId="5" borderId="85" xfId="0" applyNumberFormat="1" applyFont="1" applyFill="1" applyBorder="1" applyAlignment="1" applyProtection="1">
      <alignment horizontal="center" vertical="center"/>
      <protection locked="0"/>
    </xf>
    <xf numFmtId="165" fontId="39" fillId="8" borderId="84" xfId="0" applyNumberFormat="1" applyFont="1" applyFill="1" applyBorder="1" applyAlignment="1" applyProtection="1">
      <alignment horizontal="center" vertical="center"/>
      <protection locked="0"/>
    </xf>
    <xf numFmtId="165" fontId="39" fillId="8" borderId="85" xfId="0" applyNumberFormat="1" applyFont="1" applyFill="1" applyBorder="1" applyAlignment="1" applyProtection="1">
      <alignment horizontal="center" vertical="center"/>
      <protection locked="0"/>
    </xf>
    <xf numFmtId="165" fontId="39" fillId="2" borderId="102" xfId="0" applyNumberFormat="1" applyFont="1" applyFill="1" applyBorder="1" applyAlignment="1" applyProtection="1">
      <alignment horizontal="center" vertical="center"/>
      <protection locked="0"/>
    </xf>
    <xf numFmtId="165" fontId="39" fillId="2" borderId="103" xfId="0" applyNumberFormat="1" applyFont="1" applyFill="1" applyBorder="1" applyAlignment="1" applyProtection="1">
      <alignment horizontal="center" vertical="center"/>
      <protection locked="0"/>
    </xf>
    <xf numFmtId="0" fontId="22" fillId="2" borderId="5" xfId="0" applyFont="1" applyFill="1" applyBorder="1" applyAlignment="1">
      <alignment vertical="top" wrapText="1"/>
    </xf>
    <xf numFmtId="0" fontId="22" fillId="2" borderId="117" xfId="0" applyFont="1" applyFill="1" applyBorder="1" applyAlignment="1">
      <alignment vertical="top" wrapText="1"/>
    </xf>
    <xf numFmtId="0" fontId="33" fillId="2" borderId="117" xfId="0" applyFont="1" applyFill="1" applyBorder="1"/>
    <xf numFmtId="165" fontId="29" fillId="8" borderId="73" xfId="0" applyNumberFormat="1" applyFont="1" applyFill="1" applyBorder="1" applyAlignment="1">
      <alignment horizontal="center" vertical="center"/>
    </xf>
    <xf numFmtId="14" fontId="65" fillId="2" borderId="10" xfId="0" applyNumberFormat="1" applyFont="1" applyFill="1" applyBorder="1" applyAlignment="1">
      <alignment horizontal="left"/>
    </xf>
    <xf numFmtId="0" fontId="67" fillId="2" borderId="0" xfId="0" applyFont="1" applyFill="1" applyAlignment="1">
      <alignment horizontal="right"/>
    </xf>
    <xf numFmtId="0" fontId="50" fillId="0" borderId="0" xfId="0" applyFont="1"/>
    <xf numFmtId="0" fontId="33" fillId="0" borderId="0" xfId="0" applyFont="1" applyAlignment="1">
      <alignment horizontal="center" vertical="center"/>
    </xf>
    <xf numFmtId="0" fontId="66" fillId="0" borderId="0" xfId="0" applyFont="1" applyAlignment="1">
      <alignment vertical="center" wrapText="1"/>
    </xf>
    <xf numFmtId="0" fontId="26" fillId="0" borderId="0" xfId="0" applyFont="1" applyAlignment="1">
      <alignment horizontal="right"/>
    </xf>
    <xf numFmtId="0" fontId="29" fillId="6" borderId="87" xfId="0" applyFont="1" applyFill="1" applyBorder="1" applyAlignment="1">
      <alignment horizontal="left" vertical="center" wrapText="1" indent="1"/>
    </xf>
    <xf numFmtId="0" fontId="29" fillId="6" borderId="82" xfId="0" applyFont="1" applyFill="1" applyBorder="1" applyAlignment="1">
      <alignment horizontal="left" vertical="center" wrapText="1" indent="1"/>
    </xf>
    <xf numFmtId="0" fontId="29" fillId="6" borderId="97" xfId="0" applyFont="1" applyFill="1" applyBorder="1" applyAlignment="1">
      <alignment horizontal="left" vertical="center" wrapText="1" indent="1"/>
    </xf>
    <xf numFmtId="0" fontId="29" fillId="6" borderId="98" xfId="0" applyFont="1" applyFill="1" applyBorder="1" applyAlignment="1">
      <alignment horizontal="left" vertical="center" wrapText="1" indent="1"/>
    </xf>
    <xf numFmtId="0" fontId="41" fillId="6" borderId="97" xfId="0" applyFont="1" applyFill="1" applyBorder="1" applyAlignment="1">
      <alignment horizontal="left" vertical="center" wrapText="1" indent="1"/>
    </xf>
    <xf numFmtId="0" fontId="41" fillId="6" borderId="98" xfId="0" applyFont="1" applyFill="1" applyBorder="1" applyAlignment="1">
      <alignment horizontal="left" vertical="center" wrapText="1" indent="1"/>
    </xf>
    <xf numFmtId="0" fontId="41" fillId="6" borderId="87" xfId="0" applyFont="1" applyFill="1" applyBorder="1" applyAlignment="1">
      <alignment horizontal="left" vertical="center" wrapText="1" indent="1"/>
    </xf>
    <xf numFmtId="0" fontId="41" fillId="6" borderId="82" xfId="0" applyFont="1" applyFill="1" applyBorder="1" applyAlignment="1">
      <alignment horizontal="left" vertical="center" wrapText="1" indent="1"/>
    </xf>
    <xf numFmtId="0" fontId="14" fillId="2" borderId="0" xfId="0" applyFont="1" applyFill="1" applyAlignment="1">
      <alignment horizontal="left"/>
    </xf>
    <xf numFmtId="0" fontId="29" fillId="6" borderId="92" xfId="0" applyFont="1" applyFill="1" applyBorder="1" applyAlignment="1">
      <alignment horizontal="left" vertical="center" wrapText="1" indent="1"/>
    </xf>
    <xf numFmtId="0" fontId="32" fillId="2" borderId="0" xfId="0" applyFont="1" applyFill="1" applyAlignment="1">
      <alignment horizontal="left"/>
    </xf>
    <xf numFmtId="0" fontId="25" fillId="7" borderId="4" xfId="0" applyFont="1" applyFill="1" applyBorder="1" applyAlignment="1">
      <alignment horizontal="left" vertical="center" wrapText="1" indent="1"/>
    </xf>
    <xf numFmtId="0" fontId="25" fillId="7" borderId="47" xfId="0" applyFont="1" applyFill="1" applyBorder="1" applyAlignment="1">
      <alignment horizontal="left" vertical="center" wrapText="1" indent="1"/>
    </xf>
    <xf numFmtId="0" fontId="25" fillId="7" borderId="1" xfId="0" applyFont="1" applyFill="1" applyBorder="1" applyAlignment="1">
      <alignment horizontal="left" vertical="center" wrapText="1" indent="1"/>
    </xf>
    <xf numFmtId="0" fontId="40" fillId="7" borderId="4" xfId="0" applyFont="1" applyFill="1" applyBorder="1" applyAlignment="1">
      <alignment horizontal="left" vertical="center" wrapText="1" indent="1"/>
    </xf>
    <xf numFmtId="0" fontId="40" fillId="7" borderId="47" xfId="0" applyFont="1" applyFill="1" applyBorder="1" applyAlignment="1">
      <alignment horizontal="left" vertical="center" wrapText="1" indent="1"/>
    </xf>
    <xf numFmtId="0" fontId="40" fillId="7" borderId="1" xfId="0" applyFont="1" applyFill="1" applyBorder="1" applyAlignment="1">
      <alignment horizontal="left" vertical="center" wrapText="1" indent="1"/>
    </xf>
    <xf numFmtId="0" fontId="29" fillId="6" borderId="89" xfId="0" applyFont="1" applyFill="1" applyBorder="1" applyAlignment="1">
      <alignment horizontal="left" vertical="center" wrapText="1" indent="1"/>
    </xf>
    <xf numFmtId="0" fontId="29" fillId="6" borderId="90" xfId="0" applyFont="1" applyFill="1" applyBorder="1" applyAlignment="1">
      <alignment horizontal="left" vertical="center" wrapText="1" indent="1"/>
    </xf>
    <xf numFmtId="0" fontId="29" fillId="6" borderId="86" xfId="0" applyFont="1" applyFill="1" applyBorder="1" applyAlignment="1">
      <alignment horizontal="left" vertical="center" wrapText="1" indent="1"/>
    </xf>
    <xf numFmtId="0" fontId="34" fillId="6" borderId="87" xfId="0" applyFont="1" applyFill="1" applyBorder="1" applyAlignment="1">
      <alignment horizontal="left" vertical="center" wrapText="1" indent="1"/>
    </xf>
    <xf numFmtId="0" fontId="34" fillId="6" borderId="82" xfId="0" applyFont="1" applyFill="1" applyBorder="1" applyAlignment="1">
      <alignment horizontal="left" vertical="center" wrapText="1" indent="1"/>
    </xf>
    <xf numFmtId="0" fontId="29" fillId="6" borderId="99" xfId="0" applyFont="1" applyFill="1" applyBorder="1" applyAlignment="1">
      <alignment horizontal="left" vertical="center" wrapText="1" indent="1"/>
    </xf>
    <xf numFmtId="0" fontId="29" fillId="6" borderId="100" xfId="0" applyFont="1" applyFill="1" applyBorder="1" applyAlignment="1">
      <alignment horizontal="left" vertical="center" wrapText="1" indent="1"/>
    </xf>
    <xf numFmtId="0" fontId="34" fillId="6" borderId="89" xfId="0" applyFont="1" applyFill="1" applyBorder="1" applyAlignment="1">
      <alignment horizontal="left" vertical="center" wrapText="1" indent="1"/>
    </xf>
    <xf numFmtId="0" fontId="34" fillId="6" borderId="90" xfId="0" applyFont="1" applyFill="1" applyBorder="1" applyAlignment="1">
      <alignment horizontal="left" vertical="center" wrapText="1" indent="1"/>
    </xf>
    <xf numFmtId="0" fontId="40" fillId="2" borderId="0" xfId="0" applyFont="1" applyFill="1" applyAlignment="1">
      <alignment horizontal="left" wrapText="1"/>
    </xf>
    <xf numFmtId="0" fontId="25" fillId="2" borderId="0" xfId="0" applyFont="1" applyFill="1" applyAlignment="1">
      <alignment horizontal="left" wrapText="1"/>
    </xf>
    <xf numFmtId="0" fontId="26" fillId="2" borderId="0" xfId="0" applyFont="1" applyFill="1" applyAlignment="1">
      <alignment horizontal="right"/>
    </xf>
    <xf numFmtId="0" fontId="12" fillId="2" borderId="52" xfId="0" applyFont="1" applyFill="1" applyBorder="1" applyAlignment="1">
      <alignment horizontal="left" vertical="center" wrapText="1" indent="1"/>
    </xf>
    <xf numFmtId="0" fontId="12" fillId="2" borderId="53" xfId="0" applyFont="1" applyFill="1" applyBorder="1" applyAlignment="1">
      <alignment horizontal="left" vertical="center" wrapText="1" indent="1"/>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12" fillId="2" borderId="35" xfId="0" applyFont="1" applyFill="1" applyBorder="1" applyAlignment="1">
      <alignment horizontal="left" vertical="center" wrapText="1" indent="1"/>
    </xf>
    <xf numFmtId="0" fontId="12" fillId="2" borderId="36" xfId="0" applyFont="1" applyFill="1" applyBorder="1" applyAlignment="1">
      <alignment horizontal="left" vertical="center" wrapText="1" indent="1"/>
    </xf>
    <xf numFmtId="0" fontId="13" fillId="2" borderId="35" xfId="0" applyFont="1" applyFill="1" applyBorder="1" applyAlignment="1">
      <alignment horizontal="left" vertical="center" wrapText="1" indent="1"/>
    </xf>
    <xf numFmtId="0" fontId="13" fillId="2" borderId="36" xfId="0" applyFont="1" applyFill="1" applyBorder="1" applyAlignment="1">
      <alignment horizontal="left" vertical="center" wrapText="1" indent="1"/>
    </xf>
    <xf numFmtId="0" fontId="10" fillId="2" borderId="0" xfId="0" applyFont="1" applyFill="1" applyAlignment="1">
      <alignment horizontal="left"/>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7" fillId="2" borderId="29" xfId="0" applyFont="1" applyFill="1" applyBorder="1" applyAlignment="1">
      <alignment horizontal="left" vertical="center" wrapText="1" indent="1"/>
    </xf>
    <xf numFmtId="0" fontId="7" fillId="2" borderId="30" xfId="0" applyFont="1" applyFill="1" applyBorder="1" applyAlignment="1">
      <alignment horizontal="left" vertical="center" wrapText="1" indent="1"/>
    </xf>
    <xf numFmtId="0" fontId="7" fillId="2" borderId="31" xfId="0" applyFont="1" applyFill="1" applyBorder="1" applyAlignment="1">
      <alignment horizontal="left" vertical="center" wrapText="1" indent="1"/>
    </xf>
    <xf numFmtId="0" fontId="7" fillId="2" borderId="32" xfId="0" applyFont="1" applyFill="1" applyBorder="1" applyAlignment="1">
      <alignment horizontal="left" vertical="center" wrapText="1" indent="1"/>
    </xf>
    <xf numFmtId="0" fontId="13" fillId="2" borderId="4" xfId="0" applyFont="1" applyFill="1" applyBorder="1" applyAlignment="1">
      <alignment horizontal="left" vertical="center" wrapText="1" indent="1"/>
    </xf>
    <xf numFmtId="0" fontId="13" fillId="2" borderId="46" xfId="0" applyFont="1" applyFill="1" applyBorder="1" applyAlignment="1">
      <alignment horizontal="left" vertical="center" wrapText="1" inden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4" fillId="2" borderId="29" xfId="0" applyFont="1" applyFill="1" applyBorder="1" applyAlignment="1">
      <alignment horizontal="left" vertical="center" wrapText="1" indent="1"/>
    </xf>
    <xf numFmtId="0" fontId="4" fillId="2" borderId="30" xfId="0" applyFont="1" applyFill="1" applyBorder="1" applyAlignment="1">
      <alignment horizontal="left" vertical="center" wrapText="1" indent="1"/>
    </xf>
    <xf numFmtId="0" fontId="4" fillId="2" borderId="31" xfId="0" applyFont="1" applyFill="1" applyBorder="1" applyAlignment="1">
      <alignment horizontal="left" vertical="center" wrapText="1" indent="1"/>
    </xf>
    <xf numFmtId="0" fontId="4" fillId="2" borderId="49" xfId="0" applyFont="1" applyFill="1" applyBorder="1" applyAlignment="1">
      <alignment horizontal="left" vertical="center" wrapText="1" indent="1"/>
    </xf>
    <xf numFmtId="0" fontId="4" fillId="2" borderId="32" xfId="0" applyFont="1" applyFill="1" applyBorder="1" applyAlignment="1">
      <alignment horizontal="left" vertical="center" wrapText="1" indent="1"/>
    </xf>
    <xf numFmtId="0" fontId="4" fillId="2" borderId="33" xfId="0" applyFont="1" applyFill="1" applyBorder="1" applyAlignment="1">
      <alignment horizontal="left" vertical="center" wrapText="1" indent="1"/>
    </xf>
    <xf numFmtId="0" fontId="4" fillId="2" borderId="34" xfId="0" applyFont="1" applyFill="1" applyBorder="1" applyAlignment="1">
      <alignment horizontal="left" vertical="center" wrapText="1" indent="1"/>
    </xf>
    <xf numFmtId="9" fontId="1" fillId="2" borderId="4" xfId="1" applyFont="1" applyFill="1" applyBorder="1" applyAlignment="1">
      <alignment horizontal="center" vertical="center"/>
    </xf>
    <xf numFmtId="9" fontId="1" fillId="2" borderId="1" xfId="1"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8" fillId="2" borderId="61" xfId="0" applyFont="1" applyFill="1" applyBorder="1" applyAlignment="1">
      <alignment horizontal="center" vertical="center" wrapText="1"/>
    </xf>
    <xf numFmtId="0" fontId="8" fillId="2" borderId="60" xfId="0" applyFont="1" applyFill="1" applyBorder="1" applyAlignment="1">
      <alignment horizontal="center" vertical="center" wrapText="1"/>
    </xf>
    <xf numFmtId="0" fontId="20" fillId="2" borderId="0" xfId="0" applyFont="1" applyFill="1" applyAlignment="1">
      <alignment horizontal="left" vertical="center" wrapText="1"/>
    </xf>
    <xf numFmtId="0" fontId="1" fillId="2" borderId="4" xfId="0" applyFont="1" applyFill="1" applyBorder="1" applyAlignment="1">
      <alignment horizontal="center" wrapText="1"/>
    </xf>
    <xf numFmtId="0" fontId="1" fillId="2" borderId="47" xfId="0" applyFont="1" applyFill="1" applyBorder="1" applyAlignment="1">
      <alignment horizontal="center" wrapText="1"/>
    </xf>
    <xf numFmtId="0" fontId="0" fillId="2" borderId="20" xfId="0" applyFill="1" applyBorder="1" applyAlignment="1">
      <alignment horizontal="center"/>
    </xf>
    <xf numFmtId="0" fontId="0" fillId="2" borderId="59" xfId="0" applyFill="1" applyBorder="1" applyAlignment="1">
      <alignment horizontal="center"/>
    </xf>
    <xf numFmtId="0" fontId="1" fillId="2" borderId="68" xfId="0" applyFont="1" applyFill="1" applyBorder="1" applyAlignment="1">
      <alignment horizontal="center" vertical="center"/>
    </xf>
    <xf numFmtId="0" fontId="1" fillId="2" borderId="69" xfId="0" applyFont="1" applyFill="1" applyBorder="1" applyAlignment="1">
      <alignment horizontal="center" vertical="center"/>
    </xf>
    <xf numFmtId="0" fontId="1" fillId="2" borderId="70" xfId="0" applyFont="1" applyFill="1" applyBorder="1" applyAlignment="1">
      <alignment horizontal="center" vertical="center"/>
    </xf>
    <xf numFmtId="0" fontId="21" fillId="2" borderId="6" xfId="0" applyFont="1" applyFill="1" applyBorder="1" applyAlignment="1">
      <alignment horizontal="left" vertical="center" wrapText="1"/>
    </xf>
    <xf numFmtId="0" fontId="21" fillId="2" borderId="0" xfId="0" applyFont="1" applyFill="1" applyAlignment="1">
      <alignment horizontal="left" vertical="top" wrapText="1"/>
    </xf>
    <xf numFmtId="0" fontId="22" fillId="2" borderId="0" xfId="0" applyFont="1" applyFill="1" applyAlignment="1">
      <alignment horizontal="left" vertical="top" wrapText="1"/>
    </xf>
    <xf numFmtId="0" fontId="1" fillId="2" borderId="62" xfId="0" applyFont="1" applyFill="1" applyBorder="1" applyAlignment="1">
      <alignment horizontal="center" vertical="center" wrapText="1"/>
    </xf>
    <xf numFmtId="0" fontId="1" fillId="2" borderId="66" xfId="0" applyFont="1" applyFill="1" applyBorder="1" applyAlignment="1">
      <alignment horizontal="center" vertical="center" wrapText="1"/>
    </xf>
    <xf numFmtId="0" fontId="0" fillId="2" borderId="63" xfId="0" applyFill="1" applyBorder="1" applyAlignment="1">
      <alignment horizontal="center"/>
    </xf>
    <xf numFmtId="0" fontId="0" fillId="2" borderId="64" xfId="0" applyFill="1" applyBorder="1" applyAlignment="1">
      <alignment horizontal="center"/>
    </xf>
    <xf numFmtId="0" fontId="0" fillId="3" borderId="20" xfId="0" applyFill="1" applyBorder="1" applyAlignment="1">
      <alignment horizontal="center"/>
    </xf>
    <xf numFmtId="0" fontId="0" fillId="3" borderId="60" xfId="0" applyFill="1" applyBorder="1" applyAlignment="1">
      <alignment horizontal="center"/>
    </xf>
    <xf numFmtId="0" fontId="0" fillId="3" borderId="15" xfId="0" applyFill="1" applyBorder="1" applyAlignment="1">
      <alignment horizontal="center"/>
    </xf>
    <xf numFmtId="0" fontId="1" fillId="2" borderId="17" xfId="0" applyFont="1" applyFill="1" applyBorder="1" applyAlignment="1">
      <alignment horizontal="left" vertical="center" indent="1"/>
    </xf>
    <xf numFmtId="0" fontId="1" fillId="2" borderId="3" xfId="0" applyFont="1" applyFill="1" applyBorder="1" applyAlignment="1">
      <alignment horizontal="left" vertical="center" indent="1"/>
    </xf>
    <xf numFmtId="0" fontId="1" fillId="2" borderId="12" xfId="0" applyFont="1" applyFill="1" applyBorder="1" applyAlignment="1">
      <alignment horizontal="left" vertical="center" indent="1"/>
    </xf>
    <xf numFmtId="0" fontId="1" fillId="2" borderId="8" xfId="0" applyFont="1" applyFill="1" applyBorder="1" applyAlignment="1">
      <alignment horizontal="left" vertical="center" indent="1"/>
    </xf>
    <xf numFmtId="0" fontId="0" fillId="3" borderId="20" xfId="0" applyFill="1" applyBorder="1" applyAlignment="1">
      <alignment horizontal="left" indent="1"/>
    </xf>
    <xf numFmtId="0" fontId="0" fillId="3" borderId="15" xfId="0" applyFill="1" applyBorder="1" applyAlignment="1">
      <alignment horizontal="left" indent="1"/>
    </xf>
    <xf numFmtId="0" fontId="0" fillId="2" borderId="15" xfId="0" applyFill="1" applyBorder="1" applyAlignment="1">
      <alignment horizontal="left" indent="1"/>
    </xf>
    <xf numFmtId="0" fontId="0" fillId="2" borderId="71" xfId="0" applyFill="1" applyBorder="1" applyAlignment="1">
      <alignment horizontal="left" indent="1"/>
    </xf>
    <xf numFmtId="0" fontId="1" fillId="2" borderId="7" xfId="0" applyFont="1" applyFill="1" applyBorder="1" applyAlignment="1">
      <alignment horizontal="center" vertical="center"/>
    </xf>
    <xf numFmtId="0" fontId="1" fillId="2" borderId="38" xfId="0" applyFont="1" applyFill="1" applyBorder="1" applyAlignment="1">
      <alignment horizontal="center" vertical="center"/>
    </xf>
    <xf numFmtId="0" fontId="1" fillId="2" borderId="62"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17" xfId="0" applyFont="1" applyFill="1" applyBorder="1" applyAlignment="1">
      <alignment horizontal="left" vertical="center" wrapText="1" indent="1"/>
    </xf>
    <xf numFmtId="0" fontId="1" fillId="2" borderId="12" xfId="0" applyFont="1" applyFill="1" applyBorder="1" applyAlignment="1">
      <alignment horizontal="left" vertical="center" wrapText="1" indent="1"/>
    </xf>
    <xf numFmtId="0" fontId="1" fillId="2" borderId="3" xfId="0" applyFont="1" applyFill="1" applyBorder="1" applyAlignment="1">
      <alignment horizontal="left" vertical="center" wrapText="1" indent="1"/>
    </xf>
    <xf numFmtId="0" fontId="1" fillId="2" borderId="15" xfId="0" applyFont="1" applyFill="1" applyBorder="1" applyAlignment="1">
      <alignment horizontal="left" vertical="top" indent="1"/>
    </xf>
    <xf numFmtId="0" fontId="0" fillId="2" borderId="15" xfId="0" applyFill="1" applyBorder="1" applyAlignment="1">
      <alignment horizontal="left" vertical="top" indent="1"/>
    </xf>
    <xf numFmtId="0" fontId="41" fillId="6" borderId="89" xfId="0" applyFont="1" applyFill="1" applyBorder="1" applyAlignment="1">
      <alignment horizontal="left" vertical="center" wrapText="1" indent="1"/>
    </xf>
    <xf numFmtId="0" fontId="41" fillId="6" borderId="90" xfId="0" applyFont="1" applyFill="1" applyBorder="1" applyAlignment="1">
      <alignment horizontal="left" vertical="center" wrapText="1" indent="1"/>
    </xf>
    <xf numFmtId="0" fontId="41" fillId="6" borderId="108" xfId="0" applyFont="1" applyFill="1" applyBorder="1" applyAlignment="1">
      <alignment horizontal="left" vertical="center" wrapText="1" indent="1"/>
    </xf>
    <xf numFmtId="0" fontId="41" fillId="6" borderId="99" xfId="0" applyFont="1" applyFill="1" applyBorder="1" applyAlignment="1">
      <alignment horizontal="left" vertical="center" wrapText="1" indent="1"/>
    </xf>
    <xf numFmtId="0" fontId="41" fillId="6" borderId="100" xfId="0" applyFont="1" applyFill="1" applyBorder="1" applyAlignment="1">
      <alignment horizontal="left" vertical="center" wrapText="1" indent="1"/>
    </xf>
    <xf numFmtId="0" fontId="41" fillId="6" borderId="92" xfId="0" applyFont="1" applyFill="1" applyBorder="1" applyAlignment="1">
      <alignment horizontal="left" vertical="center" wrapText="1" indent="1"/>
    </xf>
    <xf numFmtId="0" fontId="41" fillId="6" borderId="86" xfId="0" applyFont="1" applyFill="1" applyBorder="1" applyAlignment="1">
      <alignment horizontal="left" vertical="center" wrapText="1" indent="1"/>
    </xf>
    <xf numFmtId="0" fontId="41" fillId="6" borderId="109" xfId="0" applyFont="1" applyFill="1" applyBorder="1" applyAlignment="1">
      <alignment horizontal="left" vertical="center" wrapText="1" indent="1"/>
    </xf>
    <xf numFmtId="0" fontId="31" fillId="19" borderId="4" xfId="0" applyFont="1" applyFill="1" applyBorder="1" applyAlignment="1">
      <alignment horizontal="left" vertical="center" wrapText="1" indent="1"/>
    </xf>
    <xf numFmtId="0" fontId="31" fillId="19" borderId="47" xfId="0" applyFont="1" applyFill="1" applyBorder="1" applyAlignment="1">
      <alignment horizontal="left" vertical="center" wrapText="1" indent="1"/>
    </xf>
    <xf numFmtId="0" fontId="31" fillId="19" borderId="1" xfId="0" applyFont="1" applyFill="1" applyBorder="1" applyAlignment="1">
      <alignment horizontal="left" vertical="center" wrapText="1" indent="1"/>
    </xf>
    <xf numFmtId="0" fontId="41" fillId="14" borderId="4" xfId="0" applyFont="1" applyFill="1" applyBorder="1" applyAlignment="1">
      <alignment horizontal="left" vertical="center" wrapText="1"/>
    </xf>
    <xf numFmtId="0" fontId="41" fillId="14" borderId="47" xfId="0" applyFont="1" applyFill="1" applyBorder="1" applyAlignment="1">
      <alignment horizontal="left" vertical="center" wrapText="1"/>
    </xf>
    <xf numFmtId="0" fontId="41" fillId="14" borderId="1" xfId="0" applyFont="1" applyFill="1" applyBorder="1" applyAlignment="1">
      <alignment horizontal="left" vertical="center" wrapText="1"/>
    </xf>
    <xf numFmtId="0" fontId="33" fillId="2" borderId="4" xfId="0" applyFont="1" applyFill="1" applyBorder="1" applyAlignment="1" applyProtection="1">
      <alignment horizontal="left"/>
      <protection locked="0"/>
    </xf>
    <xf numFmtId="0" fontId="33" fillId="2" borderId="47" xfId="0" applyFont="1" applyFill="1" applyBorder="1" applyAlignment="1" applyProtection="1">
      <alignment horizontal="left"/>
      <protection locked="0"/>
    </xf>
    <xf numFmtId="0" fontId="33" fillId="2" borderId="1" xfId="0" applyFont="1" applyFill="1" applyBorder="1" applyAlignment="1" applyProtection="1">
      <alignment horizontal="left"/>
      <protection locked="0"/>
    </xf>
    <xf numFmtId="0" fontId="49" fillId="2" borderId="0" xfId="0" applyFont="1" applyFill="1" applyAlignment="1">
      <alignment horizontal="center" vertical="center"/>
    </xf>
    <xf numFmtId="0" fontId="24" fillId="2" borderId="0" xfId="0" applyFont="1" applyFill="1" applyAlignment="1">
      <alignment horizontal="center" vertical="center"/>
    </xf>
    <xf numFmtId="0" fontId="39" fillId="2" borderId="15" xfId="0" applyFont="1" applyFill="1" applyBorder="1" applyAlignment="1" applyProtection="1">
      <alignment horizontal="left" vertical="top" wrapText="1"/>
      <protection locked="0"/>
    </xf>
    <xf numFmtId="0" fontId="29" fillId="5" borderId="113" xfId="0" applyFont="1" applyFill="1" applyBorder="1" applyAlignment="1">
      <alignment horizontal="left" vertical="center" wrapText="1" indent="1"/>
    </xf>
    <xf numFmtId="0" fontId="29" fillId="5" borderId="114" xfId="0" applyFont="1" applyFill="1" applyBorder="1" applyAlignment="1">
      <alignment horizontal="left" vertical="center" wrapText="1" indent="1"/>
    </xf>
    <xf numFmtId="0" fontId="29" fillId="5" borderId="66" xfId="0" applyFont="1" applyFill="1" applyBorder="1" applyAlignment="1">
      <alignment horizontal="left" vertical="center" wrapText="1" indent="1"/>
    </xf>
    <xf numFmtId="0" fontId="14" fillId="3" borderId="60" xfId="0" applyFont="1" applyFill="1" applyBorder="1" applyAlignment="1">
      <alignment horizontal="left" indent="1"/>
    </xf>
    <xf numFmtId="0" fontId="14" fillId="3" borderId="15" xfId="0" applyFont="1" applyFill="1" applyBorder="1" applyAlignment="1">
      <alignment horizontal="left" indent="1"/>
    </xf>
    <xf numFmtId="0" fontId="14" fillId="2" borderId="0" xfId="0" applyFont="1" applyFill="1" applyAlignment="1">
      <alignment horizontal="left" wrapText="1"/>
    </xf>
    <xf numFmtId="0" fontId="52" fillId="2" borderId="0" xfId="0" applyFont="1" applyFill="1" applyAlignment="1">
      <alignment horizontal="left" vertical="top" wrapText="1"/>
    </xf>
    <xf numFmtId="0" fontId="25" fillId="5" borderId="105" xfId="0" applyFont="1" applyFill="1" applyBorder="1" applyAlignment="1">
      <alignment horizontal="left" vertical="center" wrapText="1"/>
    </xf>
    <xf numFmtId="0" fontId="25" fillId="5" borderId="111" xfId="0" applyFont="1" applyFill="1" applyBorder="1" applyAlignment="1">
      <alignment horizontal="left" vertical="center" wrapText="1"/>
    </xf>
    <xf numFmtId="0" fontId="31" fillId="2" borderId="0" xfId="0" applyFont="1" applyFill="1" applyAlignment="1">
      <alignment horizontal="left" wrapText="1"/>
    </xf>
    <xf numFmtId="0" fontId="14" fillId="2" borderId="0" xfId="0" applyFont="1" applyFill="1" applyAlignment="1">
      <alignment horizontal="left" vertical="top" wrapText="1"/>
    </xf>
    <xf numFmtId="0" fontId="29" fillId="5" borderId="113" xfId="0" applyFont="1" applyFill="1" applyBorder="1" applyAlignment="1">
      <alignment horizontal="left" vertical="center" indent="1"/>
    </xf>
    <xf numFmtId="0" fontId="29" fillId="5" borderId="114" xfId="0" applyFont="1" applyFill="1" applyBorder="1" applyAlignment="1">
      <alignment horizontal="left" vertical="center" indent="1"/>
    </xf>
    <xf numFmtId="0" fontId="29" fillId="5" borderId="66" xfId="0" applyFont="1" applyFill="1" applyBorder="1" applyAlignment="1">
      <alignment horizontal="left" vertical="center" indent="1"/>
    </xf>
    <xf numFmtId="0" fontId="41" fillId="5" borderId="113" xfId="0" applyFont="1" applyFill="1" applyBorder="1" applyAlignment="1">
      <alignment horizontal="left" vertical="center" wrapText="1" indent="1"/>
    </xf>
    <xf numFmtId="0" fontId="41" fillId="5" borderId="114" xfId="0" applyFont="1" applyFill="1" applyBorder="1" applyAlignment="1">
      <alignment horizontal="left" vertical="center" wrapText="1" indent="1"/>
    </xf>
    <xf numFmtId="0" fontId="41" fillId="5" borderId="116" xfId="0" applyFont="1" applyFill="1" applyBorder="1" applyAlignment="1">
      <alignment horizontal="left" vertical="center" wrapText="1" indent="1"/>
    </xf>
    <xf numFmtId="0" fontId="39" fillId="2" borderId="71" xfId="0" applyFont="1" applyFill="1" applyBorder="1" applyAlignment="1" applyProtection="1">
      <alignment horizontal="left" vertical="top" wrapText="1"/>
      <protection locked="0"/>
    </xf>
    <xf numFmtId="0" fontId="25" fillId="5" borderId="59"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9" fillId="7" borderId="4" xfId="0" applyFont="1" applyFill="1" applyBorder="1" applyAlignment="1">
      <alignment horizontal="left" vertical="center" wrapText="1"/>
    </xf>
    <xf numFmtId="0" fontId="29" fillId="7" borderId="47" xfId="0" applyFont="1" applyFill="1" applyBorder="1" applyAlignment="1">
      <alignment horizontal="left" vertical="center" wrapText="1"/>
    </xf>
    <xf numFmtId="0" fontId="29" fillId="7" borderId="1" xfId="0" applyFont="1" applyFill="1" applyBorder="1" applyAlignment="1">
      <alignment horizontal="left" vertical="center" wrapText="1"/>
    </xf>
    <xf numFmtId="0" fontId="22" fillId="2" borderId="22" xfId="0" applyFont="1" applyFill="1" applyBorder="1" applyAlignment="1">
      <alignment horizontal="left" vertical="top" wrapText="1"/>
    </xf>
    <xf numFmtId="0" fontId="29" fillId="7" borderId="7" xfId="0" applyFont="1" applyFill="1" applyBorder="1" applyAlignment="1">
      <alignment horizontal="left" vertical="center" wrapText="1"/>
    </xf>
    <xf numFmtId="0" fontId="29" fillId="7" borderId="6" xfId="0" applyFont="1" applyFill="1" applyBorder="1" applyAlignment="1">
      <alignment horizontal="left" vertical="center" wrapText="1"/>
    </xf>
    <xf numFmtId="0" fontId="29" fillId="7" borderId="38" xfId="0" applyFont="1" applyFill="1" applyBorder="1" applyAlignment="1">
      <alignment horizontal="left" vertical="center" wrapText="1"/>
    </xf>
    <xf numFmtId="0" fontId="42" fillId="5" borderId="20" xfId="0" applyFont="1" applyFill="1" applyBorder="1" applyAlignment="1">
      <alignment horizontal="left" vertical="center" wrapText="1"/>
    </xf>
    <xf numFmtId="0" fontId="42" fillId="5" borderId="59" xfId="0" applyFont="1" applyFill="1" applyBorder="1" applyAlignment="1">
      <alignment horizontal="left" vertical="center" wrapText="1"/>
    </xf>
    <xf numFmtId="0" fontId="42" fillId="5" borderId="63" xfId="0" applyFont="1" applyFill="1" applyBorder="1" applyAlignment="1">
      <alignment horizontal="left" vertical="center" wrapText="1"/>
    </xf>
    <xf numFmtId="0" fontId="42" fillId="5" borderId="64" xfId="0" applyFont="1" applyFill="1" applyBorder="1" applyAlignment="1">
      <alignment horizontal="left" vertical="center" wrapText="1"/>
    </xf>
    <xf numFmtId="0" fontId="37" fillId="7" borderId="4" xfId="0" applyFont="1" applyFill="1" applyBorder="1" applyAlignment="1">
      <alignment horizontal="left" vertical="center" wrapText="1"/>
    </xf>
    <xf numFmtId="0" fontId="37" fillId="7" borderId="47" xfId="0" applyFont="1" applyFill="1" applyBorder="1" applyAlignment="1">
      <alignment horizontal="left" vertical="center" wrapText="1"/>
    </xf>
    <xf numFmtId="0" fontId="37" fillId="7" borderId="1" xfId="0" applyFont="1" applyFill="1" applyBorder="1" applyAlignment="1">
      <alignment horizontal="left" vertical="center" wrapText="1"/>
    </xf>
    <xf numFmtId="0" fontId="0" fillId="0" borderId="0" xfId="0" applyAlignment="1">
      <alignment horizontal="left"/>
    </xf>
    <xf numFmtId="0" fontId="37" fillId="5" borderId="7" xfId="0" applyFont="1" applyFill="1" applyBorder="1" applyAlignment="1">
      <alignment horizontal="left" vertical="center"/>
    </xf>
    <xf numFmtId="0" fontId="37" fillId="5" borderId="96" xfId="0" applyFont="1" applyFill="1" applyBorder="1" applyAlignment="1">
      <alignment horizontal="left" vertical="center"/>
    </xf>
    <xf numFmtId="0" fontId="37" fillId="5" borderId="62" xfId="0" applyFont="1" applyFill="1" applyBorder="1" applyAlignment="1">
      <alignment horizontal="left" vertical="center"/>
    </xf>
    <xf numFmtId="0" fontId="37" fillId="5" borderId="66" xfId="0" applyFont="1" applyFill="1" applyBorder="1" applyAlignment="1">
      <alignment horizontal="left" vertical="center"/>
    </xf>
    <xf numFmtId="0" fontId="43" fillId="5" borderId="20" xfId="0" applyFont="1" applyFill="1" applyBorder="1" applyAlignment="1">
      <alignment horizontal="left" vertical="center" wrapText="1"/>
    </xf>
    <xf numFmtId="0" fontId="43" fillId="5" borderId="59" xfId="0" applyFont="1" applyFill="1" applyBorder="1" applyAlignment="1">
      <alignment horizontal="left" vertical="center" wrapText="1"/>
    </xf>
    <xf numFmtId="0" fontId="29" fillId="20" borderId="4" xfId="0" applyFont="1" applyFill="1" applyBorder="1" applyAlignment="1">
      <alignment horizontal="left" vertical="center" wrapText="1"/>
    </xf>
    <xf numFmtId="0" fontId="29" fillId="20" borderId="47" xfId="0" applyFont="1" applyFill="1" applyBorder="1" applyAlignment="1">
      <alignment horizontal="left" vertical="center" wrapText="1"/>
    </xf>
    <xf numFmtId="0" fontId="29" fillId="20" borderId="1" xfId="0" applyFont="1" applyFill="1" applyBorder="1" applyAlignment="1">
      <alignment horizontal="left" vertical="center" wrapText="1"/>
    </xf>
    <xf numFmtId="0" fontId="41" fillId="7" borderId="4" xfId="0" applyFont="1" applyFill="1" applyBorder="1" applyAlignment="1">
      <alignment horizontal="left" vertical="center" wrapText="1" indent="1"/>
    </xf>
    <xf numFmtId="0" fontId="41" fillId="7" borderId="1" xfId="0" applyFont="1" applyFill="1" applyBorder="1" applyAlignment="1">
      <alignment horizontal="left" vertical="center" wrapText="1" indent="1"/>
    </xf>
    <xf numFmtId="0" fontId="29" fillId="5" borderId="7" xfId="0" applyFont="1" applyFill="1" applyBorder="1" applyAlignment="1">
      <alignment horizontal="left" vertical="center" wrapText="1"/>
    </xf>
    <xf numFmtId="0" fontId="29" fillId="5" borderId="62" xfId="0" applyFont="1" applyFill="1" applyBorder="1" applyAlignment="1">
      <alignment horizontal="left" vertical="center" wrapText="1"/>
    </xf>
    <xf numFmtId="0" fontId="29" fillId="5" borderId="7" xfId="0" applyFont="1" applyFill="1" applyBorder="1" applyAlignment="1">
      <alignment horizontal="left" vertical="center"/>
    </xf>
    <xf numFmtId="0" fontId="29" fillId="5" borderId="62" xfId="0" applyFont="1" applyFill="1" applyBorder="1" applyAlignment="1">
      <alignment horizontal="left" vertical="center"/>
    </xf>
    <xf numFmtId="0" fontId="52" fillId="2" borderId="7" xfId="0" applyFont="1" applyFill="1" applyBorder="1" applyAlignment="1">
      <alignment horizontal="left" vertical="center" wrapText="1"/>
    </xf>
    <xf numFmtId="0" fontId="52" fillId="2" borderId="38" xfId="0" applyFont="1" applyFill="1" applyBorder="1" applyAlignment="1">
      <alignment horizontal="left" vertical="center" wrapText="1"/>
    </xf>
    <xf numFmtId="0" fontId="24" fillId="19" borderId="4" xfId="0" applyFont="1" applyFill="1" applyBorder="1" applyAlignment="1">
      <alignment horizontal="left" vertical="center" wrapText="1"/>
    </xf>
    <xf numFmtId="0" fontId="24" fillId="19" borderId="47" xfId="0" applyFont="1" applyFill="1" applyBorder="1" applyAlignment="1">
      <alignment horizontal="left" vertical="center" wrapText="1"/>
    </xf>
    <xf numFmtId="0" fontId="24" fillId="19" borderId="1" xfId="0" applyFont="1" applyFill="1" applyBorder="1" applyAlignment="1">
      <alignment horizontal="left" vertical="center" wrapText="1"/>
    </xf>
    <xf numFmtId="0" fontId="1" fillId="2" borderId="7" xfId="0" applyFont="1" applyFill="1" applyBorder="1" applyAlignment="1">
      <alignment horizontal="left" vertical="center"/>
    </xf>
    <xf numFmtId="0" fontId="1" fillId="2" borderId="78" xfId="0" applyFont="1" applyFill="1" applyBorder="1" applyAlignment="1">
      <alignment horizontal="left" vertical="center"/>
    </xf>
  </cellXfs>
  <cellStyles count="6">
    <cellStyle name="Ei seurattava" xfId="4" xr:uid="{DB43C93D-F0D7-402C-A845-C5545A00C128}"/>
    <cellStyle name="Hyperlinkki" xfId="5" builtinId="8"/>
    <cellStyle name="Hyvä" xfId="2" builtinId="26"/>
    <cellStyle name="Normaali" xfId="0" builtinId="0"/>
    <cellStyle name="Prosenttia" xfId="1" builtinId="5"/>
    <cellStyle name="Tulostus" xfId="3" builtinId="21"/>
  </cellStyles>
  <dxfs count="2">
    <dxf>
      <fill>
        <patternFill>
          <bgColor theme="9" tint="0.39994506668294322"/>
        </patternFill>
      </fill>
    </dxf>
    <dxf>
      <fill>
        <patternFill>
          <bgColor rgb="FFFF7979"/>
        </patternFill>
      </fill>
    </dxf>
  </dxfs>
  <tableStyles count="0" defaultTableStyle="TableStyleMedium2" defaultPivotStyle="PivotStyleLight16"/>
  <colors>
    <mruColors>
      <color rgb="FFFDEFE7"/>
      <color rgb="FFFDECE3"/>
      <color rgb="FFFEF8F4"/>
      <color rgb="FFE6E9EE"/>
      <color rgb="FFECF0F4"/>
      <color rgb="FFFAFBFC"/>
      <color rgb="FFFF7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none" spc="20" baseline="0">
                <a:solidFill>
                  <a:schemeClr val="tx1">
                    <a:lumMod val="50000"/>
                    <a:lumOff val="50000"/>
                  </a:schemeClr>
                </a:solidFill>
                <a:latin typeface="+mn-lt"/>
                <a:ea typeface="+mn-ea"/>
                <a:cs typeface="+mn-cs"/>
              </a:defRPr>
            </a:pPr>
            <a:r>
              <a:rPr lang="fi-FI" sz="1100" b="1">
                <a:solidFill>
                  <a:schemeClr val="tx1">
                    <a:lumMod val="75000"/>
                    <a:lumOff val="25000"/>
                  </a:schemeClr>
                </a:solidFill>
              </a:rPr>
              <a:t>Rakennuksen hiilijalanjäljen jakauma</a:t>
            </a:r>
          </a:p>
        </c:rich>
      </c:tx>
      <c:layout>
        <c:manualLayout>
          <c:xMode val="edge"/>
          <c:yMode val="edge"/>
          <c:x val="0.12212848556369604"/>
          <c:y val="9.8632902616118258E-4"/>
        </c:manualLayout>
      </c:layout>
      <c:overlay val="0"/>
      <c:spPr>
        <a:noFill/>
        <a:ln>
          <a:noFill/>
        </a:ln>
        <a:effectLst/>
      </c:spPr>
      <c:txPr>
        <a:bodyPr rot="0" spcFirstLastPara="1" vertOverflow="ellipsis" vert="horz" wrap="square" anchor="ctr" anchorCtr="1"/>
        <a:lstStyle/>
        <a:p>
          <a:pPr>
            <a:defRPr sz="1100" b="1" i="0" u="none" strike="noStrike" kern="1200" cap="none" spc="20" baseline="0">
              <a:solidFill>
                <a:schemeClr val="tx1">
                  <a:lumMod val="50000"/>
                  <a:lumOff val="50000"/>
                </a:schemeClr>
              </a:solidFill>
              <a:latin typeface="+mn-lt"/>
              <a:ea typeface="+mn-ea"/>
              <a:cs typeface="+mn-cs"/>
            </a:defRPr>
          </a:pPr>
          <a:endParaRPr lang="fi-FI"/>
        </a:p>
      </c:txPr>
    </c:title>
    <c:autoTitleDeleted val="0"/>
    <c:plotArea>
      <c:layout>
        <c:manualLayout>
          <c:layoutTarget val="inner"/>
          <c:xMode val="edge"/>
          <c:yMode val="edge"/>
          <c:x val="0.24577715084199658"/>
          <c:y val="0.14948848465941425"/>
          <c:w val="0.50924930538284841"/>
          <c:h val="0.54714289712965536"/>
        </c:manualLayout>
      </c:layout>
      <c:barChart>
        <c:barDir val="col"/>
        <c:grouping val="stacked"/>
        <c:varyColors val="0"/>
        <c:ser>
          <c:idx val="0"/>
          <c:order val="0"/>
          <c:tx>
            <c:strRef>
              <c:f>'Kuvaajien tiedot'!$A$4</c:f>
              <c:strCache>
                <c:ptCount val="1"/>
                <c:pt idx="0">
                  <c:v>A1-A3 tuotteiden valmistus</c:v>
                </c:pt>
              </c:strCache>
            </c:strRef>
          </c:tx>
          <c:spPr>
            <a:solidFill>
              <a:schemeClr val="accent1"/>
            </a:solidFill>
            <a:ln w="9525" cap="flat" cmpd="sng" algn="ctr">
              <a:solidFill>
                <a:schemeClr val="bg1"/>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'Kuvaajien tiedot'!$B$4</c:f>
              <c:numCache>
                <c:formatCode>General</c:formatCode>
                <c:ptCount val="1"/>
                <c:pt idx="0">
                  <c:v>0</c:v>
                </c:pt>
              </c:numCache>
            </c:numRef>
          </c:val>
          <c:extLst>
            <c:ext xmlns:c16="http://schemas.microsoft.com/office/drawing/2014/chart" uri="{C3380CC4-5D6E-409C-BE32-E72D297353CC}">
              <c16:uniqueId val="{00000000-F59E-47C9-97BB-EDEB0E4AA992}"/>
            </c:ext>
          </c:extLst>
        </c:ser>
        <c:ser>
          <c:idx val="1"/>
          <c:order val="1"/>
          <c:tx>
            <c:strRef>
              <c:f>'Kuvaajien tiedot'!$A$5</c:f>
              <c:strCache>
                <c:ptCount val="1"/>
                <c:pt idx="0">
                  <c:v>A4 kuljetukset työmaalle</c:v>
                </c:pt>
              </c:strCache>
            </c:strRef>
          </c:tx>
          <c:spPr>
            <a:solidFill>
              <a:schemeClr val="accent2"/>
            </a:solidFill>
            <a:ln w="9525" cap="flat" cmpd="sng" algn="ctr">
              <a:solidFill>
                <a:schemeClr val="bg1"/>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'Kuvaajien tiedot'!$B$5</c:f>
              <c:numCache>
                <c:formatCode>General</c:formatCode>
                <c:ptCount val="1"/>
                <c:pt idx="0">
                  <c:v>0</c:v>
                </c:pt>
              </c:numCache>
            </c:numRef>
          </c:val>
          <c:extLst>
            <c:ext xmlns:c16="http://schemas.microsoft.com/office/drawing/2014/chart" uri="{C3380CC4-5D6E-409C-BE32-E72D297353CC}">
              <c16:uniqueId val="{00000001-F59E-47C9-97BB-EDEB0E4AA992}"/>
            </c:ext>
          </c:extLst>
        </c:ser>
        <c:ser>
          <c:idx val="2"/>
          <c:order val="2"/>
          <c:tx>
            <c:strRef>
              <c:f>'Kuvaajien tiedot'!$A$6</c:f>
              <c:strCache>
                <c:ptCount val="1"/>
                <c:pt idx="0">
                  <c:v>A5 työmaatoiminnot</c:v>
                </c:pt>
              </c:strCache>
            </c:strRef>
          </c:tx>
          <c:spPr>
            <a:solidFill>
              <a:schemeClr val="bg1">
                <a:lumMod val="65000"/>
              </a:schemeClr>
            </a:solidFill>
            <a:ln w="9525" cap="flat" cmpd="sng" algn="ctr">
              <a:solidFill>
                <a:schemeClr val="bg1"/>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'Kuvaajien tiedot'!$B$6</c:f>
              <c:numCache>
                <c:formatCode>General</c:formatCode>
                <c:ptCount val="1"/>
                <c:pt idx="0">
                  <c:v>0</c:v>
                </c:pt>
              </c:numCache>
            </c:numRef>
          </c:val>
          <c:extLst>
            <c:ext xmlns:c16="http://schemas.microsoft.com/office/drawing/2014/chart" uri="{C3380CC4-5D6E-409C-BE32-E72D297353CC}">
              <c16:uniqueId val="{00000002-F59E-47C9-97BB-EDEB0E4AA992}"/>
            </c:ext>
          </c:extLst>
        </c:ser>
        <c:ser>
          <c:idx val="3"/>
          <c:order val="3"/>
          <c:tx>
            <c:strRef>
              <c:f>'Kuvaajien tiedot'!$A$7</c:f>
              <c:strCache>
                <c:ptCount val="1"/>
                <c:pt idx="0">
                  <c:v>B4 rakennustuotteiden vaihdot</c:v>
                </c:pt>
              </c:strCache>
            </c:strRef>
          </c:tx>
          <c:spPr>
            <a:solidFill>
              <a:schemeClr val="accent4"/>
            </a:solidFill>
            <a:ln w="9525" cap="flat" cmpd="sng" algn="ctr">
              <a:solidFill>
                <a:schemeClr val="bg1"/>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'Kuvaajien tiedot'!$B$7</c:f>
              <c:numCache>
                <c:formatCode>General</c:formatCode>
                <c:ptCount val="1"/>
                <c:pt idx="0">
                  <c:v>0</c:v>
                </c:pt>
              </c:numCache>
            </c:numRef>
          </c:val>
          <c:extLst>
            <c:ext xmlns:c16="http://schemas.microsoft.com/office/drawing/2014/chart" uri="{C3380CC4-5D6E-409C-BE32-E72D297353CC}">
              <c16:uniqueId val="{00000003-F59E-47C9-97BB-EDEB0E4AA992}"/>
            </c:ext>
          </c:extLst>
        </c:ser>
        <c:ser>
          <c:idx val="4"/>
          <c:order val="4"/>
          <c:tx>
            <c:strRef>
              <c:f>'Kuvaajien tiedot'!$A$8</c:f>
              <c:strCache>
                <c:ptCount val="1"/>
                <c:pt idx="0">
                  <c:v>B6 energian käyttö</c:v>
                </c:pt>
              </c:strCache>
            </c:strRef>
          </c:tx>
          <c:spPr>
            <a:solidFill>
              <a:schemeClr val="accent6"/>
            </a:solidFill>
            <a:ln w="9525" cap="flat" cmpd="sng" algn="ctr">
              <a:solidFill>
                <a:schemeClr val="bg1"/>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'Kuvaajien tiedot'!$B$8</c:f>
              <c:numCache>
                <c:formatCode>General</c:formatCode>
                <c:ptCount val="1"/>
                <c:pt idx="0">
                  <c:v>0</c:v>
                </c:pt>
              </c:numCache>
            </c:numRef>
          </c:val>
          <c:extLst>
            <c:ext xmlns:c16="http://schemas.microsoft.com/office/drawing/2014/chart" uri="{C3380CC4-5D6E-409C-BE32-E72D297353CC}">
              <c16:uniqueId val="{00000004-F59E-47C9-97BB-EDEB0E4AA992}"/>
            </c:ext>
          </c:extLst>
        </c:ser>
        <c:ser>
          <c:idx val="5"/>
          <c:order val="5"/>
          <c:tx>
            <c:strRef>
              <c:f>'Kuvaajien tiedot'!$A$9</c:f>
              <c:strCache>
                <c:ptCount val="1"/>
                <c:pt idx="0">
                  <c:v>C1 - C4 Purkutyöt, -jätteenkuljetus ja -jätehuolto</c:v>
                </c:pt>
              </c:strCache>
            </c:strRef>
          </c:tx>
          <c:spPr>
            <a:solidFill>
              <a:schemeClr val="bg2">
                <a:lumMod val="50000"/>
              </a:schemeClr>
            </a:solidFill>
            <a:ln w="9525" cap="flat" cmpd="sng" algn="ctr">
              <a:solidFill>
                <a:schemeClr val="bg1"/>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'Kuvaajien tiedot'!$B$9</c:f>
              <c:numCache>
                <c:formatCode>General</c:formatCode>
                <c:ptCount val="1"/>
                <c:pt idx="0">
                  <c:v>0</c:v>
                </c:pt>
              </c:numCache>
            </c:numRef>
          </c:val>
          <c:extLst>
            <c:ext xmlns:c16="http://schemas.microsoft.com/office/drawing/2014/chart" uri="{C3380CC4-5D6E-409C-BE32-E72D297353CC}">
              <c16:uniqueId val="{00000005-F59E-47C9-97BB-EDEB0E4AA992}"/>
            </c:ext>
          </c:extLst>
        </c:ser>
        <c:dLbls>
          <c:showLegendKey val="0"/>
          <c:showVal val="1"/>
          <c:showCatName val="0"/>
          <c:showSerName val="0"/>
          <c:showPercent val="0"/>
          <c:showBubbleSize val="0"/>
        </c:dLbls>
        <c:gapWidth val="150"/>
        <c:overlap val="100"/>
        <c:axId val="1103930848"/>
        <c:axId val="1028233888"/>
      </c:barChart>
      <c:catAx>
        <c:axId val="1103930848"/>
        <c:scaling>
          <c:orientation val="minMax"/>
        </c:scaling>
        <c:delete val="1"/>
        <c:axPos val="b"/>
        <c:numFmt formatCode="General" sourceLinked="1"/>
        <c:majorTickMark val="none"/>
        <c:minorTickMark val="none"/>
        <c:tickLblPos val="nextTo"/>
        <c:crossAx val="1028233888"/>
        <c:crosses val="autoZero"/>
        <c:auto val="1"/>
        <c:lblAlgn val="ctr"/>
        <c:lblOffset val="100"/>
        <c:noMultiLvlLbl val="0"/>
      </c:catAx>
      <c:valAx>
        <c:axId val="10282338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all" baseline="0">
                    <a:solidFill>
                      <a:schemeClr val="tx1"/>
                    </a:solidFill>
                    <a:latin typeface="+mn-lt"/>
                    <a:ea typeface="+mn-ea"/>
                    <a:cs typeface="+mn-cs"/>
                  </a:defRPr>
                </a:pPr>
                <a:r>
                  <a:rPr lang="fi-FI" cap="none" baseline="0">
                    <a:solidFill>
                      <a:schemeClr val="tx1"/>
                    </a:solidFill>
                  </a:rPr>
                  <a:t>kgCO2e/m2,a</a:t>
                </a:r>
              </a:p>
            </c:rich>
          </c:tx>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solidFill>
                  <a:latin typeface="+mn-lt"/>
                  <a:ea typeface="+mn-ea"/>
                  <a:cs typeface="+mn-cs"/>
                </a:defRPr>
              </a:pPr>
              <a:endParaRPr lang="fi-FI"/>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fi-FI"/>
          </a:p>
        </c:txPr>
        <c:crossAx val="1103930848"/>
        <c:crosses val="autoZero"/>
        <c:crossBetween val="between"/>
      </c:valAx>
      <c:spPr>
        <a:noFill/>
        <a:ln>
          <a:noFill/>
        </a:ln>
        <a:effectLst/>
      </c:spPr>
    </c:plotArea>
    <c:legend>
      <c:legendPos val="b"/>
      <c:layout>
        <c:manualLayout>
          <c:xMode val="edge"/>
          <c:yMode val="edge"/>
          <c:x val="4.5117723458928061E-2"/>
          <c:y val="0.73831719558435016"/>
          <c:w val="0.95124581309761358"/>
          <c:h val="0.2616828044156497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ysClr val="windowText" lastClr="000000"/>
      </a:solidFill>
      <a:round/>
    </a:ln>
    <a:effectLst/>
  </c:spPr>
  <c:txPr>
    <a:bodyPr/>
    <a:lstStyle/>
    <a:p>
      <a:pPr>
        <a:defRPr/>
      </a:pPr>
      <a:endParaRPr lang="fi-F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fi-FI" sz="1100" b="1"/>
              <a:t>Elinkaaren</a:t>
            </a:r>
            <a:r>
              <a:rPr lang="fi-FI" sz="1100" b="1" baseline="0"/>
              <a:t> vaiheet </a:t>
            </a:r>
            <a:r>
              <a:rPr lang="fi-FI" sz="1100" b="1"/>
              <a:t>A1-A3 ja B4 Rakennusosittain kgCO2e/m2,a </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barChart>
        <c:barDir val="col"/>
        <c:grouping val="stacked"/>
        <c:varyColors val="0"/>
        <c:ser>
          <c:idx val="0"/>
          <c:order val="0"/>
          <c:tx>
            <c:v>A1 -A3 Tuotteiden valmistus</c:v>
          </c:tx>
          <c:spPr>
            <a:solidFill>
              <a:schemeClr val="accent1"/>
            </a:solidFill>
            <a:ln>
              <a:solidFill>
                <a:schemeClr val="bg1"/>
              </a:solidFill>
            </a:ln>
            <a:effectLst/>
          </c:spPr>
          <c:invertIfNegative val="0"/>
          <c:cat>
            <c:strRef>
              <c:f>'Kuvaajien tiedot'!$A$13:$A$41</c:f>
              <c:strCache>
                <c:ptCount val="29"/>
                <c:pt idx="0">
                  <c:v>1.1.1 Maaosat</c:v>
                </c:pt>
                <c:pt idx="1">
                  <c:v>1.1.2 Tuennat ja vahvistukset </c:v>
                </c:pt>
                <c:pt idx="2">
                  <c:v>1.1.3 Tontin päällysteet    </c:v>
                </c:pt>
                <c:pt idx="3">
                  <c:v>1.1.5 Alueen rakenteet    </c:v>
                </c:pt>
                <c:pt idx="4">
                  <c:v>1.2.1 Perustukset  </c:v>
                </c:pt>
                <c:pt idx="5">
                  <c:v>1.2.2 Alapohjat </c:v>
                </c:pt>
                <c:pt idx="6">
                  <c:v>1.2.3.1 Runko: Väestönsuojat</c:v>
                </c:pt>
                <c:pt idx="7">
                  <c:v>1.2.3.2 Runko: Kantavat seinät</c:v>
                </c:pt>
                <c:pt idx="8">
                  <c:v>1.2.3.3 Runko: Pilarit</c:v>
                </c:pt>
                <c:pt idx="9">
                  <c:v>1.2.3.4 Runko: Palkit </c:v>
                </c:pt>
                <c:pt idx="10">
                  <c:v>1.2.3.5 Runko: Välipohjat</c:v>
                </c:pt>
                <c:pt idx="11">
                  <c:v>1.2.3.6 Runko: Yläpohjat   </c:v>
                </c:pt>
                <c:pt idx="12">
                  <c:v>1.2.3.7 Runko: Runkoportaat</c:v>
                </c:pt>
                <c:pt idx="13">
                  <c:v>1.2.4.1 Julkisivu: Ulkoseinät </c:v>
                </c:pt>
                <c:pt idx="14">
                  <c:v>1.2.4.2 Julkisivu: Ikkunat </c:v>
                </c:pt>
                <c:pt idx="15">
                  <c:v>1.2.4.3 Julkisivu: Ulko-ovet </c:v>
                </c:pt>
                <c:pt idx="16">
                  <c:v>1.2.5 Ulkotasot ja parvekkeet</c:v>
                </c:pt>
                <c:pt idx="17">
                  <c:v>1.2.6 Kattorakenteet</c:v>
                </c:pt>
                <c:pt idx="18">
                  <c:v>1.3.1 Tilan jako-osat (väliseinät, ovet, portaat) </c:v>
                </c:pt>
                <c:pt idx="19">
                  <c:v>1.3.2 Tilapinnat (lattiat, sisäkatot, seinät)</c:v>
                </c:pt>
                <c:pt idx="20">
                  <c:v>1.3.3 Tilavarusteet (kiintokalusteet, keittiölaitteet) </c:v>
                </c:pt>
                <c:pt idx="21">
                  <c:v>1.3.4.2 Hormit ja tulisijat     </c:v>
                </c:pt>
                <c:pt idx="22">
                  <c:v>1.3.5 Tilaelementit (mm. kylpyhuonemoduulit)</c:v>
                </c:pt>
                <c:pt idx="23">
                  <c:v>Talotekniikka</c:v>
                </c:pt>
                <c:pt idx="24">
                  <c:v>2.1.1 Lämmitysjärjestelmät</c:v>
                </c:pt>
                <c:pt idx="25">
                  <c:v>2.1.4 Jäähdytysjärjestelmä</c:v>
                </c:pt>
                <c:pt idx="26">
                  <c:v>2.1.5 Palontorjuntajärjestelmä</c:v>
                </c:pt>
                <c:pt idx="27">
                  <c:v>2.5.1 Siirto-osat (hissit ja liukuportaat)</c:v>
                </c:pt>
                <c:pt idx="28">
                  <c:v>S212 Sähkön tuotantojärjestelmät ja -laitteistot</c:v>
                </c:pt>
              </c:strCache>
            </c:strRef>
          </c:cat>
          <c:val>
            <c:numRef>
              <c:f>'Kuvaajien tiedot'!$B$13:$B$41</c:f>
              <c:numCache>
                <c:formatCode>General</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0-B956-461C-941F-FE7C0E50F4F6}"/>
            </c:ext>
          </c:extLst>
        </c:ser>
        <c:ser>
          <c:idx val="1"/>
          <c:order val="1"/>
          <c:tx>
            <c:v>B4 Rakennustuotteiden vaihdot</c:v>
          </c:tx>
          <c:spPr>
            <a:solidFill>
              <a:schemeClr val="accent4"/>
            </a:solidFill>
            <a:ln>
              <a:solidFill>
                <a:schemeClr val="bg1"/>
              </a:solidFill>
            </a:ln>
            <a:effectLst/>
          </c:spPr>
          <c:invertIfNegative val="0"/>
          <c:cat>
            <c:strRef>
              <c:f>'Kuvaajien tiedot'!$A$13:$A$41</c:f>
              <c:strCache>
                <c:ptCount val="29"/>
                <c:pt idx="0">
                  <c:v>1.1.1 Maaosat</c:v>
                </c:pt>
                <c:pt idx="1">
                  <c:v>1.1.2 Tuennat ja vahvistukset </c:v>
                </c:pt>
                <c:pt idx="2">
                  <c:v>1.1.3 Tontin päällysteet    </c:v>
                </c:pt>
                <c:pt idx="3">
                  <c:v>1.1.5 Alueen rakenteet    </c:v>
                </c:pt>
                <c:pt idx="4">
                  <c:v>1.2.1 Perustukset  </c:v>
                </c:pt>
                <c:pt idx="5">
                  <c:v>1.2.2 Alapohjat </c:v>
                </c:pt>
                <c:pt idx="6">
                  <c:v>1.2.3.1 Runko: Väestönsuojat</c:v>
                </c:pt>
                <c:pt idx="7">
                  <c:v>1.2.3.2 Runko: Kantavat seinät</c:v>
                </c:pt>
                <c:pt idx="8">
                  <c:v>1.2.3.3 Runko: Pilarit</c:v>
                </c:pt>
                <c:pt idx="9">
                  <c:v>1.2.3.4 Runko: Palkit </c:v>
                </c:pt>
                <c:pt idx="10">
                  <c:v>1.2.3.5 Runko: Välipohjat</c:v>
                </c:pt>
                <c:pt idx="11">
                  <c:v>1.2.3.6 Runko: Yläpohjat   </c:v>
                </c:pt>
                <c:pt idx="12">
                  <c:v>1.2.3.7 Runko: Runkoportaat</c:v>
                </c:pt>
                <c:pt idx="13">
                  <c:v>1.2.4.1 Julkisivu: Ulkoseinät </c:v>
                </c:pt>
                <c:pt idx="14">
                  <c:v>1.2.4.2 Julkisivu: Ikkunat </c:v>
                </c:pt>
                <c:pt idx="15">
                  <c:v>1.2.4.3 Julkisivu: Ulko-ovet </c:v>
                </c:pt>
                <c:pt idx="16">
                  <c:v>1.2.5 Ulkotasot ja parvekkeet</c:v>
                </c:pt>
                <c:pt idx="17">
                  <c:v>1.2.6 Kattorakenteet</c:v>
                </c:pt>
                <c:pt idx="18">
                  <c:v>1.3.1 Tilan jako-osat (väliseinät, ovet, portaat) </c:v>
                </c:pt>
                <c:pt idx="19">
                  <c:v>1.3.2 Tilapinnat (lattiat, sisäkatot, seinät)</c:v>
                </c:pt>
                <c:pt idx="20">
                  <c:v>1.3.3 Tilavarusteet (kiintokalusteet, keittiölaitteet) </c:v>
                </c:pt>
                <c:pt idx="21">
                  <c:v>1.3.4.2 Hormit ja tulisijat     </c:v>
                </c:pt>
                <c:pt idx="22">
                  <c:v>1.3.5 Tilaelementit (mm. kylpyhuonemoduulit)</c:v>
                </c:pt>
                <c:pt idx="23">
                  <c:v>Talotekniikka</c:v>
                </c:pt>
                <c:pt idx="24">
                  <c:v>2.1.1 Lämmitysjärjestelmät</c:v>
                </c:pt>
                <c:pt idx="25">
                  <c:v>2.1.4 Jäähdytysjärjestelmä</c:v>
                </c:pt>
                <c:pt idx="26">
                  <c:v>2.1.5 Palontorjuntajärjestelmä</c:v>
                </c:pt>
                <c:pt idx="27">
                  <c:v>2.5.1 Siirto-osat (hissit ja liukuportaat)</c:v>
                </c:pt>
                <c:pt idx="28">
                  <c:v>S212 Sähkön tuotantojärjestelmät ja -laitteistot</c:v>
                </c:pt>
              </c:strCache>
            </c:strRef>
          </c:cat>
          <c:val>
            <c:numRef>
              <c:f>'Kuvaajien tiedot'!$C$13:$C$41</c:f>
              <c:numCache>
                <c:formatCode>General</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1-B956-461C-941F-FE7C0E50F4F6}"/>
            </c:ext>
          </c:extLst>
        </c:ser>
        <c:dLbls>
          <c:showLegendKey val="0"/>
          <c:showVal val="0"/>
          <c:showCatName val="0"/>
          <c:showSerName val="0"/>
          <c:showPercent val="0"/>
          <c:showBubbleSize val="0"/>
        </c:dLbls>
        <c:gapWidth val="219"/>
        <c:overlap val="100"/>
        <c:axId val="671091408"/>
        <c:axId val="698465808"/>
      </c:barChart>
      <c:catAx>
        <c:axId val="671091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n-lt"/>
                <a:ea typeface="+mn-ea"/>
                <a:cs typeface="+mn-cs"/>
              </a:defRPr>
            </a:pPr>
            <a:endParaRPr lang="fi-FI"/>
          </a:p>
        </c:txPr>
        <c:crossAx val="698465808"/>
        <c:crosses val="autoZero"/>
        <c:auto val="1"/>
        <c:lblAlgn val="ctr"/>
        <c:lblOffset val="100"/>
        <c:noMultiLvlLbl val="0"/>
      </c:catAx>
      <c:valAx>
        <c:axId val="6984658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67109140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ysClr val="windowText" lastClr="000000"/>
      </a:solidFill>
      <a:round/>
    </a:ln>
    <a:effectLst/>
  </c:spPr>
  <c:txPr>
    <a:bodyPr/>
    <a:lstStyle/>
    <a:p>
      <a:pPr>
        <a:defRPr/>
      </a:pPr>
      <a:endParaRPr lang="fi-F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fi-FI" b="1"/>
              <a:t>Elinkaaren</a:t>
            </a:r>
            <a:r>
              <a:rPr lang="fi-FI" b="1" baseline="0"/>
              <a:t> vaiheet </a:t>
            </a:r>
            <a:r>
              <a:rPr lang="fi-FI" b="1"/>
              <a:t>A1-A3 ja B4 Rakennusosittain kgCO2e/m2,a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barChart>
        <c:barDir val="col"/>
        <c:grouping val="stacked"/>
        <c:varyColors val="0"/>
        <c:ser>
          <c:idx val="0"/>
          <c:order val="0"/>
          <c:tx>
            <c:v>A1 -A3 Tuotteiden valmistus</c:v>
          </c:tx>
          <c:spPr>
            <a:solidFill>
              <a:schemeClr val="accent1"/>
            </a:solidFill>
            <a:ln>
              <a:noFill/>
            </a:ln>
            <a:effectLst/>
          </c:spPr>
          <c:invertIfNegative val="0"/>
          <c:cat>
            <c:strRef>
              <c:f>'Kuvaajien tiedot'!$A$13:$A$41</c:f>
              <c:strCache>
                <c:ptCount val="29"/>
                <c:pt idx="0">
                  <c:v>1.1.1 Maaosat</c:v>
                </c:pt>
                <c:pt idx="1">
                  <c:v>1.1.2 Tuennat ja vahvistukset </c:v>
                </c:pt>
                <c:pt idx="2">
                  <c:v>1.1.3 Tontin päällysteet    </c:v>
                </c:pt>
                <c:pt idx="3">
                  <c:v>1.1.5 Alueen rakenteet    </c:v>
                </c:pt>
                <c:pt idx="4">
                  <c:v>1.2.1 Perustukset  </c:v>
                </c:pt>
                <c:pt idx="5">
                  <c:v>1.2.2 Alapohjat </c:v>
                </c:pt>
                <c:pt idx="6">
                  <c:v>1.2.3.1 Runko: Väestönsuojat</c:v>
                </c:pt>
                <c:pt idx="7">
                  <c:v>1.2.3.2 Runko: Kantavat seinät</c:v>
                </c:pt>
                <c:pt idx="8">
                  <c:v>1.2.3.3 Runko: Pilarit</c:v>
                </c:pt>
                <c:pt idx="9">
                  <c:v>1.2.3.4 Runko: Palkit </c:v>
                </c:pt>
                <c:pt idx="10">
                  <c:v>1.2.3.5 Runko: Välipohjat</c:v>
                </c:pt>
                <c:pt idx="11">
                  <c:v>1.2.3.6 Runko: Yläpohjat   </c:v>
                </c:pt>
                <c:pt idx="12">
                  <c:v>1.2.3.7 Runko: Runkoportaat</c:v>
                </c:pt>
                <c:pt idx="13">
                  <c:v>1.2.4.1 Julkisivu: Ulkoseinät </c:v>
                </c:pt>
                <c:pt idx="14">
                  <c:v>1.2.4.2 Julkisivu: Ikkunat </c:v>
                </c:pt>
                <c:pt idx="15">
                  <c:v>1.2.4.3 Julkisivu: Ulko-ovet </c:v>
                </c:pt>
                <c:pt idx="16">
                  <c:v>1.2.5 Ulkotasot ja parvekkeet</c:v>
                </c:pt>
                <c:pt idx="17">
                  <c:v>1.2.6 Kattorakenteet</c:v>
                </c:pt>
                <c:pt idx="18">
                  <c:v>1.3.1 Tilan jako-osat (väliseinät, ovet, portaat) </c:v>
                </c:pt>
                <c:pt idx="19">
                  <c:v>1.3.2 Tilapinnat (lattiat, sisäkatot, seinät)</c:v>
                </c:pt>
                <c:pt idx="20">
                  <c:v>1.3.3 Tilavarusteet (kiintokalusteet, keittiölaitteet) </c:v>
                </c:pt>
                <c:pt idx="21">
                  <c:v>1.3.4.2 Hormit ja tulisijat     </c:v>
                </c:pt>
                <c:pt idx="22">
                  <c:v>1.3.5 Tilaelementit (mm. kylpyhuonemoduulit)</c:v>
                </c:pt>
                <c:pt idx="23">
                  <c:v>Talotekniikka</c:v>
                </c:pt>
                <c:pt idx="24">
                  <c:v>2.1.1 Lämmitysjärjestelmät</c:v>
                </c:pt>
                <c:pt idx="25">
                  <c:v>2.1.4 Jäähdytysjärjestelmä</c:v>
                </c:pt>
                <c:pt idx="26">
                  <c:v>2.1.5 Palontorjuntajärjestelmä</c:v>
                </c:pt>
                <c:pt idx="27">
                  <c:v>2.5.1 Siirto-osat (hissit ja liukuportaat)</c:v>
                </c:pt>
                <c:pt idx="28">
                  <c:v>S212 Sähkön tuotantojärjestelmät ja -laitteistot</c:v>
                </c:pt>
              </c:strCache>
            </c:strRef>
          </c:cat>
          <c:val>
            <c:numRef>
              <c:f>'Kuvaajien tiedot'!$B$13:$B$41</c:f>
              <c:numCache>
                <c:formatCode>General</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0-BA0A-4448-B837-4BAF6A553C47}"/>
            </c:ext>
          </c:extLst>
        </c:ser>
        <c:ser>
          <c:idx val="1"/>
          <c:order val="1"/>
          <c:tx>
            <c:v>B4 Rakennustuotteiden vaihdot</c:v>
          </c:tx>
          <c:spPr>
            <a:solidFill>
              <a:schemeClr val="accent2"/>
            </a:solidFill>
            <a:ln>
              <a:noFill/>
            </a:ln>
            <a:effectLst/>
          </c:spPr>
          <c:invertIfNegative val="0"/>
          <c:cat>
            <c:strRef>
              <c:f>'Kuvaajien tiedot'!$A$13:$A$41</c:f>
              <c:strCache>
                <c:ptCount val="29"/>
                <c:pt idx="0">
                  <c:v>1.1.1 Maaosat</c:v>
                </c:pt>
                <c:pt idx="1">
                  <c:v>1.1.2 Tuennat ja vahvistukset </c:v>
                </c:pt>
                <c:pt idx="2">
                  <c:v>1.1.3 Tontin päällysteet    </c:v>
                </c:pt>
                <c:pt idx="3">
                  <c:v>1.1.5 Alueen rakenteet    </c:v>
                </c:pt>
                <c:pt idx="4">
                  <c:v>1.2.1 Perustukset  </c:v>
                </c:pt>
                <c:pt idx="5">
                  <c:v>1.2.2 Alapohjat </c:v>
                </c:pt>
                <c:pt idx="6">
                  <c:v>1.2.3.1 Runko: Väestönsuojat</c:v>
                </c:pt>
                <c:pt idx="7">
                  <c:v>1.2.3.2 Runko: Kantavat seinät</c:v>
                </c:pt>
                <c:pt idx="8">
                  <c:v>1.2.3.3 Runko: Pilarit</c:v>
                </c:pt>
                <c:pt idx="9">
                  <c:v>1.2.3.4 Runko: Palkit </c:v>
                </c:pt>
                <c:pt idx="10">
                  <c:v>1.2.3.5 Runko: Välipohjat</c:v>
                </c:pt>
                <c:pt idx="11">
                  <c:v>1.2.3.6 Runko: Yläpohjat   </c:v>
                </c:pt>
                <c:pt idx="12">
                  <c:v>1.2.3.7 Runko: Runkoportaat</c:v>
                </c:pt>
                <c:pt idx="13">
                  <c:v>1.2.4.1 Julkisivu: Ulkoseinät </c:v>
                </c:pt>
                <c:pt idx="14">
                  <c:v>1.2.4.2 Julkisivu: Ikkunat </c:v>
                </c:pt>
                <c:pt idx="15">
                  <c:v>1.2.4.3 Julkisivu: Ulko-ovet </c:v>
                </c:pt>
                <c:pt idx="16">
                  <c:v>1.2.5 Ulkotasot ja parvekkeet</c:v>
                </c:pt>
                <c:pt idx="17">
                  <c:v>1.2.6 Kattorakenteet</c:v>
                </c:pt>
                <c:pt idx="18">
                  <c:v>1.3.1 Tilan jako-osat (väliseinät, ovet, portaat) </c:v>
                </c:pt>
                <c:pt idx="19">
                  <c:v>1.3.2 Tilapinnat (lattiat, sisäkatot, seinät)</c:v>
                </c:pt>
                <c:pt idx="20">
                  <c:v>1.3.3 Tilavarusteet (kiintokalusteet, keittiölaitteet) </c:v>
                </c:pt>
                <c:pt idx="21">
                  <c:v>1.3.4.2 Hormit ja tulisijat     </c:v>
                </c:pt>
                <c:pt idx="22">
                  <c:v>1.3.5 Tilaelementit (mm. kylpyhuonemoduulit)</c:v>
                </c:pt>
                <c:pt idx="23">
                  <c:v>Talotekniikka</c:v>
                </c:pt>
                <c:pt idx="24">
                  <c:v>2.1.1 Lämmitysjärjestelmät</c:v>
                </c:pt>
                <c:pt idx="25">
                  <c:v>2.1.4 Jäähdytysjärjestelmä</c:v>
                </c:pt>
                <c:pt idx="26">
                  <c:v>2.1.5 Palontorjuntajärjestelmä</c:v>
                </c:pt>
                <c:pt idx="27">
                  <c:v>2.5.1 Siirto-osat (hissit ja liukuportaat)</c:v>
                </c:pt>
                <c:pt idx="28">
                  <c:v>S212 Sähkön tuotantojärjestelmät ja -laitteistot</c:v>
                </c:pt>
              </c:strCache>
            </c:strRef>
          </c:cat>
          <c:val>
            <c:numRef>
              <c:f>'Kuvaajien tiedot'!$C$13:$C$41</c:f>
              <c:numCache>
                <c:formatCode>General</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1-BA0A-4448-B837-4BAF6A553C47}"/>
            </c:ext>
          </c:extLst>
        </c:ser>
        <c:dLbls>
          <c:showLegendKey val="0"/>
          <c:showVal val="0"/>
          <c:showCatName val="0"/>
          <c:showSerName val="0"/>
          <c:showPercent val="0"/>
          <c:showBubbleSize val="0"/>
        </c:dLbls>
        <c:gapWidth val="219"/>
        <c:overlap val="100"/>
        <c:axId val="671091408"/>
        <c:axId val="698465808"/>
      </c:barChart>
      <c:catAx>
        <c:axId val="671091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i-FI"/>
          </a:p>
        </c:txPr>
        <c:crossAx val="698465808"/>
        <c:crosses val="autoZero"/>
        <c:auto val="1"/>
        <c:lblAlgn val="ctr"/>
        <c:lblOffset val="100"/>
        <c:noMultiLvlLbl val="0"/>
      </c:catAx>
      <c:valAx>
        <c:axId val="6984658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67109140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1">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1024890</xdr:colOff>
      <xdr:row>1</xdr:row>
      <xdr:rowOff>210374</xdr:rowOff>
    </xdr:to>
    <xdr:pic>
      <xdr:nvPicPr>
        <xdr:cNvPr id="3" name="Kuva 2">
          <a:extLst>
            <a:ext uri="{FF2B5EF4-FFF2-40B4-BE49-F238E27FC236}">
              <a16:creationId xmlns:a16="http://schemas.microsoft.com/office/drawing/2014/main" id="{DFD44312-6522-3EBF-E1D8-60F965B9B463}"/>
            </a:ext>
          </a:extLst>
        </xdr:cNvPr>
        <xdr:cNvPicPr>
          <a:picLocks noChangeAspect="1"/>
        </xdr:cNvPicPr>
      </xdr:nvPicPr>
      <xdr:blipFill>
        <a:blip xmlns:r="http://schemas.openxmlformats.org/officeDocument/2006/relationships" r:embed="rId1"/>
        <a:stretch>
          <a:fillRect/>
        </a:stretch>
      </xdr:blipFill>
      <xdr:spPr>
        <a:xfrm>
          <a:off x="133350" y="0"/>
          <a:ext cx="1000125" cy="5731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1009650</xdr:colOff>
      <xdr:row>2</xdr:row>
      <xdr:rowOff>115971</xdr:rowOff>
    </xdr:to>
    <xdr:pic>
      <xdr:nvPicPr>
        <xdr:cNvPr id="2" name="Kuva 1">
          <a:extLst>
            <a:ext uri="{FF2B5EF4-FFF2-40B4-BE49-F238E27FC236}">
              <a16:creationId xmlns:a16="http://schemas.microsoft.com/office/drawing/2014/main" id="{EE7F1244-C5EB-492A-A976-182B4CC97DC1}"/>
            </a:ext>
          </a:extLst>
        </xdr:cNvPr>
        <xdr:cNvPicPr>
          <a:picLocks noChangeAspect="1"/>
        </xdr:cNvPicPr>
      </xdr:nvPicPr>
      <xdr:blipFill>
        <a:blip xmlns:r="http://schemas.openxmlformats.org/officeDocument/2006/relationships" r:embed="rId1"/>
        <a:stretch>
          <a:fillRect/>
        </a:stretch>
      </xdr:blipFill>
      <xdr:spPr>
        <a:xfrm>
          <a:off x="266700" y="0"/>
          <a:ext cx="1000125" cy="5731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295274</xdr:colOff>
      <xdr:row>3</xdr:row>
      <xdr:rowOff>312512</xdr:rowOff>
    </xdr:from>
    <xdr:to>
      <xdr:col>33</xdr:col>
      <xdr:colOff>452531</xdr:colOff>
      <xdr:row>21</xdr:row>
      <xdr:rowOff>72276</xdr:rowOff>
    </xdr:to>
    <xdr:pic>
      <xdr:nvPicPr>
        <xdr:cNvPr id="2" name="Kuva 1">
          <a:extLst>
            <a:ext uri="{FF2B5EF4-FFF2-40B4-BE49-F238E27FC236}">
              <a16:creationId xmlns:a16="http://schemas.microsoft.com/office/drawing/2014/main" id="{D065EF63-7248-42B3-AFD6-147AFE95B6B7}"/>
            </a:ext>
          </a:extLst>
        </xdr:cNvPr>
        <xdr:cNvPicPr>
          <a:picLocks noChangeAspect="1"/>
        </xdr:cNvPicPr>
      </xdr:nvPicPr>
      <xdr:blipFill>
        <a:blip xmlns:r="http://schemas.openxmlformats.org/officeDocument/2006/relationships" r:embed="rId1"/>
        <a:stretch>
          <a:fillRect/>
        </a:stretch>
      </xdr:blipFill>
      <xdr:spPr>
        <a:xfrm>
          <a:off x="19703862" y="895218"/>
          <a:ext cx="8625094" cy="48033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652044</xdr:colOff>
      <xdr:row>4</xdr:row>
      <xdr:rowOff>84830</xdr:rowOff>
    </xdr:from>
    <xdr:to>
      <xdr:col>10</xdr:col>
      <xdr:colOff>492964</xdr:colOff>
      <xdr:row>32</xdr:row>
      <xdr:rowOff>362960</xdr:rowOff>
    </xdr:to>
    <xdr:graphicFrame macro="">
      <xdr:nvGraphicFramePr>
        <xdr:cNvPr id="23" name="Kaavio 2">
          <a:extLst>
            <a:ext uri="{FF2B5EF4-FFF2-40B4-BE49-F238E27FC236}">
              <a16:creationId xmlns:a16="http://schemas.microsoft.com/office/drawing/2014/main" id="{25E679A8-DABD-4662-A43B-78AB0C8580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643610</xdr:colOff>
      <xdr:row>4</xdr:row>
      <xdr:rowOff>79434</xdr:rowOff>
    </xdr:from>
    <xdr:to>
      <xdr:col>22</xdr:col>
      <xdr:colOff>368904</xdr:colOff>
      <xdr:row>32</xdr:row>
      <xdr:rowOff>384234</xdr:rowOff>
    </xdr:to>
    <xdr:graphicFrame macro="">
      <xdr:nvGraphicFramePr>
        <xdr:cNvPr id="3" name="Kaavio 2">
          <a:extLst>
            <a:ext uri="{FF2B5EF4-FFF2-40B4-BE49-F238E27FC236}">
              <a16:creationId xmlns:a16="http://schemas.microsoft.com/office/drawing/2014/main" id="{CA0D43AC-5F2D-4395-840B-85E2898686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1</xdr:colOff>
      <xdr:row>0</xdr:row>
      <xdr:rowOff>0</xdr:rowOff>
    </xdr:from>
    <xdr:to>
      <xdr:col>1</xdr:col>
      <xdr:colOff>800101</xdr:colOff>
      <xdr:row>2</xdr:row>
      <xdr:rowOff>77537</xdr:rowOff>
    </xdr:to>
    <xdr:pic>
      <xdr:nvPicPr>
        <xdr:cNvPr id="2" name="Kuva 1">
          <a:extLst>
            <a:ext uri="{FF2B5EF4-FFF2-40B4-BE49-F238E27FC236}">
              <a16:creationId xmlns:a16="http://schemas.microsoft.com/office/drawing/2014/main" id="{03E11063-0640-48C5-977D-87D535BC3111}"/>
            </a:ext>
          </a:extLst>
        </xdr:cNvPr>
        <xdr:cNvPicPr>
          <a:picLocks noChangeAspect="1"/>
        </xdr:cNvPicPr>
      </xdr:nvPicPr>
      <xdr:blipFill>
        <a:blip xmlns:r="http://schemas.openxmlformats.org/officeDocument/2006/relationships" r:embed="rId3"/>
        <a:stretch>
          <a:fillRect/>
        </a:stretch>
      </xdr:blipFill>
      <xdr:spPr>
        <a:xfrm>
          <a:off x="228601" y="0"/>
          <a:ext cx="800100" cy="4585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1</xdr:rowOff>
    </xdr:from>
    <xdr:to>
      <xdr:col>1</xdr:col>
      <xdr:colOff>815340</xdr:colOff>
      <xdr:row>2</xdr:row>
      <xdr:rowOff>92522</xdr:rowOff>
    </xdr:to>
    <xdr:pic>
      <xdr:nvPicPr>
        <xdr:cNvPr id="2" name="Kuva 1">
          <a:extLst>
            <a:ext uri="{FF2B5EF4-FFF2-40B4-BE49-F238E27FC236}">
              <a16:creationId xmlns:a16="http://schemas.microsoft.com/office/drawing/2014/main" id="{AD80DEFB-5098-45BC-BC30-CC516D87C8D0}"/>
            </a:ext>
          </a:extLst>
        </xdr:cNvPr>
        <xdr:cNvPicPr>
          <a:picLocks noChangeAspect="1"/>
        </xdr:cNvPicPr>
      </xdr:nvPicPr>
      <xdr:blipFill>
        <a:blip xmlns:r="http://schemas.openxmlformats.org/officeDocument/2006/relationships" r:embed="rId1"/>
        <a:stretch>
          <a:fillRect/>
        </a:stretch>
      </xdr:blipFill>
      <xdr:spPr>
        <a:xfrm>
          <a:off x="247650" y="1"/>
          <a:ext cx="809625" cy="46399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571500</xdr:colOff>
      <xdr:row>0</xdr:row>
      <xdr:rowOff>161925</xdr:rowOff>
    </xdr:from>
    <xdr:to>
      <xdr:col>13</xdr:col>
      <xdr:colOff>37557</xdr:colOff>
      <xdr:row>18</xdr:row>
      <xdr:rowOff>174710</xdr:rowOff>
    </xdr:to>
    <xdr:pic>
      <xdr:nvPicPr>
        <xdr:cNvPr id="2" name="Kuva 1">
          <a:extLst>
            <a:ext uri="{FF2B5EF4-FFF2-40B4-BE49-F238E27FC236}">
              <a16:creationId xmlns:a16="http://schemas.microsoft.com/office/drawing/2014/main" id="{EC8640DD-0BC2-4B4F-5458-B993E2DA90EE}"/>
            </a:ext>
          </a:extLst>
        </xdr:cNvPr>
        <xdr:cNvPicPr>
          <a:picLocks noChangeAspect="1"/>
        </xdr:cNvPicPr>
      </xdr:nvPicPr>
      <xdr:blipFill>
        <a:blip xmlns:r="http://schemas.openxmlformats.org/officeDocument/2006/relationships" r:embed="rId1"/>
        <a:stretch>
          <a:fillRect/>
        </a:stretch>
      </xdr:blipFill>
      <xdr:spPr>
        <a:xfrm>
          <a:off x="11344275" y="161925"/>
          <a:ext cx="4342857" cy="440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119743</xdr:colOff>
      <xdr:row>10</xdr:row>
      <xdr:rowOff>5443</xdr:rowOff>
    </xdr:from>
    <xdr:to>
      <xdr:col>18</xdr:col>
      <xdr:colOff>429385</xdr:colOff>
      <xdr:row>35</xdr:row>
      <xdr:rowOff>11792</xdr:rowOff>
    </xdr:to>
    <xdr:graphicFrame macro="">
      <xdr:nvGraphicFramePr>
        <xdr:cNvPr id="3" name="Kaavio 2">
          <a:extLst>
            <a:ext uri="{FF2B5EF4-FFF2-40B4-BE49-F238E27FC236}">
              <a16:creationId xmlns:a16="http://schemas.microsoft.com/office/drawing/2014/main" id="{88C8C480-249D-48BD-B51F-364B68926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hel.fi/fi/kaupunkiymparisto-ja-liikenne/tontit-ja-rakentamisen-luvat/rakentamisluvan-hakeminen/hiilijalanjaljen-raja-arvo" TargetMode="External"/><Relationship Id="rId2" Type="http://schemas.openxmlformats.org/officeDocument/2006/relationships/hyperlink" Target="https://ym.fi/documents/1410903/0/Perustelumuistio+ilmastoselvitys+ja+rakennustuoteluettelo+valmis+30.12.2024.pdf/91ab08d0-18ca-616e-b5be-5d0622b81532?t=1735805060884" TargetMode="External"/><Relationship Id="rId1" Type="http://schemas.openxmlformats.org/officeDocument/2006/relationships/hyperlink" Target="https://www.finlex.fi/fi/lainsaadanto/2024/1027"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4071D-E9CD-4756-AA8B-64D8999756A7}">
  <dimension ref="A1"/>
  <sheetViews>
    <sheetView workbookViewId="0">
      <selection activeCell="E27" sqref="E27"/>
    </sheetView>
  </sheetViews>
  <sheetFormatPr defaultColWidth="8.85546875" defaultRowHeight="15" x14ac:dyDescent="0.25"/>
  <cols>
    <col min="1" max="16384" width="8.85546875" style="1"/>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7442D-C384-487E-8B84-4F6303B42833}">
  <dimension ref="B1:E50"/>
  <sheetViews>
    <sheetView showGridLines="0" tabSelected="1" workbookViewId="0">
      <selection activeCell="E2" sqref="E2"/>
    </sheetView>
  </sheetViews>
  <sheetFormatPr defaultRowHeight="15" x14ac:dyDescent="0.25"/>
  <cols>
    <col min="2" max="2" width="126.7109375" customWidth="1"/>
    <col min="4" max="5" width="13.7109375" customWidth="1"/>
  </cols>
  <sheetData>
    <row r="1" spans="2:5" x14ac:dyDescent="0.25">
      <c r="C1" s="370" t="str">
        <f>'Lähtötiedot 1'!D1</f>
        <v>Hiilijalanjäljen lähtötietojen ja tulosten raportointi</v>
      </c>
      <c r="D1" s="370"/>
      <c r="E1" s="370"/>
    </row>
    <row r="2" spans="2:5" x14ac:dyDescent="0.25">
      <c r="C2" s="115"/>
      <c r="E2" s="117" t="str">
        <f>'Lähtötiedot 1'!D2</f>
        <v>versio 10/2026</v>
      </c>
    </row>
    <row r="4" spans="2:5" ht="15.75" thickBot="1" x14ac:dyDescent="0.3"/>
    <row r="5" spans="2:5" ht="18.75" x14ac:dyDescent="0.3">
      <c r="B5" s="221" t="s">
        <v>511</v>
      </c>
    </row>
    <row r="6" spans="2:5" x14ac:dyDescent="0.25">
      <c r="B6" s="222"/>
    </row>
    <row r="7" spans="2:5" x14ac:dyDescent="0.25">
      <c r="B7" s="222" t="s">
        <v>512</v>
      </c>
    </row>
    <row r="8" spans="2:5" x14ac:dyDescent="0.25">
      <c r="B8" s="228" t="s">
        <v>513</v>
      </c>
      <c r="C8" s="197"/>
    </row>
    <row r="9" spans="2:5" x14ac:dyDescent="0.25">
      <c r="B9" s="223" t="s">
        <v>602</v>
      </c>
      <c r="C9" s="197"/>
    </row>
    <row r="10" spans="2:5" x14ac:dyDescent="0.25">
      <c r="B10" s="222" t="s">
        <v>601</v>
      </c>
      <c r="C10" s="197"/>
    </row>
    <row r="11" spans="2:5" x14ac:dyDescent="0.25">
      <c r="B11" s="228" t="s">
        <v>514</v>
      </c>
      <c r="C11" s="197"/>
    </row>
    <row r="12" spans="2:5" x14ac:dyDescent="0.25">
      <c r="B12" s="222" t="s">
        <v>515</v>
      </c>
    </row>
    <row r="13" spans="2:5" x14ac:dyDescent="0.25">
      <c r="B13" s="222"/>
    </row>
    <row r="14" spans="2:5" x14ac:dyDescent="0.25">
      <c r="B14" s="222" t="s">
        <v>600</v>
      </c>
    </row>
    <row r="15" spans="2:5" x14ac:dyDescent="0.25">
      <c r="B15" s="222" t="s">
        <v>599</v>
      </c>
    </row>
    <row r="16" spans="2:5" x14ac:dyDescent="0.25">
      <c r="B16" s="222" t="s">
        <v>598</v>
      </c>
    </row>
    <row r="17" spans="2:3" x14ac:dyDescent="0.25">
      <c r="B17" s="222"/>
    </row>
    <row r="18" spans="2:3" x14ac:dyDescent="0.25">
      <c r="B18" s="222" t="s">
        <v>518</v>
      </c>
    </row>
    <row r="19" spans="2:3" x14ac:dyDescent="0.25">
      <c r="B19" s="228" t="s">
        <v>517</v>
      </c>
      <c r="C19" s="197"/>
    </row>
    <row r="20" spans="2:3" x14ac:dyDescent="0.25">
      <c r="B20" s="222" t="s">
        <v>519</v>
      </c>
    </row>
    <row r="21" spans="2:3" x14ac:dyDescent="0.25">
      <c r="B21" s="222" t="s">
        <v>516</v>
      </c>
    </row>
    <row r="22" spans="2:3" x14ac:dyDescent="0.25">
      <c r="B22" s="222"/>
    </row>
    <row r="23" spans="2:3" x14ac:dyDescent="0.25">
      <c r="B23" s="224" t="s">
        <v>520</v>
      </c>
    </row>
    <row r="24" spans="2:3" x14ac:dyDescent="0.25">
      <c r="B24" s="223" t="s">
        <v>521</v>
      </c>
    </row>
    <row r="25" spans="2:3" x14ac:dyDescent="0.25">
      <c r="B25" s="222" t="s">
        <v>522</v>
      </c>
    </row>
    <row r="26" spans="2:3" x14ac:dyDescent="0.25">
      <c r="B26" s="222" t="s">
        <v>523</v>
      </c>
    </row>
    <row r="27" spans="2:3" x14ac:dyDescent="0.25">
      <c r="B27" s="222" t="s">
        <v>524</v>
      </c>
    </row>
    <row r="28" spans="2:3" x14ac:dyDescent="0.25">
      <c r="B28" s="222" t="s">
        <v>525</v>
      </c>
    </row>
    <row r="29" spans="2:3" x14ac:dyDescent="0.25">
      <c r="B29" s="222"/>
    </row>
    <row r="30" spans="2:3" ht="30" x14ac:dyDescent="0.25">
      <c r="B30" s="225" t="s">
        <v>526</v>
      </c>
    </row>
    <row r="31" spans="2:3" x14ac:dyDescent="0.25">
      <c r="B31" s="222" t="s">
        <v>527</v>
      </c>
    </row>
    <row r="32" spans="2:3" x14ac:dyDescent="0.25">
      <c r="B32" s="222" t="s">
        <v>528</v>
      </c>
    </row>
    <row r="33" spans="2:2" x14ac:dyDescent="0.25">
      <c r="B33" s="222"/>
    </row>
    <row r="34" spans="2:2" x14ac:dyDescent="0.25">
      <c r="B34" s="226" t="s">
        <v>529</v>
      </c>
    </row>
    <row r="35" spans="2:2" x14ac:dyDescent="0.25">
      <c r="B35" s="222" t="s">
        <v>530</v>
      </c>
    </row>
    <row r="36" spans="2:2" x14ac:dyDescent="0.25">
      <c r="B36" s="222" t="s">
        <v>531</v>
      </c>
    </row>
    <row r="37" spans="2:2" x14ac:dyDescent="0.25">
      <c r="B37" s="222" t="s">
        <v>532</v>
      </c>
    </row>
    <row r="38" spans="2:2" x14ac:dyDescent="0.25">
      <c r="B38" s="222"/>
    </row>
    <row r="39" spans="2:2" x14ac:dyDescent="0.25">
      <c r="B39" s="229" t="s">
        <v>534</v>
      </c>
    </row>
    <row r="40" spans="2:2" x14ac:dyDescent="0.25">
      <c r="B40" s="302" t="s">
        <v>590</v>
      </c>
    </row>
    <row r="41" spans="2:2" x14ac:dyDescent="0.25">
      <c r="B41" s="302" t="s">
        <v>591</v>
      </c>
    </row>
    <row r="42" spans="2:2" x14ac:dyDescent="0.25">
      <c r="B42" s="222" t="s">
        <v>592</v>
      </c>
    </row>
    <row r="43" spans="2:2" x14ac:dyDescent="0.25">
      <c r="B43" s="222" t="s">
        <v>593</v>
      </c>
    </row>
    <row r="44" spans="2:2" x14ac:dyDescent="0.25">
      <c r="B44" s="222"/>
    </row>
    <row r="45" spans="2:2" x14ac:dyDescent="0.25">
      <c r="B45" s="222" t="s">
        <v>594</v>
      </c>
    </row>
    <row r="46" spans="2:2" x14ac:dyDescent="0.25">
      <c r="B46" s="222" t="s">
        <v>595</v>
      </c>
    </row>
    <row r="47" spans="2:2" x14ac:dyDescent="0.25">
      <c r="B47" s="222"/>
    </row>
    <row r="48" spans="2:2" x14ac:dyDescent="0.25">
      <c r="B48" s="222" t="s">
        <v>596</v>
      </c>
    </row>
    <row r="49" spans="2:2" x14ac:dyDescent="0.25">
      <c r="B49" s="222" t="s">
        <v>597</v>
      </c>
    </row>
    <row r="50" spans="2:2" ht="15.75" thickBot="1" x14ac:dyDescent="0.3">
      <c r="B50" s="227"/>
    </row>
  </sheetData>
  <sheetProtection algorithmName="SHA-512" hashValue="3zcXEHgdG0InnPBnzKvI0ZSe1Gd1wJNSX/saCsASXvhY8AJiWlDy7NNV8/vqRTRZv3dzGgw+aXbUJAlbW09nsw==" saltValue="EX2RV+/xab995bl07l9gWw==" spinCount="100000" sheet="1" objects="1" scenarios="1"/>
  <mergeCells count="1">
    <mergeCell ref="C1:E1"/>
  </mergeCells>
  <hyperlinks>
    <hyperlink ref="B8" r:id="rId1" xr:uid="{CF0E4AA0-E44E-4383-9B22-DEB2818DC746}"/>
    <hyperlink ref="B11" r:id="rId2" xr:uid="{FAD2D114-E3EE-4843-8882-550A85EBE2AD}"/>
    <hyperlink ref="B19" r:id="rId3" xr:uid="{F751E317-E408-4CD4-AA87-0FDF7699DEC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D446D-3568-439C-9B9C-035563518079}">
  <dimension ref="A1:K69"/>
  <sheetViews>
    <sheetView showGridLines="0" topLeftCell="A32" zoomScaleNormal="100" workbookViewId="0">
      <selection activeCell="L60" sqref="L60"/>
    </sheetView>
  </sheetViews>
  <sheetFormatPr defaultColWidth="9.28515625" defaultRowHeight="15" customHeight="1" x14ac:dyDescent="0.2"/>
  <cols>
    <col min="1" max="1" width="2" style="89" customWidth="1"/>
    <col min="2" max="2" width="37.7109375" style="89" customWidth="1"/>
    <col min="3" max="3" width="14.42578125" style="89" customWidth="1"/>
    <col min="4" max="4" width="58.7109375" style="91" customWidth="1"/>
    <col min="5" max="5" width="3.42578125" style="89" customWidth="1"/>
    <col min="6" max="6" width="12.7109375" style="89" customWidth="1"/>
    <col min="7" max="7" width="10.7109375" style="89" customWidth="1"/>
    <col min="8" max="16384" width="9.28515625" style="89"/>
  </cols>
  <sheetData>
    <row r="1" spans="1:11" ht="30" customHeight="1" x14ac:dyDescent="0.2">
      <c r="B1" s="379"/>
      <c r="D1" s="219" t="s">
        <v>533</v>
      </c>
    </row>
    <row r="2" spans="1:11" ht="19.899999999999999" customHeight="1" x14ac:dyDescent="0.2">
      <c r="B2" s="379"/>
      <c r="D2" s="219" t="s">
        <v>621</v>
      </c>
    </row>
    <row r="3" spans="1:11" ht="12.75" x14ac:dyDescent="0.2">
      <c r="B3" s="381" t="s">
        <v>0</v>
      </c>
      <c r="C3" s="381"/>
      <c r="D3" s="381"/>
    </row>
    <row r="4" spans="1:11" ht="12.75" x14ac:dyDescent="0.2">
      <c r="B4" s="381"/>
      <c r="C4" s="381"/>
      <c r="D4" s="381"/>
    </row>
    <row r="5" spans="1:11" ht="13.5" thickBot="1" x14ac:dyDescent="0.25">
      <c r="K5" s="93"/>
    </row>
    <row r="6" spans="1:11" ht="20.65" customHeight="1" thickBot="1" x14ac:dyDescent="0.25">
      <c r="B6" s="382" t="s">
        <v>1</v>
      </c>
      <c r="C6" s="383"/>
      <c r="D6" s="384"/>
      <c r="E6" s="90"/>
    </row>
    <row r="7" spans="1:11" ht="20.100000000000001" customHeight="1" x14ac:dyDescent="0.2">
      <c r="B7" s="371" t="s">
        <v>2</v>
      </c>
      <c r="C7" s="372"/>
      <c r="D7" s="125"/>
      <c r="E7" s="148">
        <f>IF(F7="Tieto puuttuu",1,0)</f>
        <v>1</v>
      </c>
      <c r="F7" s="149" t="str">
        <f>IF($D7="","Tieto puuttuu"," ")</f>
        <v>Tieto puuttuu</v>
      </c>
      <c r="G7" s="91"/>
    </row>
    <row r="8" spans="1:11" ht="20.100000000000001" customHeight="1" x14ac:dyDescent="0.2">
      <c r="B8" s="373" t="s">
        <v>3</v>
      </c>
      <c r="C8" s="374"/>
      <c r="D8" s="125"/>
      <c r="E8" s="148">
        <f t="shared" ref="E8:E20" si="0">IF(F8="Tieto puuttuu",1,0)</f>
        <v>1</v>
      </c>
      <c r="F8" s="149" t="str">
        <f t="shared" ref="F8:F15" si="1">IF($D8="","Tieto puuttuu"," ")</f>
        <v>Tieto puuttuu</v>
      </c>
    </row>
    <row r="9" spans="1:11" ht="20.100000000000001" customHeight="1" x14ac:dyDescent="0.2">
      <c r="B9" s="371" t="s">
        <v>4</v>
      </c>
      <c r="C9" s="372"/>
      <c r="D9" s="125"/>
      <c r="E9" s="148">
        <f t="shared" si="0"/>
        <v>1</v>
      </c>
      <c r="F9" s="149" t="str">
        <f t="shared" si="1"/>
        <v>Tieto puuttuu</v>
      </c>
    </row>
    <row r="10" spans="1:11" ht="20.100000000000001" customHeight="1" x14ac:dyDescent="0.2">
      <c r="B10" s="371" t="s">
        <v>5</v>
      </c>
      <c r="C10" s="372"/>
      <c r="D10" s="125"/>
      <c r="E10" s="148">
        <f t="shared" si="0"/>
        <v>1</v>
      </c>
      <c r="F10" s="149" t="str">
        <f t="shared" si="1"/>
        <v>Tieto puuttuu</v>
      </c>
      <c r="G10" s="207"/>
    </row>
    <row r="11" spans="1:11" ht="20.100000000000001" customHeight="1" x14ac:dyDescent="0.2">
      <c r="B11" s="375" t="s">
        <v>6</v>
      </c>
      <c r="C11" s="376"/>
      <c r="D11" s="125" t="s">
        <v>7</v>
      </c>
      <c r="E11" s="148">
        <f>IF(F11="Tieto puuttuu",1,0)</f>
        <v>1</v>
      </c>
      <c r="F11" s="149" t="str">
        <f>IF($D11="Valitse","Tieto puuttuu"," ")</f>
        <v>Tieto puuttuu</v>
      </c>
    </row>
    <row r="12" spans="1:11" ht="20.100000000000001" customHeight="1" x14ac:dyDescent="0.2">
      <c r="B12" s="371" t="s">
        <v>8</v>
      </c>
      <c r="C12" s="372"/>
      <c r="D12" s="125" t="s">
        <v>7</v>
      </c>
      <c r="E12" s="148">
        <f t="shared" si="0"/>
        <v>1</v>
      </c>
      <c r="F12" s="149" t="str">
        <f>IF($D12="Valitse","Tieto puuttuu"," ")</f>
        <v>Tieto puuttuu</v>
      </c>
    </row>
    <row r="13" spans="1:11" ht="20.100000000000001" customHeight="1" x14ac:dyDescent="0.2">
      <c r="B13" s="371" t="s">
        <v>9</v>
      </c>
      <c r="C13" s="372"/>
      <c r="D13" s="125"/>
      <c r="E13" s="148">
        <f t="shared" si="0"/>
        <v>1</v>
      </c>
      <c r="F13" s="149" t="str">
        <f>IF($D13="","Tieto puuttuu"," ")</f>
        <v>Tieto puuttuu</v>
      </c>
      <c r="G13" s="207"/>
    </row>
    <row r="14" spans="1:11" ht="20.100000000000001" customHeight="1" x14ac:dyDescent="0.2">
      <c r="B14" s="371" t="s">
        <v>10</v>
      </c>
      <c r="C14" s="372"/>
      <c r="D14" s="152"/>
      <c r="E14" s="148">
        <f t="shared" si="0"/>
        <v>1</v>
      </c>
      <c r="F14" s="149" t="str">
        <f t="shared" si="1"/>
        <v>Tieto puuttuu</v>
      </c>
      <c r="G14" s="93"/>
    </row>
    <row r="15" spans="1:11" ht="20.100000000000001" customHeight="1" x14ac:dyDescent="0.2">
      <c r="B15" s="377" t="s">
        <v>11</v>
      </c>
      <c r="C15" s="378"/>
      <c r="D15" s="125"/>
      <c r="E15" s="148">
        <f t="shared" si="0"/>
        <v>1</v>
      </c>
      <c r="F15" s="149" t="str">
        <f t="shared" si="1"/>
        <v>Tieto puuttuu</v>
      </c>
      <c r="G15" s="93"/>
    </row>
    <row r="16" spans="1:11" ht="20.100000000000001" customHeight="1" x14ac:dyDescent="0.2">
      <c r="A16" s="207"/>
      <c r="B16" s="377" t="s">
        <v>12</v>
      </c>
      <c r="C16" s="378"/>
      <c r="D16" s="125"/>
      <c r="E16" s="148"/>
      <c r="F16" s="149"/>
      <c r="G16" s="211"/>
    </row>
    <row r="17" spans="1:8" ht="30" customHeight="1" x14ac:dyDescent="0.2">
      <c r="B17" s="371" t="s">
        <v>13</v>
      </c>
      <c r="C17" s="372"/>
      <c r="D17" s="125" t="s">
        <v>7</v>
      </c>
      <c r="E17" s="148">
        <f t="shared" si="0"/>
        <v>1</v>
      </c>
      <c r="F17" s="149" t="str">
        <f>IF($D17="Valitse","Tieto puuttuu"," ")</f>
        <v>Tieto puuttuu</v>
      </c>
    </row>
    <row r="18" spans="1:8" ht="45" customHeight="1" x14ac:dyDescent="0.2">
      <c r="A18" s="207"/>
      <c r="B18" s="371" t="s">
        <v>14</v>
      </c>
      <c r="C18" s="372"/>
      <c r="D18" s="125" t="s">
        <v>7</v>
      </c>
      <c r="E18" s="148">
        <f t="shared" si="0"/>
        <v>1</v>
      </c>
      <c r="F18" s="149" t="str">
        <f t="shared" ref="F18:F20" si="2">IF($D18="Valitse","Tieto puuttuu"," ")</f>
        <v>Tieto puuttuu</v>
      </c>
      <c r="G18" s="211"/>
      <c r="H18" s="93"/>
    </row>
    <row r="19" spans="1:8" ht="40.5" customHeight="1" x14ac:dyDescent="0.2">
      <c r="A19" s="207"/>
      <c r="B19" s="371" t="s">
        <v>625</v>
      </c>
      <c r="C19" s="372"/>
      <c r="D19" s="125"/>
      <c r="E19" s="148">
        <f t="shared" si="0"/>
        <v>0</v>
      </c>
      <c r="F19" s="149" t="str">
        <f t="shared" si="2"/>
        <v xml:space="preserve"> </v>
      </c>
      <c r="G19" s="209"/>
    </row>
    <row r="20" spans="1:8" ht="39" customHeight="1" thickBot="1" x14ac:dyDescent="0.25">
      <c r="B20" s="388" t="s">
        <v>15</v>
      </c>
      <c r="C20" s="389"/>
      <c r="D20" s="145" t="s">
        <v>7</v>
      </c>
      <c r="E20" s="148">
        <f t="shared" si="0"/>
        <v>1</v>
      </c>
      <c r="F20" s="149" t="str">
        <f t="shared" si="2"/>
        <v>Tieto puuttuu</v>
      </c>
    </row>
    <row r="21" spans="1:8" ht="30" customHeight="1" thickBot="1" x14ac:dyDescent="0.25">
      <c r="G21" s="207"/>
    </row>
    <row r="22" spans="1:8" ht="19.149999999999999" customHeight="1" thickBot="1" x14ac:dyDescent="0.25">
      <c r="B22" s="385" t="s">
        <v>16</v>
      </c>
      <c r="C22" s="386"/>
      <c r="D22" s="387"/>
      <c r="E22" s="90"/>
    </row>
    <row r="23" spans="1:8" ht="26.45" customHeight="1" x14ac:dyDescent="0.2">
      <c r="B23" s="380" t="s">
        <v>17</v>
      </c>
      <c r="C23" s="390"/>
      <c r="D23" s="142" t="s">
        <v>7</v>
      </c>
      <c r="E23" s="148">
        <f t="shared" ref="E23:E25" si="3">IF(F23="Tieto puuttuu",1,0)</f>
        <v>1</v>
      </c>
      <c r="F23" s="149" t="str">
        <f t="shared" ref="F23:F24" si="4">IF($D23="Valitse","Tieto puuttuu"," ")</f>
        <v>Tieto puuttuu</v>
      </c>
    </row>
    <row r="24" spans="1:8" ht="20.100000000000001" customHeight="1" x14ac:dyDescent="0.2">
      <c r="B24" s="373" t="s">
        <v>18</v>
      </c>
      <c r="C24" s="374"/>
      <c r="D24" s="125" t="s">
        <v>7</v>
      </c>
      <c r="E24" s="148">
        <f t="shared" si="3"/>
        <v>1</v>
      </c>
      <c r="F24" s="149" t="str">
        <f t="shared" si="4"/>
        <v>Tieto puuttuu</v>
      </c>
      <c r="G24" s="207"/>
    </row>
    <row r="25" spans="1:8" ht="20.100000000000001" customHeight="1" x14ac:dyDescent="0.2">
      <c r="B25" s="373" t="s">
        <v>19</v>
      </c>
      <c r="C25" s="374"/>
      <c r="D25" s="124"/>
      <c r="E25" s="148">
        <f t="shared" si="3"/>
        <v>0</v>
      </c>
      <c r="F25" s="149" t="str">
        <f>IF(AND($D24="Kyllä",D25=""),"Tieto puuttuu"," ")</f>
        <v xml:space="preserve"> </v>
      </c>
    </row>
    <row r="26" spans="1:8" ht="45" customHeight="1" x14ac:dyDescent="0.2">
      <c r="B26" s="373" t="s">
        <v>20</v>
      </c>
      <c r="C26" s="374"/>
      <c r="D26" s="191" t="s">
        <v>7</v>
      </c>
      <c r="E26" s="148">
        <f t="shared" ref="E26:E38" si="5">IF(F26="Tieto puuttuu",1,0)</f>
        <v>1</v>
      </c>
      <c r="F26" s="149" t="str">
        <f t="shared" ref="F26:F31" si="6">IF($D26="Valitse","Tieto puuttuu"," ")</f>
        <v>Tieto puuttuu</v>
      </c>
    </row>
    <row r="27" spans="1:8" ht="24.6" customHeight="1" x14ac:dyDescent="0.2">
      <c r="A27" s="207"/>
      <c r="B27" s="373" t="s">
        <v>21</v>
      </c>
      <c r="C27" s="374"/>
      <c r="D27" s="191"/>
      <c r="E27" s="148">
        <f t="shared" ref="E27" si="7">IF(F27="Tieto puuttuu",1,0)</f>
        <v>0</v>
      </c>
      <c r="F27" s="149" t="str">
        <f>IF($D27="Valitse","Tieto puuttuu"," ")</f>
        <v xml:space="preserve"> </v>
      </c>
    </row>
    <row r="28" spans="1:8" ht="24.6" customHeight="1" x14ac:dyDescent="0.2">
      <c r="A28" s="207"/>
      <c r="B28" s="373" t="s">
        <v>22</v>
      </c>
      <c r="C28" s="374"/>
      <c r="D28" s="191"/>
      <c r="E28" s="148">
        <f t="shared" ref="E28" si="8">IF(F28="Tieto puuttuu",1,0)</f>
        <v>0</v>
      </c>
      <c r="F28" s="149" t="str">
        <f t="shared" si="6"/>
        <v xml:space="preserve"> </v>
      </c>
    </row>
    <row r="29" spans="1:8" ht="20.100000000000001" customHeight="1" x14ac:dyDescent="0.2">
      <c r="A29" s="207"/>
      <c r="B29" s="391" t="s">
        <v>23</v>
      </c>
      <c r="C29" s="392"/>
      <c r="D29" s="125" t="s">
        <v>7</v>
      </c>
      <c r="E29" s="148">
        <f t="shared" si="5"/>
        <v>1</v>
      </c>
      <c r="F29" s="149" t="str">
        <f t="shared" si="6"/>
        <v>Tieto puuttuu</v>
      </c>
    </row>
    <row r="30" spans="1:8" ht="20.100000000000001" customHeight="1" x14ac:dyDescent="0.2">
      <c r="A30" s="207"/>
      <c r="B30" s="371" t="s">
        <v>24</v>
      </c>
      <c r="C30" s="372"/>
      <c r="D30" s="189" t="s">
        <v>7</v>
      </c>
      <c r="E30" s="148">
        <f t="shared" si="5"/>
        <v>1</v>
      </c>
      <c r="F30" s="149" t="str">
        <f t="shared" si="6"/>
        <v>Tieto puuttuu</v>
      </c>
      <c r="G30" s="93"/>
    </row>
    <row r="31" spans="1:8" ht="20.100000000000001" customHeight="1" x14ac:dyDescent="0.2">
      <c r="A31" s="207"/>
      <c r="B31" s="371" t="s">
        <v>25</v>
      </c>
      <c r="C31" s="372"/>
      <c r="D31" s="189" t="s">
        <v>7</v>
      </c>
      <c r="E31" s="148">
        <f t="shared" si="5"/>
        <v>1</v>
      </c>
      <c r="F31" s="149" t="str">
        <f t="shared" si="6"/>
        <v>Tieto puuttuu</v>
      </c>
      <c r="G31" s="93"/>
    </row>
    <row r="32" spans="1:8" ht="45" customHeight="1" x14ac:dyDescent="0.2">
      <c r="A32" s="207"/>
      <c r="B32" s="371" t="s">
        <v>26</v>
      </c>
      <c r="C32" s="372"/>
      <c r="D32" s="191"/>
      <c r="E32" s="148">
        <f t="shared" si="5"/>
        <v>1</v>
      </c>
      <c r="F32" s="149" t="str">
        <f t="shared" ref="F32:F38" si="9">IF($D32="","Tieto puuttuu"," ")</f>
        <v>Tieto puuttuu</v>
      </c>
      <c r="G32" s="93"/>
    </row>
    <row r="33" spans="1:7" ht="24.6" customHeight="1" x14ac:dyDescent="0.2">
      <c r="A33" s="207"/>
      <c r="B33" s="129" t="s">
        <v>27</v>
      </c>
      <c r="C33" s="130" t="s">
        <v>28</v>
      </c>
      <c r="D33" s="191"/>
      <c r="E33" s="148"/>
      <c r="F33" s="149"/>
      <c r="G33" s="93"/>
    </row>
    <row r="34" spans="1:7" ht="20.100000000000001" customHeight="1" x14ac:dyDescent="0.2">
      <c r="B34" s="129" t="s">
        <v>29</v>
      </c>
      <c r="C34" s="130" t="s">
        <v>30</v>
      </c>
      <c r="D34" s="125"/>
      <c r="E34" s="148">
        <f t="shared" si="5"/>
        <v>1</v>
      </c>
      <c r="F34" s="149" t="str">
        <f t="shared" si="9"/>
        <v>Tieto puuttuu</v>
      </c>
    </row>
    <row r="35" spans="1:7" ht="20.100000000000001" customHeight="1" x14ac:dyDescent="0.2">
      <c r="B35" s="129" t="s">
        <v>31</v>
      </c>
      <c r="C35" s="130" t="s">
        <v>32</v>
      </c>
      <c r="D35" s="125"/>
      <c r="E35" s="148">
        <f t="shared" ref="E35:E36" si="10">IF(F35="Tieto puuttuu",1,0)</f>
        <v>0</v>
      </c>
      <c r="F35" s="149" t="str">
        <f>IF(AND(OR($D$23=Alasvetovalikot!$B$3,$D$23=Alasvetovalikot!$B$4),'Lähtötiedot 1'!D35=""),"Tieto puuttuu"," ")</f>
        <v xml:space="preserve"> </v>
      </c>
    </row>
    <row r="36" spans="1:7" ht="20.100000000000001" customHeight="1" x14ac:dyDescent="0.2">
      <c r="B36" s="129" t="s">
        <v>33</v>
      </c>
      <c r="C36" s="130" t="s">
        <v>34</v>
      </c>
      <c r="D36" s="125"/>
      <c r="E36" s="148">
        <f t="shared" si="10"/>
        <v>1</v>
      </c>
      <c r="F36" s="149" t="str">
        <f t="shared" si="9"/>
        <v>Tieto puuttuu</v>
      </c>
      <c r="G36" s="207"/>
    </row>
    <row r="37" spans="1:7" ht="20.100000000000001" customHeight="1" x14ac:dyDescent="0.2">
      <c r="B37" s="129" t="s">
        <v>35</v>
      </c>
      <c r="C37" s="130" t="s">
        <v>28</v>
      </c>
      <c r="D37" s="125"/>
      <c r="E37" s="148">
        <f t="shared" si="5"/>
        <v>1</v>
      </c>
      <c r="F37" s="149" t="str">
        <f t="shared" si="9"/>
        <v>Tieto puuttuu</v>
      </c>
      <c r="G37" s="93"/>
    </row>
    <row r="38" spans="1:7" ht="20.100000000000001" customHeight="1" x14ac:dyDescent="0.2">
      <c r="B38" s="129" t="s">
        <v>36</v>
      </c>
      <c r="C38" s="130" t="s">
        <v>28</v>
      </c>
      <c r="D38" s="125"/>
      <c r="E38" s="148">
        <f t="shared" si="5"/>
        <v>1</v>
      </c>
      <c r="F38" s="149" t="str">
        <f t="shared" si="9"/>
        <v>Tieto puuttuu</v>
      </c>
      <c r="G38" s="93"/>
    </row>
    <row r="39" spans="1:7" ht="49.15" customHeight="1" x14ac:dyDescent="0.2">
      <c r="B39" s="129" t="s">
        <v>37</v>
      </c>
      <c r="C39" s="130" t="s">
        <v>38</v>
      </c>
      <c r="D39" s="125"/>
      <c r="E39" s="148">
        <f t="shared" ref="E39" si="11">IF(F39="Tieto puuttuu",1,0)</f>
        <v>0</v>
      </c>
      <c r="F39" s="149" t="str">
        <f>IF(AND(OR($D$23=Alasvetovalikot!$B$3,$D$23=Alasvetovalikot!$B$4),'Lähtötiedot 1'!D39=""),"Tieto puuttuu"," ")</f>
        <v xml:space="preserve"> </v>
      </c>
      <c r="G39" s="93"/>
    </row>
    <row r="40" spans="1:7" ht="20.100000000000001" customHeight="1" x14ac:dyDescent="0.2">
      <c r="B40" s="391" t="s">
        <v>39</v>
      </c>
      <c r="C40" s="392"/>
      <c r="D40" s="125" t="s">
        <v>7</v>
      </c>
      <c r="E40" s="148">
        <f t="shared" ref="E40:E42" si="12">IF(F40="Tieto puuttuu",1,0)</f>
        <v>1</v>
      </c>
      <c r="F40" s="149" t="str">
        <f t="shared" ref="F40:F42" si="13">IF($D40="Valitse","Tieto puuttuu"," ")</f>
        <v>Tieto puuttuu</v>
      </c>
    </row>
    <row r="41" spans="1:7" ht="20.100000000000001" customHeight="1" x14ac:dyDescent="0.2">
      <c r="B41" s="391" t="s">
        <v>40</v>
      </c>
      <c r="C41" s="392"/>
      <c r="D41" s="125" t="s">
        <v>7</v>
      </c>
      <c r="E41" s="148">
        <f t="shared" si="12"/>
        <v>1</v>
      </c>
      <c r="F41" s="149" t="str">
        <f t="shared" si="13"/>
        <v>Tieto puuttuu</v>
      </c>
    </row>
    <row r="42" spans="1:7" ht="20.100000000000001" customHeight="1" thickBot="1" x14ac:dyDescent="0.25">
      <c r="B42" s="395" t="s">
        <v>41</v>
      </c>
      <c r="C42" s="396"/>
      <c r="D42" s="123" t="s">
        <v>7</v>
      </c>
      <c r="E42" s="148">
        <f t="shared" si="12"/>
        <v>1</v>
      </c>
      <c r="F42" s="149" t="str">
        <f t="shared" si="13"/>
        <v>Tieto puuttuu</v>
      </c>
    </row>
    <row r="43" spans="1:7" s="122" customFormat="1" ht="30" customHeight="1" thickBot="1" x14ac:dyDescent="0.3">
      <c r="B43" s="147"/>
      <c r="E43" s="146"/>
    </row>
    <row r="44" spans="1:7" ht="19.899999999999999" customHeight="1" thickBot="1" x14ac:dyDescent="0.25">
      <c r="B44" s="382" t="s">
        <v>500</v>
      </c>
      <c r="C44" s="383"/>
      <c r="D44" s="384"/>
      <c r="E44" s="92"/>
    </row>
    <row r="45" spans="1:7" ht="20.100000000000001" customHeight="1" x14ac:dyDescent="0.2">
      <c r="B45" s="393" t="s">
        <v>43</v>
      </c>
      <c r="C45" s="394"/>
      <c r="D45" s="125" t="s">
        <v>7</v>
      </c>
      <c r="E45" s="148">
        <f t="shared" ref="E45:E51" si="14">IF(F45="Tieto puuttuu",1,0)</f>
        <v>1</v>
      </c>
      <c r="F45" s="149" t="str">
        <f t="shared" ref="F45:F51" si="15">IF($D45="Valitse","Tieto puuttuu"," ")</f>
        <v>Tieto puuttuu</v>
      </c>
    </row>
    <row r="46" spans="1:7" ht="20.100000000000001" customHeight="1" x14ac:dyDescent="0.2">
      <c r="B46" s="373" t="s">
        <v>44</v>
      </c>
      <c r="C46" s="374"/>
      <c r="D46" s="125" t="s">
        <v>7</v>
      </c>
      <c r="E46" s="148">
        <f t="shared" si="14"/>
        <v>1</v>
      </c>
      <c r="F46" s="149" t="str">
        <f t="shared" si="15"/>
        <v>Tieto puuttuu</v>
      </c>
      <c r="G46" s="211"/>
    </row>
    <row r="47" spans="1:7" ht="20.100000000000001" customHeight="1" x14ac:dyDescent="0.2">
      <c r="B47" s="371" t="s">
        <v>45</v>
      </c>
      <c r="C47" s="372"/>
      <c r="D47" s="125" t="s">
        <v>7</v>
      </c>
      <c r="E47" s="148">
        <f t="shared" si="14"/>
        <v>1</v>
      </c>
      <c r="F47" s="149" t="str">
        <f t="shared" si="15"/>
        <v>Tieto puuttuu</v>
      </c>
      <c r="G47" s="93"/>
    </row>
    <row r="48" spans="1:7" ht="20.100000000000001" customHeight="1" x14ac:dyDescent="0.2">
      <c r="B48" s="371" t="s">
        <v>46</v>
      </c>
      <c r="C48" s="372"/>
      <c r="D48" s="125" t="s">
        <v>7</v>
      </c>
      <c r="E48" s="148">
        <f t="shared" si="14"/>
        <v>1</v>
      </c>
      <c r="F48" s="149" t="str">
        <f t="shared" si="15"/>
        <v>Tieto puuttuu</v>
      </c>
      <c r="G48" s="103"/>
    </row>
    <row r="49" spans="2:7" ht="20.100000000000001" customHeight="1" x14ac:dyDescent="0.2">
      <c r="B49" s="371" t="s">
        <v>47</v>
      </c>
      <c r="C49" s="372"/>
      <c r="D49" s="125" t="s">
        <v>7</v>
      </c>
      <c r="E49" s="148">
        <f t="shared" si="14"/>
        <v>1</v>
      </c>
      <c r="F49" s="149" t="str">
        <f t="shared" si="15"/>
        <v>Tieto puuttuu</v>
      </c>
    </row>
    <row r="50" spans="2:7" ht="20.100000000000001" customHeight="1" x14ac:dyDescent="0.2">
      <c r="B50" s="371" t="s">
        <v>48</v>
      </c>
      <c r="C50" s="372"/>
      <c r="D50" s="125" t="s">
        <v>7</v>
      </c>
      <c r="E50" s="148">
        <f t="shared" si="14"/>
        <v>1</v>
      </c>
      <c r="F50" s="149" t="str">
        <f t="shared" si="15"/>
        <v>Tieto puuttuu</v>
      </c>
    </row>
    <row r="51" spans="2:7" ht="20.100000000000001" customHeight="1" thickBot="1" x14ac:dyDescent="0.25">
      <c r="B51" s="388" t="s">
        <v>49</v>
      </c>
      <c r="C51" s="389"/>
      <c r="D51" s="143" t="s">
        <v>7</v>
      </c>
      <c r="E51" s="148">
        <f t="shared" si="14"/>
        <v>1</v>
      </c>
      <c r="F51" s="149" t="str">
        <f t="shared" si="15"/>
        <v>Tieto puuttuu</v>
      </c>
    </row>
    <row r="52" spans="2:7" ht="29.45" customHeight="1" thickBot="1" x14ac:dyDescent="0.25">
      <c r="B52" s="122"/>
    </row>
    <row r="53" spans="2:7" ht="18" customHeight="1" thickBot="1" x14ac:dyDescent="0.25">
      <c r="B53" s="382" t="s">
        <v>50</v>
      </c>
      <c r="C53" s="383"/>
      <c r="D53" s="384"/>
      <c r="E53" s="90"/>
    </row>
    <row r="54" spans="2:7" ht="15" customHeight="1" x14ac:dyDescent="0.2">
      <c r="B54" s="380" t="s">
        <v>501</v>
      </c>
      <c r="C54" s="153" t="s">
        <v>51</v>
      </c>
      <c r="D54" s="142" t="s">
        <v>7</v>
      </c>
      <c r="E54" s="148">
        <f t="shared" ref="E54:E64" si="16">IF(F54="Tieto puuttuu",1,0)</f>
        <v>1</v>
      </c>
      <c r="F54" s="149" t="str">
        <f t="shared" ref="F54:F56" si="17">IF($D54="Valitse","Tieto puuttuu"," ")</f>
        <v>Tieto puuttuu</v>
      </c>
    </row>
    <row r="55" spans="2:7" ht="15" customHeight="1" x14ac:dyDescent="0.2">
      <c r="B55" s="371"/>
      <c r="C55" s="154" t="s">
        <v>52</v>
      </c>
      <c r="D55" s="144" t="s">
        <v>7</v>
      </c>
      <c r="E55" s="148">
        <f t="shared" si="16"/>
        <v>1</v>
      </c>
      <c r="F55" s="149" t="str">
        <f t="shared" si="17"/>
        <v>Tieto puuttuu</v>
      </c>
    </row>
    <row r="56" spans="2:7" ht="15" customHeight="1" x14ac:dyDescent="0.2">
      <c r="B56" s="371"/>
      <c r="C56" s="154" t="s">
        <v>53</v>
      </c>
      <c r="D56" s="125" t="s">
        <v>7</v>
      </c>
      <c r="E56" s="148">
        <f t="shared" si="16"/>
        <v>1</v>
      </c>
      <c r="F56" s="149" t="str">
        <f t="shared" si="17"/>
        <v>Tieto puuttuu</v>
      </c>
    </row>
    <row r="57" spans="2:7" ht="20.100000000000001" customHeight="1" x14ac:dyDescent="0.2">
      <c r="B57" s="373" t="s">
        <v>54</v>
      </c>
      <c r="C57" s="374"/>
      <c r="D57" s="125"/>
      <c r="E57" s="148">
        <f t="shared" si="16"/>
        <v>1</v>
      </c>
      <c r="F57" s="149" t="str">
        <f t="shared" ref="F57:F64" si="18">IF($D57="","Tieto puuttuu"," ")</f>
        <v>Tieto puuttuu</v>
      </c>
    </row>
    <row r="58" spans="2:7" ht="20.100000000000001" customHeight="1" x14ac:dyDescent="0.2">
      <c r="B58" s="129" t="s">
        <v>55</v>
      </c>
      <c r="C58" s="154" t="s">
        <v>56</v>
      </c>
      <c r="D58" s="125"/>
      <c r="E58" s="148">
        <f t="shared" si="16"/>
        <v>1</v>
      </c>
      <c r="F58" s="149" t="str">
        <f t="shared" si="18"/>
        <v>Tieto puuttuu</v>
      </c>
      <c r="G58" s="93"/>
    </row>
    <row r="59" spans="2:7" ht="15" customHeight="1" x14ac:dyDescent="0.2">
      <c r="B59" s="371" t="s">
        <v>57</v>
      </c>
      <c r="C59" s="154" t="s">
        <v>58</v>
      </c>
      <c r="D59" s="144"/>
      <c r="E59" s="148">
        <f t="shared" si="16"/>
        <v>1</v>
      </c>
      <c r="F59" s="149" t="str">
        <f t="shared" si="18"/>
        <v>Tieto puuttuu</v>
      </c>
    </row>
    <row r="60" spans="2:7" ht="15" customHeight="1" x14ac:dyDescent="0.2">
      <c r="B60" s="371"/>
      <c r="C60" s="154" t="s">
        <v>59</v>
      </c>
      <c r="D60" s="144"/>
      <c r="E60" s="148">
        <f t="shared" si="16"/>
        <v>1</v>
      </c>
      <c r="F60" s="149" t="str">
        <f t="shared" si="18"/>
        <v>Tieto puuttuu</v>
      </c>
    </row>
    <row r="61" spans="2:7" ht="15" customHeight="1" x14ac:dyDescent="0.2">
      <c r="B61" s="371"/>
      <c r="C61" s="154" t="s">
        <v>60</v>
      </c>
      <c r="D61" s="125"/>
      <c r="E61" s="148">
        <f t="shared" si="16"/>
        <v>1</v>
      </c>
      <c r="F61" s="149" t="str">
        <f t="shared" si="18"/>
        <v>Tieto puuttuu</v>
      </c>
    </row>
    <row r="62" spans="2:7" ht="15" customHeight="1" x14ac:dyDescent="0.2">
      <c r="B62" s="371" t="s">
        <v>61</v>
      </c>
      <c r="C62" s="154" t="s">
        <v>58</v>
      </c>
      <c r="D62" s="144"/>
      <c r="E62" s="148">
        <f t="shared" si="16"/>
        <v>1</v>
      </c>
      <c r="F62" s="149" t="str">
        <f t="shared" si="18"/>
        <v>Tieto puuttuu</v>
      </c>
    </row>
    <row r="63" spans="2:7" ht="15" customHeight="1" x14ac:dyDescent="0.2">
      <c r="B63" s="371"/>
      <c r="C63" s="154" t="s">
        <v>59</v>
      </c>
      <c r="D63" s="144"/>
      <c r="E63" s="148">
        <f t="shared" si="16"/>
        <v>1</v>
      </c>
      <c r="F63" s="149" t="str">
        <f t="shared" si="18"/>
        <v>Tieto puuttuu</v>
      </c>
    </row>
    <row r="64" spans="2:7" ht="15" customHeight="1" thickBot="1" x14ac:dyDescent="0.25">
      <c r="B64" s="388"/>
      <c r="C64" s="155" t="s">
        <v>60</v>
      </c>
      <c r="D64" s="145"/>
      <c r="E64" s="148">
        <f t="shared" si="16"/>
        <v>1</v>
      </c>
      <c r="F64" s="149" t="str">
        <f t="shared" si="18"/>
        <v>Tieto puuttuu</v>
      </c>
    </row>
    <row r="65" spans="2:6" ht="15" customHeight="1" x14ac:dyDescent="0.2">
      <c r="B65" s="89" t="s">
        <v>62</v>
      </c>
      <c r="D65" s="216"/>
      <c r="E65" s="148"/>
      <c r="F65" s="149"/>
    </row>
    <row r="66" spans="2:6" ht="12.75" x14ac:dyDescent="0.2">
      <c r="B66" s="89" t="s">
        <v>616</v>
      </c>
    </row>
    <row r="67" spans="2:6" ht="15" customHeight="1" x14ac:dyDescent="0.2">
      <c r="B67" s="89" t="s">
        <v>63</v>
      </c>
    </row>
    <row r="68" spans="2:6" ht="15" customHeight="1" x14ac:dyDescent="0.2">
      <c r="B68" s="89" t="s">
        <v>503</v>
      </c>
    </row>
    <row r="69" spans="2:6" ht="15" customHeight="1" x14ac:dyDescent="0.2">
      <c r="B69" s="89" t="s">
        <v>502</v>
      </c>
    </row>
  </sheetData>
  <sheetProtection algorithmName="SHA-512" hashValue="lamsY2SWjwHbZTg2FvnMHwFJvpIipCy9EVmWB2Q6Fx6PX0kjjM67FN7NWIQ6oSyP+LCy85J9rS2UNn73QFoTWQ==" saltValue="8bn8b5e74ouU2Io95tP1fA==" spinCount="100000" sheet="1" formatCells="0" formatColumns="0" formatRows="0"/>
  <mergeCells count="44">
    <mergeCell ref="B62:B64"/>
    <mergeCell ref="B12:C12"/>
    <mergeCell ref="B45:C45"/>
    <mergeCell ref="B46:C46"/>
    <mergeCell ref="B47:C47"/>
    <mergeCell ref="B48:C48"/>
    <mergeCell ref="B40:C40"/>
    <mergeCell ref="B42:C42"/>
    <mergeCell ref="B41:C41"/>
    <mergeCell ref="B51:C51"/>
    <mergeCell ref="B53:D53"/>
    <mergeCell ref="B18:C18"/>
    <mergeCell ref="B15:C15"/>
    <mergeCell ref="B32:C32"/>
    <mergeCell ref="B19:C19"/>
    <mergeCell ref="B57:C57"/>
    <mergeCell ref="B1:B2"/>
    <mergeCell ref="B54:B56"/>
    <mergeCell ref="B59:B61"/>
    <mergeCell ref="B3:D4"/>
    <mergeCell ref="B6:D6"/>
    <mergeCell ref="B44:D44"/>
    <mergeCell ref="B22:D22"/>
    <mergeCell ref="B7:C7"/>
    <mergeCell ref="B13:C13"/>
    <mergeCell ref="B14:C14"/>
    <mergeCell ref="B17:C17"/>
    <mergeCell ref="B20:C20"/>
    <mergeCell ref="B23:C23"/>
    <mergeCell ref="B30:C30"/>
    <mergeCell ref="B29:C29"/>
    <mergeCell ref="B8:C8"/>
    <mergeCell ref="B49:C49"/>
    <mergeCell ref="B50:C50"/>
    <mergeCell ref="B9:C9"/>
    <mergeCell ref="B10:C10"/>
    <mergeCell ref="B25:C25"/>
    <mergeCell ref="B24:C24"/>
    <mergeCell ref="B26:C26"/>
    <mergeCell ref="B31:C31"/>
    <mergeCell ref="B11:C11"/>
    <mergeCell ref="B16:C16"/>
    <mergeCell ref="B27:C27"/>
    <mergeCell ref="B28:C28"/>
  </mergeCells>
  <phoneticPr fontId="11" type="noConversion"/>
  <dataValidations count="6">
    <dataValidation type="list" allowBlank="1" showInputMessage="1" showErrorMessage="1" sqref="D40:D41 D24" xr:uid="{C655AAE1-EA52-4BE2-8066-B48B37A2CFC9}">
      <formula1>"Valitse, Kyllä, Ei"</formula1>
    </dataValidation>
    <dataValidation type="list" allowBlank="1" showInputMessage="1" showErrorMessage="1" sqref="D18" xr:uid="{CBFE0FCE-7A40-4D27-8F0E-AEE59ED043C5}">
      <formula1>"Valitse, Kyllä. Tuotteet on listattu Lähtötiedot 2 -välilehdelle, Ei"</formula1>
    </dataValidation>
    <dataValidation type="list" allowBlank="1" showInputMessage="1" showErrorMessage="1" sqref="D20" xr:uid="{701A3CB2-C5D1-483B-9C03-0C2803204EB1}">
      <formula1>"Valitse, Kyllä. Poikkeavat käyttöikätiedot on esitetty Lähtötiedot 2 -välilehdellä, Ei"</formula1>
    </dataValidation>
    <dataValidation type="list" allowBlank="1" showInputMessage="1" showErrorMessage="1" sqref="D42" xr:uid="{327E44BA-67BD-45C1-B022-89ACA67A77E3}">
      <formula1>"Valitse, Hankkeeseen ei sisälly autohallia, Autohalli on huomioitu osana rakennuksen hiilijalanjälkeä, Autohalli on huomioitu osana rakennuspaikan hiilijalanjälkeä"</formula1>
    </dataValidation>
    <dataValidation type="list" allowBlank="1" showInputMessage="1" showErrorMessage="1" sqref="D26" xr:uid="{0951D3D8-5D88-4007-AE86-213F4738AF4E}">
      <mc:AlternateContent xmlns:x12ac="http://schemas.microsoft.com/office/spreadsheetml/2011/1/ac" xmlns:mc="http://schemas.openxmlformats.org/markup-compatibility/2006">
        <mc:Choice Requires="x12ac">
          <x12ac:list>Valitse," Kyllä, samasta rakennuksesta on useampi laskelma"," Ei, rakennuksella on vain yksi käyttötarkoitus tai muut ovat laajuudeltaan alle 10 % "</x12ac:list>
        </mc:Choice>
        <mc:Fallback>
          <formula1>"Valitse, Kyllä, samasta rakennuksesta on useampi laskelma, Ei, rakennuksella on vain yksi käyttötarkoitus tai muut ovat laajuudeltaan alle 10 % "</formula1>
        </mc:Fallback>
      </mc:AlternateContent>
    </dataValidation>
    <dataValidation type="list" allowBlank="1" showInputMessage="1" showErrorMessage="1" sqref="D11" xr:uid="{D6269D27-2314-47AE-8B0F-E012497E6F6D}">
      <formula1>"Valitse, Uudisrakennus, Perusparannus, Peruskorjaus, Laajennus, Muu"</formula1>
    </dataValidation>
  </dataValidations>
  <pageMargins left="0.7" right="0.7" top="0.75" bottom="0.75" header="0.3" footer="0.3"/>
  <pageSetup paperSize="9" orientation="portrait" horizontalDpi="300" verticalDpi="0" r:id="rId1"/>
  <ignoredErrors>
    <ignoredError sqref="F12" formula="1"/>
  </ignoredErrors>
  <drawing r:id="rId2"/>
  <extLst>
    <ext xmlns:x14="http://schemas.microsoft.com/office/spreadsheetml/2009/9/main" uri="{78C0D931-6437-407d-A8EE-F0AAD7539E65}">
      <x14:conditionalFormattings>
        <x14:conditionalFormatting xmlns:xm="http://schemas.microsoft.com/office/excel/2006/main">
          <x14:cfRule type="iconSet" priority="13" id="{B33C0149-6E04-4D38-848B-57A06BAA6E88}">
            <x14:iconSet iconSet="3Symbols" showValue="0" custom="1">
              <x14:cfvo type="percent">
                <xm:f>0</xm:f>
              </x14:cfvo>
              <x14:cfvo type="num">
                <xm:f>0</xm:f>
              </x14:cfvo>
              <x14:cfvo type="num">
                <xm:f>1</xm:f>
              </x14:cfvo>
              <x14:cfIcon iconSet="NoIcons" iconId="0"/>
              <x14:cfIcon iconSet="NoIcons" iconId="0"/>
              <x14:cfIcon iconSet="3Symbols" iconId="0"/>
            </x14:iconSet>
          </x14:cfRule>
          <xm:sqref>E7:E20</xm:sqref>
        </x14:conditionalFormatting>
        <x14:conditionalFormatting xmlns:xm="http://schemas.microsoft.com/office/excel/2006/main">
          <x14:cfRule type="iconSet" priority="12" id="{D38CC783-995B-42BD-AD9C-09FEA480DD42}">
            <x14:iconSet iconSet="3Symbols" showValue="0" custom="1">
              <x14:cfvo type="percent">
                <xm:f>0</xm:f>
              </x14:cfvo>
              <x14:cfvo type="num">
                <xm:f>0</xm:f>
              </x14:cfvo>
              <x14:cfvo type="num">
                <xm:f>1</xm:f>
              </x14:cfvo>
              <x14:cfIcon iconSet="NoIcons" iconId="0"/>
              <x14:cfIcon iconSet="NoIcons" iconId="0"/>
              <x14:cfIcon iconSet="3Symbols" iconId="0"/>
            </x14:iconSet>
          </x14:cfRule>
          <xm:sqref>E23</xm:sqref>
        </x14:conditionalFormatting>
        <x14:conditionalFormatting xmlns:xm="http://schemas.microsoft.com/office/excel/2006/main">
          <x14:cfRule type="iconSet" priority="11" id="{F8FC5311-EBDC-4695-AC57-E63C33BBC73B}">
            <x14:iconSet iconSet="3Symbols" showValue="0" custom="1">
              <x14:cfvo type="percent">
                <xm:f>0</xm:f>
              </x14:cfvo>
              <x14:cfvo type="num">
                <xm:f>0</xm:f>
              </x14:cfvo>
              <x14:cfvo type="num">
                <xm:f>1</xm:f>
              </x14:cfvo>
              <x14:cfIcon iconSet="NoIcons" iconId="0"/>
              <x14:cfIcon iconSet="NoIcons" iconId="0"/>
              <x14:cfIcon iconSet="3Symbols" iconId="0"/>
            </x14:iconSet>
          </x14:cfRule>
          <xm:sqref>E24</xm:sqref>
        </x14:conditionalFormatting>
        <x14:conditionalFormatting xmlns:xm="http://schemas.microsoft.com/office/excel/2006/main">
          <x14:cfRule type="iconSet" priority="5" id="{F286502F-9441-46E9-9794-1E0618FD2216}">
            <x14:iconSet iconSet="3Symbols" showValue="0" custom="1">
              <x14:cfvo type="percent">
                <xm:f>0</xm:f>
              </x14:cfvo>
              <x14:cfvo type="num">
                <xm:f>0</xm:f>
              </x14:cfvo>
              <x14:cfvo type="num">
                <xm:f>1</xm:f>
              </x14:cfvo>
              <x14:cfIcon iconSet="NoIcons" iconId="0"/>
              <x14:cfIcon iconSet="NoIcons" iconId="0"/>
              <x14:cfIcon iconSet="3Symbols" iconId="0"/>
            </x14:iconSet>
          </x14:cfRule>
          <xm:sqref>E25</xm:sqref>
        </x14:conditionalFormatting>
        <x14:conditionalFormatting xmlns:xm="http://schemas.microsoft.com/office/excel/2006/main">
          <x14:cfRule type="iconSet" priority="10" id="{12ACA063-E5AD-4739-A8F6-39A0CFC83C96}">
            <x14:iconSet iconSet="3Symbols" showValue="0" custom="1">
              <x14:cfvo type="percent">
                <xm:f>0</xm:f>
              </x14:cfvo>
              <x14:cfvo type="num">
                <xm:f>0</xm:f>
              </x14:cfvo>
              <x14:cfvo type="num">
                <xm:f>1</xm:f>
              </x14:cfvo>
              <x14:cfIcon iconSet="NoIcons" iconId="0"/>
              <x14:cfIcon iconSet="NoIcons" iconId="0"/>
              <x14:cfIcon iconSet="3Symbols" iconId="0"/>
            </x14:iconSet>
          </x14:cfRule>
          <xm:sqref>E26</xm:sqref>
        </x14:conditionalFormatting>
        <x14:conditionalFormatting xmlns:xm="http://schemas.microsoft.com/office/excel/2006/main">
          <x14:cfRule type="iconSet" priority="9" id="{427B4676-4B3D-471C-AC53-A8763F398A33}">
            <x14:iconSet iconSet="3Symbols" showValue="0" custom="1">
              <x14:cfvo type="percent">
                <xm:f>0</xm:f>
              </x14:cfvo>
              <x14:cfvo type="num">
                <xm:f>0</xm:f>
              </x14:cfvo>
              <x14:cfvo type="num">
                <xm:f>1</xm:f>
              </x14:cfvo>
              <x14:cfIcon iconSet="NoIcons" iconId="0"/>
              <x14:cfIcon iconSet="NoIcons" iconId="0"/>
              <x14:cfIcon iconSet="3Symbols" iconId="0"/>
            </x14:iconSet>
          </x14:cfRule>
          <xm:sqref>E27:E31</xm:sqref>
        </x14:conditionalFormatting>
        <x14:conditionalFormatting xmlns:xm="http://schemas.microsoft.com/office/excel/2006/main">
          <x14:cfRule type="iconSet" priority="4" id="{9B66BB42-6766-484A-B5E4-A28B586B20C4}">
            <x14:iconSet iconSet="3Symbols" showValue="0" custom="1">
              <x14:cfvo type="percent">
                <xm:f>0</xm:f>
              </x14:cfvo>
              <x14:cfvo type="num">
                <xm:f>0</xm:f>
              </x14:cfvo>
              <x14:cfvo type="num">
                <xm:f>1</xm:f>
              </x14:cfvo>
              <x14:cfIcon iconSet="NoIcons" iconId="0"/>
              <x14:cfIcon iconSet="NoIcons" iconId="0"/>
              <x14:cfIcon iconSet="3Symbols" iconId="0"/>
            </x14:iconSet>
          </x14:cfRule>
          <xm:sqref>E32:E39</xm:sqref>
        </x14:conditionalFormatting>
        <x14:conditionalFormatting xmlns:xm="http://schemas.microsoft.com/office/excel/2006/main">
          <x14:cfRule type="iconSet" priority="8" id="{D874E1D0-33FE-46C6-9094-3B256EF1C782}">
            <x14:iconSet iconSet="3Symbols" showValue="0" custom="1">
              <x14:cfvo type="percent">
                <xm:f>0</xm:f>
              </x14:cfvo>
              <x14:cfvo type="num">
                <xm:f>0</xm:f>
              </x14:cfvo>
              <x14:cfvo type="num">
                <xm:f>1</xm:f>
              </x14:cfvo>
              <x14:cfIcon iconSet="NoIcons" iconId="0"/>
              <x14:cfIcon iconSet="NoIcons" iconId="0"/>
              <x14:cfIcon iconSet="3Symbols" iconId="0"/>
            </x14:iconSet>
          </x14:cfRule>
          <xm:sqref>E40</xm:sqref>
        </x14:conditionalFormatting>
        <x14:conditionalFormatting xmlns:xm="http://schemas.microsoft.com/office/excel/2006/main">
          <x14:cfRule type="iconSet" priority="7" id="{D60A9E4F-8C4B-4BBC-A7E7-881604AEE0E4}">
            <x14:iconSet iconSet="3Symbols" showValue="0" custom="1">
              <x14:cfvo type="percent">
                <xm:f>0</xm:f>
              </x14:cfvo>
              <x14:cfvo type="num">
                <xm:f>0</xm:f>
              </x14:cfvo>
              <x14:cfvo type="num">
                <xm:f>1</xm:f>
              </x14:cfvo>
              <x14:cfIcon iconSet="NoIcons" iconId="0"/>
              <x14:cfIcon iconSet="NoIcons" iconId="0"/>
              <x14:cfIcon iconSet="3Symbols" iconId="0"/>
            </x14:iconSet>
          </x14:cfRule>
          <xm:sqref>E41</xm:sqref>
        </x14:conditionalFormatting>
        <x14:conditionalFormatting xmlns:xm="http://schemas.microsoft.com/office/excel/2006/main">
          <x14:cfRule type="iconSet" priority="6" id="{CF968774-57CD-402D-9683-BAE38C1875A8}">
            <x14:iconSet iconSet="3Symbols" showValue="0" custom="1">
              <x14:cfvo type="percent">
                <xm:f>0</xm:f>
              </x14:cfvo>
              <x14:cfvo type="num">
                <xm:f>0</xm:f>
              </x14:cfvo>
              <x14:cfvo type="num">
                <xm:f>1</xm:f>
              </x14:cfvo>
              <x14:cfIcon iconSet="NoIcons" iconId="0"/>
              <x14:cfIcon iconSet="NoIcons" iconId="0"/>
              <x14:cfIcon iconSet="3Symbols" iconId="0"/>
            </x14:iconSet>
          </x14:cfRule>
          <xm:sqref>E42</xm:sqref>
        </x14:conditionalFormatting>
        <x14:conditionalFormatting xmlns:xm="http://schemas.microsoft.com/office/excel/2006/main">
          <x14:cfRule type="iconSet" priority="1" id="{A2A2C6FF-A491-489B-A676-A23921ACC7EB}">
            <x14:iconSet iconSet="3Symbols" showValue="0" custom="1">
              <x14:cfvo type="percent">
                <xm:f>0</xm:f>
              </x14:cfvo>
              <x14:cfvo type="num">
                <xm:f>0</xm:f>
              </x14:cfvo>
              <x14:cfvo type="num">
                <xm:f>1</xm:f>
              </x14:cfvo>
              <x14:cfIcon iconSet="NoIcons" iconId="0"/>
              <x14:cfIcon iconSet="NoIcons" iconId="0"/>
              <x14:cfIcon iconSet="3Symbols" iconId="0"/>
            </x14:iconSet>
          </x14:cfRule>
          <xm:sqref>E45:E51</xm:sqref>
        </x14:conditionalFormatting>
        <x14:conditionalFormatting xmlns:xm="http://schemas.microsoft.com/office/excel/2006/main">
          <x14:cfRule type="iconSet" priority="3" id="{BC04F1CA-6F94-4CA8-A13D-55B94F7CE4EA}">
            <x14:iconSet iconSet="3Symbols" showValue="0" custom="1">
              <x14:cfvo type="percent">
                <xm:f>0</xm:f>
              </x14:cfvo>
              <x14:cfvo type="num">
                <xm:f>0</xm:f>
              </x14:cfvo>
              <x14:cfvo type="num">
                <xm:f>1</xm:f>
              </x14:cfvo>
              <x14:cfIcon iconSet="NoIcons" iconId="0"/>
              <x14:cfIcon iconSet="NoIcons" iconId="0"/>
              <x14:cfIcon iconSet="3Symbols" iconId="0"/>
            </x14:iconSet>
          </x14:cfRule>
          <xm:sqref>E54:E56</xm:sqref>
        </x14:conditionalFormatting>
        <x14:conditionalFormatting xmlns:xm="http://schemas.microsoft.com/office/excel/2006/main">
          <x14:cfRule type="iconSet" priority="2" id="{18DC77E9-F1A7-4716-B9FA-41F2E3EF0151}">
            <x14:iconSet iconSet="3Symbols" showValue="0" custom="1">
              <x14:cfvo type="percent">
                <xm:f>0</xm:f>
              </x14:cfvo>
              <x14:cfvo type="num">
                <xm:f>0</xm:f>
              </x14:cfvo>
              <x14:cfvo type="num">
                <xm:f>1</xm:f>
              </x14:cfvo>
              <x14:cfIcon iconSet="NoIcons" iconId="0"/>
              <x14:cfIcon iconSet="NoIcons" iconId="0"/>
              <x14:cfIcon iconSet="3Symbols" iconId="0"/>
            </x14:iconSet>
          </x14:cfRule>
          <xm:sqref>E57:E65</xm:sqref>
        </x14:conditionalFormatting>
      </x14:conditionalFormattings>
    </ext>
    <ext xmlns:x14="http://schemas.microsoft.com/office/spreadsheetml/2009/9/main" uri="{CCE6A557-97BC-4b89-ADB6-D9C93CAAB3DF}">
      <x14:dataValidations xmlns:xm="http://schemas.microsoft.com/office/excel/2006/main" count="16">
        <x14:dataValidation type="list" allowBlank="1" showInputMessage="1" showErrorMessage="1" xr:uid="{9E13C6F5-F03E-4EBA-A8AE-A5613BE9C7B1}">
          <x14:formula1>
            <xm:f>Alasvetovalikot!$B$62:$B$71</xm:f>
          </x14:formula1>
          <xm:sqref>D12</xm:sqref>
        </x14:dataValidation>
        <x14:dataValidation type="list" allowBlank="1" showInputMessage="1" showErrorMessage="1" xr:uid="{0B24669C-E32F-470E-BD83-43F019B621D3}">
          <x14:formula1>
            <xm:f>Alasvetovalikot!$B$2:$B$16</xm:f>
          </x14:formula1>
          <xm:sqref>D23</xm:sqref>
        </x14:dataValidation>
        <x14:dataValidation type="list" allowBlank="1" showInputMessage="1" showErrorMessage="1" xr:uid="{37E1AFF7-9041-4286-B754-35E4C3A0F1A6}">
          <x14:formula1>
            <xm:f>Alasvetovalikot!$B$44:$B$47</xm:f>
          </x14:formula1>
          <xm:sqref>D56</xm:sqref>
        </x14:dataValidation>
        <x14:dataValidation type="list" allowBlank="1" showInputMessage="1" showErrorMessage="1" xr:uid="{DFC7CE91-37B5-45CD-A498-C0BCBA1CA8EC}">
          <x14:formula1>
            <xm:f>Alasvetovalikot!$B$23:$B$28</xm:f>
          </x14:formula1>
          <xm:sqref>D54</xm:sqref>
        </x14:dataValidation>
        <x14:dataValidation type="list" allowBlank="1" showInputMessage="1" showErrorMessage="1" xr:uid="{039085B4-06D9-46E2-A10C-511A8FC14E18}">
          <x14:formula1>
            <xm:f>Alasvetovalikot!$F$23:$F$35</xm:f>
          </x14:formula1>
          <xm:sqref>D29</xm:sqref>
        </x14:dataValidation>
        <x14:dataValidation type="list" allowBlank="1" showInputMessage="1" showErrorMessage="1" xr:uid="{FBB79044-FE2F-44C5-B49E-8BB157C99AA1}">
          <x14:formula1>
            <xm:f>Alasvetovalikot!$D$2:$D$7</xm:f>
          </x14:formula1>
          <xm:sqref>D45</xm:sqref>
        </x14:dataValidation>
        <x14:dataValidation type="list" allowBlank="1" showInputMessage="1" showErrorMessage="1" xr:uid="{BEA0606B-3A31-4B75-AEE6-97C7B3938D9D}">
          <x14:formula1>
            <xm:f>Alasvetovalikot!$H$2:$H$13</xm:f>
          </x14:formula1>
          <xm:sqref>D47</xm:sqref>
        </x14:dataValidation>
        <x14:dataValidation type="list" allowBlank="1" showInputMessage="1" showErrorMessage="1" xr:uid="{C3B4D04C-81CB-4DCD-9F9A-D1374CBC4957}">
          <x14:formula1>
            <xm:f>Alasvetovalikot!$J$2:$J$13</xm:f>
          </x14:formula1>
          <xm:sqref>D49</xm:sqref>
        </x14:dataValidation>
        <x14:dataValidation type="list" allowBlank="1" showInputMessage="1" showErrorMessage="1" xr:uid="{28C1D2FC-264E-4DE1-93C0-DD4F76EA6CEC}">
          <x14:formula1>
            <xm:f>Alasvetovalikot!$M$2:$M$8</xm:f>
          </x14:formula1>
          <xm:sqref>D51</xm:sqref>
        </x14:dataValidation>
        <x14:dataValidation type="list" allowBlank="1" showInputMessage="1" showErrorMessage="1" xr:uid="{1B273B8D-AA5D-41A8-B2E0-E3CE859B0888}">
          <x14:formula1>
            <xm:f>Alasvetovalikot!$D$23:$D$28</xm:f>
          </x14:formula1>
          <xm:sqref>D17</xm:sqref>
        </x14:dataValidation>
        <x14:dataValidation type="list" allowBlank="1" showInputMessage="1" showErrorMessage="1" xr:uid="{A7541545-4017-43B3-AF4B-9B48F5DC7B60}">
          <x14:formula1>
            <xm:f>Alasvetovalikot!$D$34:$D$65</xm:f>
          </x14:formula1>
          <xm:sqref>D30</xm:sqref>
        </x14:dataValidation>
        <x14:dataValidation type="list" allowBlank="1" showInputMessage="1" showErrorMessage="1" xr:uid="{88B87172-9AE6-42DD-A467-1320AA074D74}">
          <x14:formula1>
            <xm:f>Alasvetovalikot!$D$69:$D$75</xm:f>
          </x14:formula1>
          <xm:sqref>D31</xm:sqref>
        </x14:dataValidation>
        <x14:dataValidation type="list" allowBlank="1" showInputMessage="1" showErrorMessage="1" xr:uid="{145495FA-2AFA-4EB7-9041-2C8E2E1423D4}">
          <x14:formula1>
            <xm:f>Alasvetovalikot!$H$23:$H$28</xm:f>
          </x14:formula1>
          <xm:sqref>D48</xm:sqref>
        </x14:dataValidation>
        <x14:dataValidation type="list" allowBlank="1" showInputMessage="1" showErrorMessage="1" xr:uid="{B30F7616-A2B1-4EDD-B699-3B62130E5D36}">
          <x14:formula1>
            <xm:f>Alasvetovalikot!$B$34:$B$40</xm:f>
          </x14:formula1>
          <xm:sqref>D55</xm:sqref>
        </x14:dataValidation>
        <x14:dataValidation type="list" allowBlank="1" showInputMessage="1" showErrorMessage="1" xr:uid="{5C9F58AC-1004-4C09-A9CE-6B827DE57516}">
          <x14:formula1>
            <xm:f>Alasvetovalikot!$J$23:$J$29</xm:f>
          </x14:formula1>
          <xm:sqref>D50</xm:sqref>
        </x14:dataValidation>
        <x14:dataValidation type="list" allowBlank="1" showInputMessage="1" showErrorMessage="1" xr:uid="{63DBEE17-5DB5-4495-B0AB-FC6883B9247D}">
          <x14:formula1>
            <xm:f>Alasvetovalikot!$F$2:$F$12</xm:f>
          </x14:formula1>
          <xm:sqref>D46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4A9E8-1651-48C5-9187-BFDD67ED0099}">
  <dimension ref="B1:J45"/>
  <sheetViews>
    <sheetView showGridLines="0" workbookViewId="0">
      <selection activeCell="H42" sqref="H42"/>
    </sheetView>
  </sheetViews>
  <sheetFormatPr defaultColWidth="9.28515625" defaultRowHeight="12.75" x14ac:dyDescent="0.2"/>
  <cols>
    <col min="1" max="1" width="4" style="89" customWidth="1"/>
    <col min="2" max="2" width="26" style="89" customWidth="1"/>
    <col min="3" max="3" width="19.28515625" style="89" customWidth="1"/>
    <col min="4" max="4" width="27.28515625" style="89" customWidth="1"/>
    <col min="5" max="5" width="22.42578125" style="89" customWidth="1"/>
    <col min="6" max="6" width="14.7109375" style="89" customWidth="1"/>
    <col min="7" max="7" width="9.28515625" style="89"/>
    <col min="8" max="8" width="28.7109375" style="89" customWidth="1"/>
    <col min="9" max="9" width="21.5703125" style="89" customWidth="1"/>
    <col min="10" max="16384" width="9.28515625" style="89"/>
  </cols>
  <sheetData>
    <row r="1" spans="2:10" ht="18" customHeight="1" x14ac:dyDescent="0.2">
      <c r="B1" s="379"/>
      <c r="D1" s="399" t="str">
        <f>'Lähtötiedot 1'!D1</f>
        <v>Hiilijalanjäljen lähtötietojen ja tulosten raportointi</v>
      </c>
      <c r="E1" s="399"/>
      <c r="F1" s="399"/>
    </row>
    <row r="2" spans="2:10" ht="18" customHeight="1" x14ac:dyDescent="0.2">
      <c r="B2" s="379"/>
      <c r="D2" s="107"/>
      <c r="E2" s="107"/>
      <c r="F2" s="108" t="str">
        <f>'Lähtötiedot 1'!D2</f>
        <v>versio 10/2026</v>
      </c>
    </row>
    <row r="3" spans="2:10" ht="55.9" customHeight="1" x14ac:dyDescent="0.2">
      <c r="B3" s="397" t="s">
        <v>64</v>
      </c>
      <c r="C3" s="397"/>
      <c r="D3" s="397"/>
      <c r="E3" s="397"/>
      <c r="F3" s="397"/>
      <c r="H3" s="398" t="s">
        <v>65</v>
      </c>
      <c r="I3" s="398"/>
      <c r="J3" s="93"/>
    </row>
    <row r="4" spans="2:10" x14ac:dyDescent="0.2">
      <c r="B4" s="207"/>
      <c r="C4" s="207"/>
      <c r="D4" s="207"/>
    </row>
    <row r="5" spans="2:10" x14ac:dyDescent="0.2">
      <c r="B5" s="141" t="s">
        <v>66</v>
      </c>
      <c r="C5" s="141" t="s">
        <v>67</v>
      </c>
      <c r="D5" s="141" t="s">
        <v>68</v>
      </c>
      <c r="E5" s="141" t="s">
        <v>69</v>
      </c>
      <c r="F5" s="141" t="s">
        <v>70</v>
      </c>
      <c r="H5" s="141" t="s">
        <v>66</v>
      </c>
      <c r="I5" s="141" t="s">
        <v>71</v>
      </c>
    </row>
    <row r="6" spans="2:10" x14ac:dyDescent="0.2">
      <c r="B6" s="190" t="s">
        <v>72</v>
      </c>
      <c r="C6" s="190" t="s">
        <v>73</v>
      </c>
      <c r="D6" s="190" t="s">
        <v>74</v>
      </c>
      <c r="E6" s="190" t="s">
        <v>74</v>
      </c>
      <c r="F6" s="190"/>
      <c r="H6" s="126"/>
      <c r="I6" s="126"/>
    </row>
    <row r="7" spans="2:10" x14ac:dyDescent="0.2">
      <c r="B7" s="190"/>
      <c r="C7" s="190"/>
      <c r="D7" s="190"/>
      <c r="E7" s="190"/>
      <c r="F7" s="190"/>
      <c r="H7" s="126"/>
      <c r="I7" s="126"/>
    </row>
    <row r="8" spans="2:10" x14ac:dyDescent="0.2">
      <c r="B8" s="190"/>
      <c r="C8" s="190"/>
      <c r="D8" s="190"/>
      <c r="E8" s="190"/>
      <c r="F8" s="190"/>
      <c r="H8" s="126"/>
      <c r="I8" s="126"/>
    </row>
    <row r="9" spans="2:10" x14ac:dyDescent="0.2">
      <c r="B9" s="190"/>
      <c r="C9" s="190"/>
      <c r="D9" s="190"/>
      <c r="E9" s="190"/>
      <c r="F9" s="190"/>
      <c r="H9" s="126"/>
      <c r="I9" s="126"/>
    </row>
    <row r="10" spans="2:10" x14ac:dyDescent="0.2">
      <c r="B10" s="190"/>
      <c r="C10" s="190"/>
      <c r="D10" s="190"/>
      <c r="E10" s="190"/>
      <c r="F10" s="190"/>
      <c r="H10" s="126"/>
      <c r="I10" s="126"/>
    </row>
    <row r="11" spans="2:10" x14ac:dyDescent="0.2">
      <c r="B11" s="190"/>
      <c r="C11" s="190"/>
      <c r="D11" s="190"/>
      <c r="E11" s="190"/>
      <c r="F11" s="190"/>
      <c r="H11" s="126"/>
      <c r="I11" s="126"/>
    </row>
    <row r="12" spans="2:10" x14ac:dyDescent="0.2">
      <c r="B12" s="190"/>
      <c r="C12" s="190"/>
      <c r="D12" s="190"/>
      <c r="E12" s="190"/>
      <c r="F12" s="190"/>
      <c r="H12" s="126"/>
      <c r="I12" s="126"/>
    </row>
    <row r="13" spans="2:10" x14ac:dyDescent="0.2">
      <c r="B13" s="190"/>
      <c r="C13" s="190"/>
      <c r="D13" s="190"/>
      <c r="E13" s="190"/>
      <c r="F13" s="190"/>
      <c r="H13" s="126"/>
      <c r="I13" s="126"/>
    </row>
    <row r="14" spans="2:10" x14ac:dyDescent="0.2">
      <c r="B14" s="190"/>
      <c r="C14" s="190"/>
      <c r="D14" s="190"/>
      <c r="E14" s="190"/>
      <c r="F14" s="190"/>
      <c r="H14" s="126"/>
      <c r="I14" s="126"/>
    </row>
    <row r="15" spans="2:10" x14ac:dyDescent="0.2">
      <c r="B15" s="190"/>
      <c r="C15" s="190"/>
      <c r="D15" s="190"/>
      <c r="E15" s="190"/>
      <c r="F15" s="190"/>
      <c r="H15" s="126"/>
      <c r="I15" s="126"/>
    </row>
    <row r="16" spans="2:10" x14ac:dyDescent="0.2">
      <c r="B16" s="190"/>
      <c r="C16" s="190"/>
      <c r="D16" s="190"/>
      <c r="E16" s="190"/>
      <c r="F16" s="190"/>
      <c r="H16" s="126"/>
      <c r="I16" s="126"/>
    </row>
    <row r="17" spans="2:9" x14ac:dyDescent="0.2">
      <c r="B17" s="190"/>
      <c r="C17" s="190"/>
      <c r="D17" s="190"/>
      <c r="E17" s="190"/>
      <c r="F17" s="190"/>
      <c r="H17" s="126"/>
      <c r="I17" s="126"/>
    </row>
    <row r="18" spans="2:9" x14ac:dyDescent="0.2">
      <c r="B18" s="190"/>
      <c r="C18" s="190"/>
      <c r="D18" s="190"/>
      <c r="E18" s="190"/>
      <c r="F18" s="190"/>
      <c r="H18" s="126"/>
      <c r="I18" s="126"/>
    </row>
    <row r="19" spans="2:9" x14ac:dyDescent="0.2">
      <c r="B19" s="190"/>
      <c r="C19" s="190"/>
      <c r="D19" s="190"/>
      <c r="E19" s="190"/>
      <c r="F19" s="190"/>
      <c r="H19" s="126"/>
      <c r="I19" s="126"/>
    </row>
    <row r="20" spans="2:9" x14ac:dyDescent="0.2">
      <c r="B20" s="190"/>
      <c r="C20" s="190"/>
      <c r="D20" s="190"/>
      <c r="E20" s="190"/>
      <c r="F20" s="190"/>
      <c r="H20" s="126"/>
      <c r="I20" s="126"/>
    </row>
    <row r="21" spans="2:9" x14ac:dyDescent="0.2">
      <c r="B21" s="190"/>
      <c r="C21" s="190"/>
      <c r="D21" s="190"/>
      <c r="E21" s="190"/>
      <c r="F21" s="190"/>
      <c r="H21" s="126"/>
      <c r="I21" s="126"/>
    </row>
    <row r="22" spans="2:9" x14ac:dyDescent="0.2">
      <c r="B22" s="190"/>
      <c r="C22" s="190"/>
      <c r="D22" s="190"/>
      <c r="E22" s="190"/>
      <c r="F22" s="190"/>
      <c r="H22" s="126"/>
      <c r="I22" s="126"/>
    </row>
    <row r="23" spans="2:9" x14ac:dyDescent="0.2">
      <c r="B23" s="190"/>
      <c r="C23" s="190"/>
      <c r="D23" s="190"/>
      <c r="E23" s="190"/>
      <c r="F23" s="190"/>
      <c r="H23" s="126"/>
      <c r="I23" s="126"/>
    </row>
    <row r="24" spans="2:9" x14ac:dyDescent="0.2">
      <c r="B24" s="190"/>
      <c r="C24" s="190"/>
      <c r="D24" s="190"/>
      <c r="E24" s="190"/>
      <c r="F24" s="190"/>
      <c r="H24" s="126"/>
      <c r="I24" s="126"/>
    </row>
    <row r="25" spans="2:9" x14ac:dyDescent="0.2">
      <c r="B25" s="190"/>
      <c r="C25" s="190"/>
      <c r="D25" s="190"/>
      <c r="E25" s="190"/>
      <c r="F25" s="190"/>
      <c r="H25" s="126"/>
      <c r="I25" s="126"/>
    </row>
    <row r="26" spans="2:9" x14ac:dyDescent="0.2">
      <c r="B26" s="190"/>
      <c r="C26" s="190"/>
      <c r="D26" s="190"/>
      <c r="E26" s="190"/>
      <c r="F26" s="190"/>
      <c r="H26" s="126"/>
      <c r="I26" s="126"/>
    </row>
    <row r="27" spans="2:9" x14ac:dyDescent="0.2">
      <c r="B27" s="190"/>
      <c r="C27" s="190"/>
      <c r="D27" s="190"/>
      <c r="E27" s="190"/>
      <c r="F27" s="190"/>
      <c r="H27" s="126"/>
      <c r="I27" s="126"/>
    </row>
    <row r="28" spans="2:9" x14ac:dyDescent="0.2">
      <c r="B28" s="190"/>
      <c r="C28" s="190"/>
      <c r="D28" s="190"/>
      <c r="E28" s="190"/>
      <c r="F28" s="190"/>
      <c r="H28" s="126"/>
      <c r="I28" s="126"/>
    </row>
    <row r="29" spans="2:9" x14ac:dyDescent="0.2">
      <c r="B29" s="190"/>
      <c r="C29" s="190"/>
      <c r="D29" s="190"/>
      <c r="E29" s="190"/>
      <c r="F29" s="190"/>
      <c r="H29" s="126"/>
      <c r="I29" s="126"/>
    </row>
    <row r="30" spans="2:9" x14ac:dyDescent="0.2">
      <c r="B30" s="190"/>
      <c r="C30" s="190"/>
      <c r="D30" s="190"/>
      <c r="E30" s="190"/>
      <c r="F30" s="190"/>
      <c r="H30" s="126"/>
      <c r="I30" s="126"/>
    </row>
    <row r="31" spans="2:9" x14ac:dyDescent="0.2">
      <c r="B31" s="190"/>
      <c r="C31" s="190"/>
      <c r="D31" s="190"/>
      <c r="E31" s="190"/>
      <c r="F31" s="190"/>
      <c r="H31" s="126"/>
      <c r="I31" s="126"/>
    </row>
    <row r="32" spans="2:9" x14ac:dyDescent="0.2">
      <c r="B32" s="190"/>
      <c r="C32" s="190"/>
      <c r="D32" s="190"/>
      <c r="E32" s="190"/>
      <c r="F32" s="190"/>
      <c r="H32" s="126"/>
      <c r="I32" s="126"/>
    </row>
    <row r="33" spans="2:9" x14ac:dyDescent="0.2">
      <c r="B33" s="190"/>
      <c r="C33" s="190"/>
      <c r="D33" s="190"/>
      <c r="E33" s="190"/>
      <c r="F33" s="190"/>
      <c r="H33" s="126"/>
      <c r="I33" s="126"/>
    </row>
    <row r="34" spans="2:9" x14ac:dyDescent="0.2">
      <c r="B34" s="190"/>
      <c r="C34" s="190"/>
      <c r="D34" s="190"/>
      <c r="E34" s="190"/>
      <c r="F34" s="190"/>
      <c r="H34" s="126"/>
      <c r="I34" s="126"/>
    </row>
    <row r="35" spans="2:9" x14ac:dyDescent="0.2">
      <c r="B35" s="190"/>
      <c r="C35" s="190"/>
      <c r="D35" s="190"/>
      <c r="E35" s="190"/>
      <c r="F35" s="190"/>
      <c r="H35" s="126"/>
      <c r="I35" s="126"/>
    </row>
    <row r="36" spans="2:9" x14ac:dyDescent="0.2">
      <c r="B36" s="190"/>
      <c r="C36" s="190"/>
      <c r="D36" s="190"/>
      <c r="E36" s="190"/>
      <c r="F36" s="190"/>
      <c r="H36" s="126"/>
      <c r="I36" s="126"/>
    </row>
    <row r="37" spans="2:9" x14ac:dyDescent="0.2">
      <c r="B37" s="190"/>
      <c r="C37" s="190"/>
      <c r="D37" s="190"/>
      <c r="E37" s="190"/>
      <c r="F37" s="190"/>
      <c r="H37" s="126"/>
      <c r="I37" s="126"/>
    </row>
    <row r="45" spans="2:9" ht="16.149999999999999" customHeight="1" x14ac:dyDescent="0.2">
      <c r="B45" s="397"/>
      <c r="C45" s="397"/>
      <c r="D45" s="397"/>
      <c r="E45" s="397"/>
      <c r="F45" s="397"/>
    </row>
  </sheetData>
  <sheetProtection algorithmName="SHA-512" hashValue="b9MY8LImI2cS7unsNgqMjf+xbUZ6Bo/ektozURib3D+8M6JIhgHUIgnFSUaouE5zhGagQO1d1sb51S/brCQXEQ==" saltValue="Som/P69aMN6hlWdWCH0P+Q==" spinCount="100000" sheet="1" formatCells="0" formatColumns="0" formatRows="0" insertRows="0"/>
  <mergeCells count="5">
    <mergeCell ref="B3:F3"/>
    <mergeCell ref="H3:I3"/>
    <mergeCell ref="D1:F1"/>
    <mergeCell ref="B1:B2"/>
    <mergeCell ref="B45:F4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271F8-FFA4-4FB6-AD5C-024973BD2BEE}">
  <dimension ref="B1:E34"/>
  <sheetViews>
    <sheetView topLeftCell="A11" workbookViewId="0">
      <selection activeCell="G6" sqref="G6"/>
    </sheetView>
  </sheetViews>
  <sheetFormatPr defaultColWidth="9.28515625" defaultRowHeight="15" customHeight="1" x14ac:dyDescent="0.25"/>
  <cols>
    <col min="1" max="1" width="2" style="1" customWidth="1"/>
    <col min="2" max="2" width="38.5703125" style="1" customWidth="1"/>
    <col min="3" max="3" width="10" style="1" customWidth="1"/>
    <col min="4" max="4" width="58.7109375" style="1" customWidth="1"/>
    <col min="5" max="6" width="9" style="1" customWidth="1"/>
    <col min="7" max="7" width="22.5703125" style="1" customWidth="1"/>
    <col min="8" max="16384" width="9.28515625" style="1"/>
  </cols>
  <sheetData>
    <row r="1" spans="2:5" x14ac:dyDescent="0.25">
      <c r="B1" s="409" t="s">
        <v>0</v>
      </c>
      <c r="C1" s="409"/>
      <c r="D1" s="409"/>
    </row>
    <row r="2" spans="2:5" x14ac:dyDescent="0.25">
      <c r="B2" s="409"/>
      <c r="C2" s="409"/>
      <c r="D2" s="409"/>
    </row>
    <row r="3" spans="2:5" x14ac:dyDescent="0.25"/>
    <row r="4" spans="2:5" ht="30" customHeight="1" x14ac:dyDescent="0.25">
      <c r="B4" s="410" t="s">
        <v>1</v>
      </c>
      <c r="C4" s="411"/>
      <c r="D4" s="412"/>
      <c r="E4" s="2"/>
    </row>
    <row r="5" spans="2:5" ht="30" customHeight="1" x14ac:dyDescent="0.25">
      <c r="B5" s="413" t="s">
        <v>8</v>
      </c>
      <c r="C5" s="414"/>
      <c r="D5" s="3"/>
      <c r="E5" s="4"/>
    </row>
    <row r="6" spans="2:5" ht="30" customHeight="1" x14ac:dyDescent="0.25">
      <c r="B6" s="415" t="s">
        <v>75</v>
      </c>
      <c r="C6" s="416"/>
      <c r="D6" s="5"/>
      <c r="E6" s="4"/>
    </row>
    <row r="7" spans="2:5" ht="30" customHeight="1" x14ac:dyDescent="0.25">
      <c r="B7" s="415" t="s">
        <v>76</v>
      </c>
      <c r="C7" s="416"/>
      <c r="D7" s="6"/>
      <c r="E7" s="4"/>
    </row>
    <row r="8" spans="2:5" ht="50.25" customHeight="1" x14ac:dyDescent="0.25">
      <c r="B8" s="415" t="s">
        <v>77</v>
      </c>
      <c r="C8" s="416"/>
      <c r="D8" s="6"/>
      <c r="E8" s="4"/>
    </row>
    <row r="9" spans="2:5" ht="60" customHeight="1" x14ac:dyDescent="0.25">
      <c r="B9" s="400" t="s">
        <v>78</v>
      </c>
      <c r="C9" s="401"/>
      <c r="D9" s="77"/>
      <c r="E9" s="4"/>
    </row>
    <row r="10" spans="2:5" ht="30" customHeight="1" x14ac:dyDescent="0.25"/>
    <row r="11" spans="2:5" ht="30" customHeight="1" x14ac:dyDescent="0.25">
      <c r="B11" s="402" t="s">
        <v>79</v>
      </c>
      <c r="C11" s="403"/>
      <c r="D11" s="404"/>
      <c r="E11" s="7"/>
    </row>
    <row r="12" spans="2:5" ht="36" customHeight="1" x14ac:dyDescent="0.25">
      <c r="B12" s="405" t="s">
        <v>23</v>
      </c>
      <c r="C12" s="406"/>
      <c r="D12" s="8"/>
      <c r="E12" s="7"/>
    </row>
    <row r="13" spans="2:5" ht="36" customHeight="1" x14ac:dyDescent="0.25">
      <c r="B13" s="407" t="s">
        <v>80</v>
      </c>
      <c r="C13" s="408"/>
      <c r="D13" s="70"/>
      <c r="E13" s="4"/>
    </row>
    <row r="14" spans="2:5" ht="30" customHeight="1" x14ac:dyDescent="0.25">
      <c r="B14" s="9" t="s">
        <v>81</v>
      </c>
      <c r="C14" s="10" t="s">
        <v>82</v>
      </c>
      <c r="D14" s="11"/>
      <c r="E14" s="4"/>
    </row>
    <row r="15" spans="2:5" ht="30" customHeight="1" x14ac:dyDescent="0.25">
      <c r="B15" s="71" t="s">
        <v>83</v>
      </c>
      <c r="C15" s="72" t="s">
        <v>32</v>
      </c>
      <c r="D15" s="12"/>
      <c r="E15" s="4"/>
    </row>
    <row r="16" spans="2:5" ht="30" customHeight="1" x14ac:dyDescent="0.25">
      <c r="B16" s="71" t="s">
        <v>33</v>
      </c>
      <c r="C16" s="72" t="s">
        <v>34</v>
      </c>
      <c r="D16" s="12"/>
      <c r="E16" s="4"/>
    </row>
    <row r="17" spans="2:5" ht="30" customHeight="1" x14ac:dyDescent="0.25">
      <c r="B17" s="71" t="s">
        <v>35</v>
      </c>
      <c r="C17" s="72" t="s">
        <v>28</v>
      </c>
      <c r="D17" s="13"/>
      <c r="E17" s="14"/>
    </row>
    <row r="18" spans="2:5" ht="30" customHeight="1" x14ac:dyDescent="0.25">
      <c r="B18" s="73" t="s">
        <v>36</v>
      </c>
      <c r="C18" s="74" t="s">
        <v>28</v>
      </c>
      <c r="D18" s="15"/>
    </row>
    <row r="19" spans="2:5" ht="30" customHeight="1" x14ac:dyDescent="0.25">
      <c r="B19" s="75" t="s">
        <v>84</v>
      </c>
      <c r="C19" s="76" t="s">
        <v>38</v>
      </c>
      <c r="D19" s="16"/>
    </row>
    <row r="20" spans="2:5" ht="30" customHeight="1" x14ac:dyDescent="0.25">
      <c r="B20" s="417" t="s">
        <v>39</v>
      </c>
      <c r="C20" s="418"/>
      <c r="D20" s="17" t="s">
        <v>7</v>
      </c>
    </row>
    <row r="21" spans="2:5" ht="30" customHeight="1" x14ac:dyDescent="0.25">
      <c r="B21" s="417" t="s">
        <v>85</v>
      </c>
      <c r="C21" s="418"/>
      <c r="D21" s="17" t="s">
        <v>7</v>
      </c>
    </row>
    <row r="22" spans="2:5" ht="30" customHeight="1" x14ac:dyDescent="0.25">
      <c r="E22" s="2"/>
    </row>
    <row r="23" spans="2:5" ht="30" customHeight="1" x14ac:dyDescent="0.25">
      <c r="B23" s="419" t="s">
        <v>42</v>
      </c>
      <c r="C23" s="420"/>
      <c r="D23" s="421"/>
      <c r="E23" s="18"/>
    </row>
    <row r="24" spans="2:5" ht="30" customHeight="1" x14ac:dyDescent="0.25">
      <c r="B24" s="422" t="s">
        <v>43</v>
      </c>
      <c r="C24" s="423"/>
      <c r="D24" s="19"/>
      <c r="E24" s="78" t="s">
        <v>86</v>
      </c>
    </row>
    <row r="25" spans="2:5" ht="30" customHeight="1" x14ac:dyDescent="0.25">
      <c r="B25" s="424" t="s">
        <v>44</v>
      </c>
      <c r="C25" s="425"/>
      <c r="D25" s="20"/>
      <c r="E25" s="78" t="s">
        <v>87</v>
      </c>
    </row>
    <row r="26" spans="2:5" ht="30" customHeight="1" x14ac:dyDescent="0.25">
      <c r="B26" s="424" t="s">
        <v>88</v>
      </c>
      <c r="C26" s="425"/>
      <c r="D26" s="23"/>
      <c r="E26" s="18"/>
    </row>
    <row r="27" spans="2:5" ht="30" customHeight="1" x14ac:dyDescent="0.25">
      <c r="B27" s="424" t="s">
        <v>46</v>
      </c>
      <c r="C27" s="426"/>
      <c r="D27" s="24"/>
      <c r="E27" s="18"/>
    </row>
    <row r="28" spans="2:5" ht="30" customHeight="1" x14ac:dyDescent="0.25">
      <c r="B28" s="36" t="s">
        <v>47</v>
      </c>
      <c r="C28" s="37"/>
      <c r="D28" s="38"/>
      <c r="E28" s="18"/>
    </row>
    <row r="29" spans="2:5" ht="30" customHeight="1" x14ac:dyDescent="0.25">
      <c r="B29" s="39" t="s">
        <v>48</v>
      </c>
      <c r="C29" s="40"/>
      <c r="D29" s="22"/>
      <c r="E29" s="18"/>
    </row>
    <row r="30" spans="2:5" ht="30" customHeight="1" x14ac:dyDescent="0.25">
      <c r="B30" s="427" t="s">
        <v>89</v>
      </c>
      <c r="C30" s="428"/>
      <c r="D30" s="21"/>
      <c r="E30" s="18"/>
    </row>
    <row r="31" spans="2:5" x14ac:dyDescent="0.25"/>
    <row r="32" spans="2:5" ht="23.25" customHeight="1" x14ac:dyDescent="0.25">
      <c r="B32" s="410" t="s">
        <v>50</v>
      </c>
      <c r="C32" s="411"/>
      <c r="D32" s="412"/>
      <c r="E32" s="2"/>
    </row>
    <row r="33" spans="2:5" ht="45" customHeight="1" x14ac:dyDescent="0.25">
      <c r="B33" s="413" t="s">
        <v>90</v>
      </c>
      <c r="C33" s="414"/>
      <c r="D33" s="35"/>
      <c r="E33" s="4"/>
    </row>
    <row r="34" spans="2:5" x14ac:dyDescent="0.25"/>
  </sheetData>
  <mergeCells count="20">
    <mergeCell ref="B33:C33"/>
    <mergeCell ref="B20:C20"/>
    <mergeCell ref="B21:C21"/>
    <mergeCell ref="B23:D23"/>
    <mergeCell ref="B24:C24"/>
    <mergeCell ref="B25:C25"/>
    <mergeCell ref="B26:C26"/>
    <mergeCell ref="B27:C27"/>
    <mergeCell ref="B30:C30"/>
    <mergeCell ref="B32:D32"/>
    <mergeCell ref="B9:C9"/>
    <mergeCell ref="B11:D11"/>
    <mergeCell ref="B12:C12"/>
    <mergeCell ref="B13:C13"/>
    <mergeCell ref="B1:D2"/>
    <mergeCell ref="B4:D4"/>
    <mergeCell ref="B5:C5"/>
    <mergeCell ref="B6:C6"/>
    <mergeCell ref="B7:C7"/>
    <mergeCell ref="B8:C8"/>
  </mergeCells>
  <phoneticPr fontId="11" type="noConversion"/>
  <dataValidations count="1">
    <dataValidation type="list" allowBlank="1" showInputMessage="1" showErrorMessage="1" sqref="D20:D21" xr:uid="{927979A1-E203-4241-B078-735E066AF48C}">
      <formula1>"Valitse, Kyllä, Ei"</formula1>
    </dataValidation>
  </dataValidations>
  <pageMargins left="0.7" right="0.7" top="0.75" bottom="0.75" header="0.3" footer="0.3"/>
  <pageSetup paperSize="9" orientation="portrait" horizontalDpi="300" verticalDpi="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9DEC-4FC1-476B-877A-2A646773DBE3}">
  <dimension ref="A1:L51"/>
  <sheetViews>
    <sheetView topLeftCell="A9" zoomScale="85" zoomScaleNormal="85" workbookViewId="0">
      <pane xSplit="1" topLeftCell="B1" activePane="topRight" state="frozen"/>
      <selection activeCell="A5" sqref="A5"/>
      <selection pane="topRight" activeCell="B15" sqref="B15"/>
    </sheetView>
  </sheetViews>
  <sheetFormatPr defaultColWidth="9.28515625" defaultRowHeight="15" customHeight="1" x14ac:dyDescent="0.25"/>
  <cols>
    <col min="1" max="1" width="39.7109375" style="1" customWidth="1"/>
    <col min="2" max="2" width="17.7109375" style="1" customWidth="1"/>
    <col min="3" max="3" width="17.5703125" style="1" customWidth="1"/>
    <col min="4" max="4" width="18.5703125" style="1" customWidth="1"/>
    <col min="5" max="5" width="28.42578125" style="1" customWidth="1"/>
    <col min="6" max="6" width="15.42578125" style="1" customWidth="1"/>
    <col min="7" max="7" width="16" style="1" customWidth="1"/>
    <col min="8" max="8" width="17.42578125" style="1" customWidth="1"/>
    <col min="9" max="9" width="36.28515625" style="1" customWidth="1"/>
    <col min="10" max="10" width="14.7109375" style="1" customWidth="1"/>
    <col min="11" max="11" width="15.28515625" style="1" customWidth="1"/>
    <col min="12" max="12" width="48.5703125" style="1" customWidth="1"/>
    <col min="13" max="16384" width="9.28515625" style="1"/>
  </cols>
  <sheetData>
    <row r="1" spans="1:12" x14ac:dyDescent="0.25">
      <c r="A1" s="409" t="s">
        <v>91</v>
      </c>
      <c r="B1" s="409"/>
      <c r="C1" s="409"/>
      <c r="E1" s="25"/>
    </row>
    <row r="2" spans="1:12" x14ac:dyDescent="0.25">
      <c r="A2" s="409"/>
      <c r="B2" s="409"/>
      <c r="C2" s="409"/>
      <c r="E2" s="25"/>
    </row>
    <row r="3" spans="1:12" ht="15.75" thickBot="1" x14ac:dyDescent="0.3">
      <c r="A3" s="25"/>
      <c r="E3" s="25"/>
    </row>
    <row r="4" spans="1:12" ht="32.25" customHeight="1" x14ac:dyDescent="0.25">
      <c r="A4" s="56" t="s">
        <v>92</v>
      </c>
      <c r="B4" s="57"/>
      <c r="C4" s="57"/>
      <c r="D4" s="58"/>
    </row>
    <row r="5" spans="1:12" ht="16.5" customHeight="1" thickBot="1" x14ac:dyDescent="0.3">
      <c r="A5" s="55"/>
      <c r="B5" s="62"/>
      <c r="C5" s="431" t="s">
        <v>93</v>
      </c>
      <c r="D5" s="432"/>
    </row>
    <row r="6" spans="1:12" ht="17.25" customHeight="1" thickBot="1" x14ac:dyDescent="0.3">
      <c r="A6" s="67" t="s">
        <v>94</v>
      </c>
      <c r="B6" s="69"/>
      <c r="C6" s="68" t="s">
        <v>95</v>
      </c>
      <c r="D6" s="66" t="s">
        <v>96</v>
      </c>
    </row>
    <row r="7" spans="1:12" ht="21.75" customHeight="1" x14ac:dyDescent="0.25">
      <c r="A7" s="63" t="s">
        <v>97</v>
      </c>
      <c r="B7" s="64" t="s">
        <v>98</v>
      </c>
      <c r="C7" s="65">
        <v>10</v>
      </c>
      <c r="D7" s="65">
        <v>8.1</v>
      </c>
    </row>
    <row r="8" spans="1:12" ht="30" customHeight="1" thickBot="1" x14ac:dyDescent="0.3">
      <c r="A8" s="59" t="s">
        <v>97</v>
      </c>
      <c r="B8" s="60" t="s">
        <v>99</v>
      </c>
      <c r="C8" s="61" t="s">
        <v>100</v>
      </c>
      <c r="D8" s="61" t="s">
        <v>100</v>
      </c>
    </row>
    <row r="9" spans="1:12" ht="30" customHeight="1" thickBot="1" x14ac:dyDescent="0.3">
      <c r="A9" s="433" t="s">
        <v>101</v>
      </c>
      <c r="B9" s="434"/>
      <c r="C9" s="429">
        <f>(D7-C7)/C7</f>
        <v>-0.19000000000000003</v>
      </c>
      <c r="D9" s="430"/>
    </row>
    <row r="10" spans="1:12" ht="30" customHeight="1" x14ac:dyDescent="0.25">
      <c r="A10" s="435" t="s">
        <v>102</v>
      </c>
      <c r="B10" s="435"/>
      <c r="C10" s="435"/>
    </row>
    <row r="11" spans="1:12" ht="30" customHeight="1" thickBot="1" x14ac:dyDescent="0.3">
      <c r="A11" s="27"/>
      <c r="B11" s="28"/>
      <c r="C11" s="28"/>
    </row>
    <row r="12" spans="1:12" ht="30" customHeight="1" thickBot="1" x14ac:dyDescent="0.3">
      <c r="A12" s="436" t="s">
        <v>103</v>
      </c>
      <c r="B12" s="437"/>
      <c r="C12" s="440" t="s">
        <v>104</v>
      </c>
      <c r="D12" s="441"/>
      <c r="E12" s="441"/>
      <c r="F12" s="442"/>
      <c r="G12" s="440" t="s">
        <v>105</v>
      </c>
      <c r="H12" s="441"/>
      <c r="I12" s="441"/>
      <c r="J12" s="442"/>
      <c r="K12" s="461" t="s">
        <v>106</v>
      </c>
      <c r="L12" s="462"/>
    </row>
    <row r="13" spans="1:12" ht="39.75" customHeight="1" x14ac:dyDescent="0.25">
      <c r="A13" s="29"/>
      <c r="B13" s="42" t="s">
        <v>107</v>
      </c>
      <c r="C13" s="446" t="s">
        <v>108</v>
      </c>
      <c r="D13" s="447"/>
      <c r="E13" s="47" t="s">
        <v>109</v>
      </c>
      <c r="F13" s="48" t="s">
        <v>110</v>
      </c>
      <c r="G13" s="446" t="s">
        <v>108</v>
      </c>
      <c r="H13" s="447"/>
      <c r="I13" s="47" t="s">
        <v>109</v>
      </c>
      <c r="J13" s="48" t="s">
        <v>110</v>
      </c>
      <c r="K13" s="463"/>
      <c r="L13" s="464"/>
    </row>
    <row r="14" spans="1:12" x14ac:dyDescent="0.25">
      <c r="A14" s="49" t="s">
        <v>111</v>
      </c>
      <c r="B14" s="50"/>
      <c r="C14" s="450"/>
      <c r="D14" s="451"/>
      <c r="E14" s="451"/>
      <c r="F14" s="452"/>
      <c r="G14" s="450"/>
      <c r="H14" s="451"/>
      <c r="I14" s="451"/>
      <c r="J14" s="452"/>
      <c r="K14" s="450"/>
      <c r="L14" s="452"/>
    </row>
    <row r="15" spans="1:12" x14ac:dyDescent="0.25">
      <c r="A15" s="29" t="s">
        <v>112</v>
      </c>
      <c r="B15" s="43" t="s">
        <v>7</v>
      </c>
      <c r="C15" s="438"/>
      <c r="D15" s="439"/>
      <c r="E15" s="41"/>
      <c r="F15" s="26"/>
      <c r="G15" s="438"/>
      <c r="H15" s="439"/>
      <c r="I15" s="41"/>
      <c r="J15" s="26"/>
      <c r="K15" s="453" t="s">
        <v>113</v>
      </c>
      <c r="L15" s="468"/>
    </row>
    <row r="16" spans="1:12" x14ac:dyDescent="0.25">
      <c r="A16" s="30" t="s">
        <v>114</v>
      </c>
      <c r="B16" s="43" t="s">
        <v>7</v>
      </c>
      <c r="C16" s="438"/>
      <c r="D16" s="439"/>
      <c r="E16" s="41"/>
      <c r="F16" s="26"/>
      <c r="G16" s="438"/>
      <c r="H16" s="439"/>
      <c r="I16" s="41"/>
      <c r="J16" s="26"/>
      <c r="K16" s="454"/>
      <c r="L16" s="469"/>
    </row>
    <row r="17" spans="1:12" x14ac:dyDescent="0.25">
      <c r="A17" s="29" t="s">
        <v>115</v>
      </c>
      <c r="B17" s="43" t="s">
        <v>7</v>
      </c>
      <c r="C17" s="438"/>
      <c r="D17" s="439"/>
      <c r="E17" s="41"/>
      <c r="F17" s="26"/>
      <c r="G17" s="438"/>
      <c r="H17" s="439"/>
      <c r="I17" s="41"/>
      <c r="J17" s="26"/>
      <c r="K17" s="454"/>
      <c r="L17" s="469"/>
    </row>
    <row r="18" spans="1:12" x14ac:dyDescent="0.25">
      <c r="A18" s="31" t="s">
        <v>116</v>
      </c>
      <c r="B18" s="43" t="s">
        <v>7</v>
      </c>
      <c r="C18" s="438"/>
      <c r="D18" s="439"/>
      <c r="E18" s="41"/>
      <c r="F18" s="26"/>
      <c r="G18" s="438"/>
      <c r="H18" s="439"/>
      <c r="I18" s="41"/>
      <c r="J18" s="26"/>
      <c r="K18" s="455"/>
      <c r="L18" s="469"/>
    </row>
    <row r="19" spans="1:12" x14ac:dyDescent="0.25">
      <c r="A19" s="49" t="s">
        <v>117</v>
      </c>
      <c r="B19" s="50"/>
      <c r="C19" s="450"/>
      <c r="D19" s="451"/>
      <c r="E19" s="451"/>
      <c r="F19" s="452"/>
      <c r="G19" s="450"/>
      <c r="H19" s="451"/>
      <c r="I19" s="451"/>
      <c r="J19" s="452"/>
      <c r="K19" s="457"/>
      <c r="L19" s="458"/>
    </row>
    <row r="20" spans="1:12" x14ac:dyDescent="0.25">
      <c r="A20" s="32" t="s">
        <v>118</v>
      </c>
      <c r="B20" s="43" t="s">
        <v>7</v>
      </c>
      <c r="C20" s="438"/>
      <c r="D20" s="439"/>
      <c r="E20" s="41"/>
      <c r="F20" s="26"/>
      <c r="G20" s="438"/>
      <c r="H20" s="439"/>
      <c r="I20" s="41"/>
      <c r="J20" s="26"/>
      <c r="K20" s="465" t="s">
        <v>119</v>
      </c>
      <c r="L20" s="469"/>
    </row>
    <row r="21" spans="1:12" x14ac:dyDescent="0.25">
      <c r="A21" s="29" t="s">
        <v>120</v>
      </c>
      <c r="B21" s="43" t="s">
        <v>7</v>
      </c>
      <c r="C21" s="438"/>
      <c r="D21" s="439"/>
      <c r="E21" s="41"/>
      <c r="F21" s="26"/>
      <c r="G21" s="438"/>
      <c r="H21" s="439"/>
      <c r="I21" s="41"/>
      <c r="J21" s="26"/>
      <c r="K21" s="466"/>
      <c r="L21" s="469"/>
    </row>
    <row r="22" spans="1:12" x14ac:dyDescent="0.25">
      <c r="A22" s="30" t="s">
        <v>121</v>
      </c>
      <c r="B22" s="43" t="s">
        <v>7</v>
      </c>
      <c r="C22" s="438"/>
      <c r="D22" s="439"/>
      <c r="E22" s="41"/>
      <c r="F22" s="26"/>
      <c r="G22" s="438"/>
      <c r="H22" s="439"/>
      <c r="I22" s="41"/>
      <c r="J22" s="26"/>
      <c r="K22" s="465" t="s">
        <v>122</v>
      </c>
      <c r="L22" s="459"/>
    </row>
    <row r="23" spans="1:12" x14ac:dyDescent="0.25">
      <c r="A23" s="29" t="s">
        <v>123</v>
      </c>
      <c r="B23" s="43" t="s">
        <v>7</v>
      </c>
      <c r="C23" s="438"/>
      <c r="D23" s="439"/>
      <c r="E23" s="41"/>
      <c r="F23" s="26"/>
      <c r="G23" s="438"/>
      <c r="H23" s="439"/>
      <c r="I23" s="41"/>
      <c r="J23" s="26"/>
      <c r="K23" s="467"/>
      <c r="L23" s="459"/>
    </row>
    <row r="24" spans="1:12" x14ac:dyDescent="0.25">
      <c r="A24" s="30" t="s">
        <v>124</v>
      </c>
      <c r="B24" s="43" t="s">
        <v>7</v>
      </c>
      <c r="C24" s="438"/>
      <c r="D24" s="439"/>
      <c r="E24" s="41"/>
      <c r="F24" s="26"/>
      <c r="G24" s="438"/>
      <c r="H24" s="439"/>
      <c r="I24" s="41"/>
      <c r="J24" s="26"/>
      <c r="K24" s="467"/>
      <c r="L24" s="459"/>
    </row>
    <row r="25" spans="1:12" x14ac:dyDescent="0.25">
      <c r="A25" s="29" t="s">
        <v>125</v>
      </c>
      <c r="B25" s="43" t="s">
        <v>7</v>
      </c>
      <c r="C25" s="438"/>
      <c r="D25" s="439"/>
      <c r="E25" s="41"/>
      <c r="F25" s="26"/>
      <c r="G25" s="438"/>
      <c r="H25" s="439"/>
      <c r="I25" s="41"/>
      <c r="J25" s="26"/>
      <c r="K25" s="467"/>
      <c r="L25" s="459"/>
    </row>
    <row r="26" spans="1:12" x14ac:dyDescent="0.25">
      <c r="A26" s="30" t="s">
        <v>126</v>
      </c>
      <c r="B26" s="43" t="s">
        <v>7</v>
      </c>
      <c r="C26" s="438"/>
      <c r="D26" s="439"/>
      <c r="E26" s="41"/>
      <c r="F26" s="26"/>
      <c r="G26" s="438"/>
      <c r="H26" s="439"/>
      <c r="I26" s="41"/>
      <c r="J26" s="26"/>
      <c r="K26" s="467"/>
      <c r="L26" s="459"/>
    </row>
    <row r="27" spans="1:12" x14ac:dyDescent="0.25">
      <c r="A27" s="30" t="s">
        <v>127</v>
      </c>
      <c r="B27" s="43" t="s">
        <v>7</v>
      </c>
      <c r="C27" s="438"/>
      <c r="D27" s="439"/>
      <c r="E27" s="41"/>
      <c r="F27" s="26"/>
      <c r="G27" s="438"/>
      <c r="H27" s="439"/>
      <c r="I27" s="41"/>
      <c r="J27" s="26"/>
      <c r="K27" s="467"/>
      <c r="L27" s="459"/>
    </row>
    <row r="28" spans="1:12" x14ac:dyDescent="0.25">
      <c r="A28" s="32" t="s">
        <v>128</v>
      </c>
      <c r="B28" s="43" t="s">
        <v>7</v>
      </c>
      <c r="C28" s="438"/>
      <c r="D28" s="439"/>
      <c r="E28" s="41"/>
      <c r="F28" s="26"/>
      <c r="G28" s="438"/>
      <c r="H28" s="439"/>
      <c r="I28" s="41"/>
      <c r="J28" s="26"/>
      <c r="K28" s="466"/>
      <c r="L28" s="459"/>
    </row>
    <row r="29" spans="1:12" x14ac:dyDescent="0.25">
      <c r="A29" s="30" t="s">
        <v>129</v>
      </c>
      <c r="B29" s="43" t="s">
        <v>7</v>
      </c>
      <c r="C29" s="438"/>
      <c r="D29" s="439"/>
      <c r="E29" s="41"/>
      <c r="F29" s="26"/>
      <c r="G29" s="438"/>
      <c r="H29" s="439"/>
      <c r="I29" s="41"/>
      <c r="J29" s="26"/>
      <c r="K29" s="465" t="s">
        <v>130</v>
      </c>
      <c r="L29" s="459"/>
    </row>
    <row r="30" spans="1:12" x14ac:dyDescent="0.25">
      <c r="A30" s="30" t="s">
        <v>131</v>
      </c>
      <c r="B30" s="43" t="s">
        <v>7</v>
      </c>
      <c r="C30" s="438"/>
      <c r="D30" s="439"/>
      <c r="E30" s="41"/>
      <c r="F30" s="26"/>
      <c r="G30" s="438"/>
      <c r="H30" s="439"/>
      <c r="I30" s="41"/>
      <c r="J30" s="26"/>
      <c r="K30" s="467"/>
      <c r="L30" s="459"/>
    </row>
    <row r="31" spans="1:12" x14ac:dyDescent="0.25">
      <c r="A31" s="32" t="s">
        <v>132</v>
      </c>
      <c r="B31" s="43" t="s">
        <v>7</v>
      </c>
      <c r="C31" s="438"/>
      <c r="D31" s="439"/>
      <c r="E31" s="41"/>
      <c r="F31" s="26"/>
      <c r="G31" s="438"/>
      <c r="H31" s="439"/>
      <c r="I31" s="41"/>
      <c r="J31" s="26"/>
      <c r="K31" s="467"/>
      <c r="L31" s="459"/>
    </row>
    <row r="32" spans="1:12" x14ac:dyDescent="0.25">
      <c r="A32" s="32" t="s">
        <v>133</v>
      </c>
      <c r="B32" s="43" t="s">
        <v>7</v>
      </c>
      <c r="C32" s="438"/>
      <c r="D32" s="439"/>
      <c r="E32" s="41"/>
      <c r="F32" s="26"/>
      <c r="G32" s="438"/>
      <c r="H32" s="439"/>
      <c r="I32" s="41"/>
      <c r="J32" s="26"/>
      <c r="K32" s="466"/>
      <c r="L32" s="459"/>
    </row>
    <row r="33" spans="1:12" x14ac:dyDescent="0.25">
      <c r="A33" s="32" t="s">
        <v>134</v>
      </c>
      <c r="B33" s="43" t="s">
        <v>7</v>
      </c>
      <c r="C33" s="438"/>
      <c r="D33" s="439"/>
      <c r="E33" s="41"/>
      <c r="F33" s="26"/>
      <c r="G33" s="438"/>
      <c r="H33" s="439"/>
      <c r="I33" s="41"/>
      <c r="J33" s="26"/>
      <c r="K33" s="52" t="s">
        <v>135</v>
      </c>
      <c r="L33" s="51"/>
    </row>
    <row r="34" spans="1:12" x14ac:dyDescent="0.25">
      <c r="A34" s="53" t="s">
        <v>136</v>
      </c>
      <c r="B34" s="54"/>
      <c r="C34" s="450"/>
      <c r="D34" s="451"/>
      <c r="E34" s="451"/>
      <c r="F34" s="452"/>
      <c r="G34" s="450"/>
      <c r="H34" s="451"/>
      <c r="I34" s="451"/>
      <c r="J34" s="452"/>
      <c r="K34" s="457"/>
      <c r="L34" s="458"/>
    </row>
    <row r="35" spans="1:12" x14ac:dyDescent="0.25">
      <c r="A35" s="30" t="s">
        <v>137</v>
      </c>
      <c r="B35" s="43" t="s">
        <v>7</v>
      </c>
      <c r="C35" s="438"/>
      <c r="D35" s="439"/>
      <c r="E35" s="41"/>
      <c r="F35" s="26"/>
      <c r="G35" s="438"/>
      <c r="H35" s="439"/>
      <c r="I35" s="41"/>
      <c r="J35" s="26"/>
      <c r="K35" s="453" t="s">
        <v>138</v>
      </c>
      <c r="L35" s="459"/>
    </row>
    <row r="36" spans="1:12" x14ac:dyDescent="0.25">
      <c r="A36" s="32" t="s">
        <v>139</v>
      </c>
      <c r="B36" s="43" t="s">
        <v>7</v>
      </c>
      <c r="C36" s="438"/>
      <c r="D36" s="439"/>
      <c r="E36" s="41"/>
      <c r="F36" s="26"/>
      <c r="G36" s="438"/>
      <c r="H36" s="439"/>
      <c r="I36" s="41"/>
      <c r="J36" s="26"/>
      <c r="K36" s="454"/>
      <c r="L36" s="459"/>
    </row>
    <row r="37" spans="1:12" ht="30" x14ac:dyDescent="0.25">
      <c r="A37" s="33" t="s">
        <v>140</v>
      </c>
      <c r="B37" s="44" t="s">
        <v>7</v>
      </c>
      <c r="C37" s="438"/>
      <c r="D37" s="439"/>
      <c r="E37" s="41"/>
      <c r="F37" s="26"/>
      <c r="G37" s="438"/>
      <c r="H37" s="439"/>
      <c r="I37" s="41"/>
      <c r="J37" s="26"/>
      <c r="K37" s="454"/>
      <c r="L37" s="459"/>
    </row>
    <row r="38" spans="1:12" x14ac:dyDescent="0.25">
      <c r="A38" s="31" t="s">
        <v>141</v>
      </c>
      <c r="B38" s="43" t="s">
        <v>7</v>
      </c>
      <c r="C38" s="438"/>
      <c r="D38" s="439"/>
      <c r="E38" s="41"/>
      <c r="F38" s="26"/>
      <c r="G38" s="438"/>
      <c r="H38" s="439"/>
      <c r="I38" s="41"/>
      <c r="J38" s="26"/>
      <c r="K38" s="454"/>
      <c r="L38" s="459"/>
    </row>
    <row r="39" spans="1:12" x14ac:dyDescent="0.25">
      <c r="A39" s="30" t="s">
        <v>142</v>
      </c>
      <c r="B39" s="43" t="s">
        <v>7</v>
      </c>
      <c r="C39" s="438"/>
      <c r="D39" s="439"/>
      <c r="E39" s="41"/>
      <c r="F39" s="26"/>
      <c r="G39" s="438"/>
      <c r="H39" s="439"/>
      <c r="I39" s="41"/>
      <c r="J39" s="26"/>
      <c r="K39" s="455"/>
      <c r="L39" s="459"/>
    </row>
    <row r="40" spans="1:12" x14ac:dyDescent="0.25">
      <c r="A40" s="49" t="s">
        <v>143</v>
      </c>
      <c r="B40" s="50"/>
      <c r="C40" s="450"/>
      <c r="D40" s="451"/>
      <c r="E40" s="451"/>
      <c r="F40" s="452"/>
      <c r="G40" s="450"/>
      <c r="H40" s="451"/>
      <c r="I40" s="451"/>
      <c r="J40" s="452"/>
      <c r="K40" s="457"/>
      <c r="L40" s="458"/>
    </row>
    <row r="41" spans="1:12" x14ac:dyDescent="0.25">
      <c r="A41" s="30" t="s">
        <v>144</v>
      </c>
      <c r="B41" s="44" t="s">
        <v>7</v>
      </c>
      <c r="C41" s="438"/>
      <c r="D41" s="439"/>
      <c r="E41" s="41"/>
      <c r="F41" s="26"/>
      <c r="G41" s="438"/>
      <c r="H41" s="439"/>
      <c r="I41" s="41"/>
      <c r="J41" s="26"/>
      <c r="K41" s="453" t="s">
        <v>145</v>
      </c>
      <c r="L41" s="459"/>
    </row>
    <row r="42" spans="1:12" x14ac:dyDescent="0.25">
      <c r="A42" s="32" t="s">
        <v>146</v>
      </c>
      <c r="B42" s="44" t="s">
        <v>7</v>
      </c>
      <c r="C42" s="438"/>
      <c r="D42" s="439"/>
      <c r="E42" s="41"/>
      <c r="F42" s="26"/>
      <c r="G42" s="438"/>
      <c r="H42" s="439"/>
      <c r="I42" s="41"/>
      <c r="J42" s="26"/>
      <c r="K42" s="454"/>
      <c r="L42" s="459"/>
    </row>
    <row r="43" spans="1:12" x14ac:dyDescent="0.25">
      <c r="A43" s="29" t="s">
        <v>147</v>
      </c>
      <c r="B43" s="44" t="s">
        <v>7</v>
      </c>
      <c r="C43" s="438"/>
      <c r="D43" s="439"/>
      <c r="E43" s="41"/>
      <c r="F43" s="26"/>
      <c r="G43" s="438"/>
      <c r="H43" s="439"/>
      <c r="I43" s="41"/>
      <c r="J43" s="26"/>
      <c r="K43" s="454"/>
      <c r="L43" s="459"/>
    </row>
    <row r="44" spans="1:12" x14ac:dyDescent="0.25">
      <c r="A44" s="30" t="s">
        <v>148</v>
      </c>
      <c r="B44" s="44" t="s">
        <v>7</v>
      </c>
      <c r="C44" s="438"/>
      <c r="D44" s="439"/>
      <c r="E44" s="41"/>
      <c r="F44" s="26"/>
      <c r="G44" s="438"/>
      <c r="H44" s="439"/>
      <c r="I44" s="41"/>
      <c r="J44" s="26"/>
      <c r="K44" s="454"/>
      <c r="L44" s="459"/>
    </row>
    <row r="45" spans="1:12" x14ac:dyDescent="0.25">
      <c r="A45" s="30" t="s">
        <v>149</v>
      </c>
      <c r="B45" s="44" t="s">
        <v>7</v>
      </c>
      <c r="C45" s="438"/>
      <c r="D45" s="439"/>
      <c r="E45" s="41"/>
      <c r="F45" s="26"/>
      <c r="G45" s="438"/>
      <c r="H45" s="439"/>
      <c r="I45" s="41"/>
      <c r="J45" s="26"/>
      <c r="K45" s="454"/>
      <c r="L45" s="459"/>
    </row>
    <row r="46" spans="1:12" ht="30.75" thickBot="1" x14ac:dyDescent="0.3">
      <c r="A46" s="34" t="s">
        <v>150</v>
      </c>
      <c r="B46" s="44" t="s">
        <v>7</v>
      </c>
      <c r="C46" s="448"/>
      <c r="D46" s="449"/>
      <c r="E46" s="45"/>
      <c r="F46" s="46"/>
      <c r="G46" s="448"/>
      <c r="H46" s="449"/>
      <c r="I46" s="45"/>
      <c r="J46" s="46"/>
      <c r="K46" s="456"/>
      <c r="L46" s="460"/>
    </row>
    <row r="47" spans="1:12" ht="36.75" customHeight="1" x14ac:dyDescent="0.25">
      <c r="A47" s="443" t="s">
        <v>151</v>
      </c>
      <c r="B47" s="443"/>
    </row>
    <row r="48" spans="1:12" ht="40.5" customHeight="1" x14ac:dyDescent="0.25">
      <c r="A48" s="444" t="s">
        <v>152</v>
      </c>
      <c r="B48" s="444"/>
    </row>
    <row r="49" spans="1:3" ht="33" customHeight="1" x14ac:dyDescent="0.25">
      <c r="A49" s="445" t="s">
        <v>153</v>
      </c>
      <c r="B49" s="445"/>
    </row>
    <row r="50" spans="1:3" ht="30" customHeight="1" x14ac:dyDescent="0.25">
      <c r="A50" s="445" t="s">
        <v>154</v>
      </c>
      <c r="B50" s="445"/>
    </row>
    <row r="51" spans="1:3" ht="15" customHeight="1" x14ac:dyDescent="0.25">
      <c r="C51" s="25"/>
    </row>
  </sheetData>
  <mergeCells count="97">
    <mergeCell ref="K12:L13"/>
    <mergeCell ref="K15:K18"/>
    <mergeCell ref="K20:K21"/>
    <mergeCell ref="K22:K28"/>
    <mergeCell ref="K29:K32"/>
    <mergeCell ref="L15:L18"/>
    <mergeCell ref="L20:L21"/>
    <mergeCell ref="L22:L28"/>
    <mergeCell ref="L29:L32"/>
    <mergeCell ref="K35:K39"/>
    <mergeCell ref="K41:K46"/>
    <mergeCell ref="K14:L14"/>
    <mergeCell ref="K19:L19"/>
    <mergeCell ref="K34:L34"/>
    <mergeCell ref="K40:L40"/>
    <mergeCell ref="L35:L39"/>
    <mergeCell ref="L41:L46"/>
    <mergeCell ref="G46:H46"/>
    <mergeCell ref="G35:H35"/>
    <mergeCell ref="G36:H36"/>
    <mergeCell ref="G37:H37"/>
    <mergeCell ref="G38:H38"/>
    <mergeCell ref="G39:H39"/>
    <mergeCell ref="G40:J40"/>
    <mergeCell ref="G41:H41"/>
    <mergeCell ref="G42:H42"/>
    <mergeCell ref="G43:H43"/>
    <mergeCell ref="G44:H44"/>
    <mergeCell ref="G45:H45"/>
    <mergeCell ref="G31:H31"/>
    <mergeCell ref="G32:H32"/>
    <mergeCell ref="G33:H33"/>
    <mergeCell ref="G34:J34"/>
    <mergeCell ref="G23:H23"/>
    <mergeCell ref="G24:H24"/>
    <mergeCell ref="G25:H25"/>
    <mergeCell ref="G26:H26"/>
    <mergeCell ref="G27:H27"/>
    <mergeCell ref="G28:H28"/>
    <mergeCell ref="G12:J12"/>
    <mergeCell ref="G13:H13"/>
    <mergeCell ref="G14:J14"/>
    <mergeCell ref="G15:H15"/>
    <mergeCell ref="G16:H16"/>
    <mergeCell ref="C30:D30"/>
    <mergeCell ref="G17:H17"/>
    <mergeCell ref="G18:H18"/>
    <mergeCell ref="G19:J19"/>
    <mergeCell ref="G20:H20"/>
    <mergeCell ref="G21:H21"/>
    <mergeCell ref="G22:H22"/>
    <mergeCell ref="G29:H29"/>
    <mergeCell ref="G30:H30"/>
    <mergeCell ref="C25:D25"/>
    <mergeCell ref="C26:D26"/>
    <mergeCell ref="C27:D27"/>
    <mergeCell ref="C28:D28"/>
    <mergeCell ref="C29:D29"/>
    <mergeCell ref="C44:D44"/>
    <mergeCell ref="C31:D31"/>
    <mergeCell ref="C32:D32"/>
    <mergeCell ref="C33:D33"/>
    <mergeCell ref="C35:D35"/>
    <mergeCell ref="C36:D36"/>
    <mergeCell ref="C37:D37"/>
    <mergeCell ref="C38:D38"/>
    <mergeCell ref="C39:D39"/>
    <mergeCell ref="C41:D41"/>
    <mergeCell ref="C42:D42"/>
    <mergeCell ref="C43:D43"/>
    <mergeCell ref="A47:B47"/>
    <mergeCell ref="A48:B48"/>
    <mergeCell ref="A49:B49"/>
    <mergeCell ref="A50:B50"/>
    <mergeCell ref="C13:D13"/>
    <mergeCell ref="C15:D15"/>
    <mergeCell ref="C16:D16"/>
    <mergeCell ref="C17:D17"/>
    <mergeCell ref="C18:D18"/>
    <mergeCell ref="C20:D20"/>
    <mergeCell ref="C45:D45"/>
    <mergeCell ref="C46:D46"/>
    <mergeCell ref="C14:F14"/>
    <mergeCell ref="C19:F19"/>
    <mergeCell ref="C34:F34"/>
    <mergeCell ref="C40:F40"/>
    <mergeCell ref="A12:B12"/>
    <mergeCell ref="C21:D21"/>
    <mergeCell ref="C22:D22"/>
    <mergeCell ref="C23:D23"/>
    <mergeCell ref="C24:D24"/>
    <mergeCell ref="C12:F12"/>
    <mergeCell ref="A1:C2"/>
    <mergeCell ref="C9:D9"/>
    <mergeCell ref="C5:D5"/>
    <mergeCell ref="A9:B9"/>
    <mergeCell ref="A10:C10"/>
  </mergeCells>
  <conditionalFormatting sqref="C9:D9">
    <cfRule type="cellIs" dxfId="1" priority="1" operator="greaterThan">
      <formula>-0.2</formula>
    </cfRule>
    <cfRule type="cellIs" dxfId="0" priority="2" operator="lessThanOrEqual">
      <formula>-0.2</formula>
    </cfRule>
  </conditionalFormatting>
  <dataValidations count="1">
    <dataValidation type="list" allowBlank="1" showInputMessage="1" showErrorMessage="1" sqref="B15:B18 B20:B33 B35:B39 B41:B46" xr:uid="{1661748B-90BB-485C-B3B9-9A0A31D5A637}">
      <formula1>"Valitse, Kyllä, Ei"</formula1>
    </dataValidation>
  </dataValidations>
  <pageMargins left="0.7" right="0.7" top="0.75" bottom="0.75" header="0.3" footer="0.3"/>
  <pageSetup paperSize="9" orientation="portrait" horizontalDpi="300" verticalDpi="0"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4890A-C74B-4AD6-9E7D-856688818305}">
  <dimension ref="B1:Z41"/>
  <sheetViews>
    <sheetView showGridLines="0" zoomScaleNormal="100" workbookViewId="0">
      <selection activeCell="X10" sqref="X10"/>
    </sheetView>
  </sheetViews>
  <sheetFormatPr defaultRowHeight="15" x14ac:dyDescent="0.25"/>
  <cols>
    <col min="1" max="1" width="5.7109375" customWidth="1"/>
    <col min="2" max="2" width="28.140625" customWidth="1"/>
    <col min="3" max="3" width="18.7109375" customWidth="1"/>
    <col min="4" max="4" width="45.28515625" customWidth="1"/>
    <col min="5" max="6" width="6.7109375" customWidth="1"/>
    <col min="7" max="7" width="1.7109375" customWidth="1"/>
    <col min="8" max="8" width="25.5703125" customWidth="1"/>
    <col min="9" max="9" width="20.28515625" customWidth="1"/>
    <col min="10" max="10" width="48.140625" customWidth="1"/>
    <col min="11" max="11" width="3.85546875" customWidth="1"/>
    <col min="12" max="12" width="3.7109375" customWidth="1"/>
    <col min="13" max="13" width="3.85546875" customWidth="1"/>
    <col min="14" max="15" width="20.85546875" customWidth="1"/>
    <col min="16" max="16" width="47" customWidth="1"/>
    <col min="17" max="17" width="5.140625" customWidth="1"/>
    <col min="18" max="19" width="4.7109375" customWidth="1"/>
    <col min="20" max="20" width="23.5703125" customWidth="1"/>
    <col min="21" max="21" width="17" customWidth="1"/>
    <col min="22" max="22" width="46.28515625" customWidth="1"/>
  </cols>
  <sheetData>
    <row r="1" spans="2:26" x14ac:dyDescent="0.25">
      <c r="B1" s="89"/>
      <c r="C1" s="370" t="str">
        <f>'Lähtötiedot 1'!D1</f>
        <v>Hiilijalanjäljen lähtötietojen ja tulosten raportointi</v>
      </c>
      <c r="D1" s="370"/>
      <c r="E1" s="370"/>
      <c r="F1" s="89"/>
      <c r="G1" s="89"/>
      <c r="H1" s="89"/>
      <c r="I1" s="89"/>
      <c r="J1" s="89"/>
      <c r="K1" s="89"/>
      <c r="L1" s="89"/>
      <c r="M1" s="89"/>
      <c r="N1" s="89"/>
      <c r="O1" s="89"/>
      <c r="P1" s="89"/>
      <c r="Q1" s="89"/>
      <c r="R1" s="89"/>
      <c r="S1" s="89"/>
      <c r="T1" s="89"/>
      <c r="U1" s="89"/>
      <c r="V1" s="93"/>
      <c r="W1" s="93"/>
      <c r="X1" s="93"/>
      <c r="Y1" s="93"/>
      <c r="Z1" s="93"/>
    </row>
    <row r="2" spans="2:26" x14ac:dyDescent="0.25">
      <c r="B2" s="211"/>
      <c r="C2" s="115"/>
      <c r="E2" s="117" t="str">
        <f>'Lähtötiedot 1'!D2</f>
        <v>versio 10/2026</v>
      </c>
      <c r="F2" s="89"/>
      <c r="G2" s="89"/>
      <c r="H2" s="89"/>
      <c r="I2" s="89"/>
      <c r="J2" s="89"/>
      <c r="K2" s="89"/>
      <c r="L2" s="89"/>
      <c r="M2" s="89"/>
      <c r="N2" s="89"/>
      <c r="O2" s="89"/>
      <c r="P2" s="89"/>
      <c r="Q2" s="89"/>
      <c r="R2" s="89"/>
      <c r="S2" s="89"/>
      <c r="T2" s="89"/>
      <c r="U2" s="89"/>
      <c r="V2" s="93"/>
      <c r="W2" s="93"/>
      <c r="X2" s="93"/>
      <c r="Y2" s="93"/>
      <c r="Z2" s="93"/>
    </row>
    <row r="3" spans="2:26" x14ac:dyDescent="0.25">
      <c r="B3" s="89"/>
      <c r="C3" s="89"/>
      <c r="D3" s="89"/>
      <c r="E3" s="89"/>
      <c r="F3" s="89"/>
      <c r="G3" s="89"/>
      <c r="H3" s="89"/>
      <c r="I3" s="89"/>
      <c r="J3" s="89"/>
      <c r="K3" s="89"/>
      <c r="L3" s="89"/>
      <c r="M3" s="89"/>
      <c r="N3" s="89"/>
      <c r="O3" s="89"/>
      <c r="P3" s="89"/>
      <c r="Q3" s="89"/>
      <c r="R3" s="89"/>
      <c r="S3" s="89"/>
      <c r="T3" s="89"/>
      <c r="U3" s="89"/>
      <c r="V3" s="89"/>
      <c r="W3" s="89"/>
      <c r="X3" s="89"/>
      <c r="Y3" s="93"/>
      <c r="Z3" s="93"/>
    </row>
    <row r="4" spans="2:26" ht="18" x14ac:dyDescent="0.25">
      <c r="B4" s="258" t="s">
        <v>544</v>
      </c>
      <c r="C4" s="258"/>
      <c r="D4" s="258"/>
      <c r="E4" s="89"/>
      <c r="F4" s="89"/>
      <c r="G4" s="89"/>
      <c r="H4" s="93"/>
      <c r="I4" s="89"/>
      <c r="J4" s="89"/>
      <c r="K4" s="89"/>
      <c r="L4" s="89"/>
      <c r="M4" s="89"/>
      <c r="N4" s="93"/>
      <c r="O4" s="89"/>
      <c r="P4" s="89"/>
      <c r="Q4" s="89"/>
      <c r="R4" s="89"/>
      <c r="S4" s="89"/>
      <c r="T4" s="93"/>
      <c r="U4" s="89"/>
      <c r="V4" s="89"/>
      <c r="W4" s="89"/>
      <c r="X4" s="89"/>
      <c r="Y4" s="89"/>
      <c r="Z4" s="89"/>
    </row>
    <row r="5" spans="2:26" ht="18.75" thickBot="1" x14ac:dyDescent="0.3">
      <c r="B5" s="258"/>
      <c r="C5" s="258"/>
      <c r="D5" s="258"/>
      <c r="E5" s="89"/>
      <c r="F5" s="89"/>
      <c r="G5" s="89"/>
      <c r="H5" s="93"/>
      <c r="I5" s="89"/>
      <c r="J5" s="89"/>
      <c r="K5" s="89"/>
      <c r="L5" s="89"/>
      <c r="M5" s="89"/>
      <c r="N5" s="93"/>
      <c r="O5" s="89"/>
      <c r="P5" s="89"/>
      <c r="Q5" s="89"/>
      <c r="R5" s="89"/>
      <c r="S5" s="89"/>
      <c r="T5" s="93"/>
      <c r="U5" s="89"/>
      <c r="V5" s="89"/>
      <c r="W5" s="89"/>
      <c r="X5" s="89"/>
      <c r="Y5" s="89"/>
      <c r="Z5" s="89"/>
    </row>
    <row r="6" spans="2:26" ht="60.6" customHeight="1" thickBot="1" x14ac:dyDescent="0.3">
      <c r="B6" s="478" t="s">
        <v>545</v>
      </c>
      <c r="C6" s="479"/>
      <c r="D6" s="480"/>
      <c r="E6" s="89"/>
      <c r="F6" s="89"/>
      <c r="G6" s="89"/>
      <c r="H6" s="93"/>
      <c r="I6" s="89"/>
      <c r="J6" s="89"/>
      <c r="K6" s="89"/>
      <c r="L6" s="89"/>
      <c r="M6" s="89"/>
      <c r="N6" s="93"/>
      <c r="O6" s="89"/>
      <c r="P6" s="89"/>
      <c r="Q6" s="89"/>
      <c r="R6" s="89"/>
      <c r="S6" s="89"/>
      <c r="T6" s="93"/>
      <c r="U6" s="89"/>
      <c r="V6" s="89"/>
      <c r="W6" s="89"/>
      <c r="X6" s="89"/>
      <c r="Y6" s="89"/>
      <c r="Z6" s="89"/>
    </row>
    <row r="7" spans="2:26" ht="18.75" thickBot="1" x14ac:dyDescent="0.3">
      <c r="B7" s="258"/>
      <c r="C7" s="258"/>
      <c r="D7" s="258"/>
      <c r="E7" s="89"/>
      <c r="F7" s="89"/>
      <c r="G7" s="89"/>
      <c r="H7" s="93"/>
      <c r="I7" s="89"/>
      <c r="J7" s="89"/>
      <c r="K7" s="89"/>
      <c r="L7" s="89"/>
      <c r="M7" s="89"/>
      <c r="N7" s="93"/>
      <c r="O7" s="89"/>
      <c r="P7" s="89"/>
      <c r="Q7" s="89"/>
      <c r="R7" s="89"/>
      <c r="S7" s="89"/>
      <c r="T7" s="93"/>
      <c r="U7" s="89"/>
      <c r="V7" s="89"/>
      <c r="W7" s="89"/>
      <c r="X7" s="89"/>
      <c r="Y7" s="89"/>
      <c r="Z7" s="89"/>
    </row>
    <row r="8" spans="2:26" ht="21.6" customHeight="1" thickBot="1" x14ac:dyDescent="0.3">
      <c r="B8" s="385" t="s">
        <v>603</v>
      </c>
      <c r="C8" s="386"/>
      <c r="D8" s="387"/>
      <c r="E8" s="89"/>
      <c r="F8" s="89"/>
      <c r="G8" s="89"/>
      <c r="H8" s="385" t="s">
        <v>546</v>
      </c>
      <c r="I8" s="386"/>
      <c r="J8" s="387"/>
      <c r="K8" s="89"/>
      <c r="L8" s="89"/>
      <c r="M8" s="89"/>
      <c r="N8" s="385" t="s">
        <v>547</v>
      </c>
      <c r="O8" s="386"/>
      <c r="P8" s="387"/>
      <c r="Q8" s="89"/>
      <c r="R8" s="89"/>
      <c r="S8" s="89"/>
      <c r="T8" s="385" t="s">
        <v>548</v>
      </c>
      <c r="U8" s="386"/>
      <c r="V8" s="387"/>
      <c r="W8" s="89"/>
      <c r="X8" s="89"/>
      <c r="Y8" s="89"/>
      <c r="Z8" s="89"/>
    </row>
    <row r="9" spans="2:26" ht="25.15" customHeight="1" thickBot="1" x14ac:dyDescent="0.3">
      <c r="B9" s="481" t="s">
        <v>573</v>
      </c>
      <c r="C9" s="482"/>
      <c r="D9" s="483"/>
      <c r="E9" s="89"/>
      <c r="F9" s="89"/>
      <c r="G9" s="89"/>
      <c r="H9" s="481" t="s">
        <v>573</v>
      </c>
      <c r="I9" s="482"/>
      <c r="J9" s="483"/>
      <c r="K9" s="89"/>
      <c r="L9" s="89"/>
      <c r="M9" s="89"/>
      <c r="N9" s="481" t="s">
        <v>573</v>
      </c>
      <c r="O9" s="482"/>
      <c r="P9" s="483"/>
      <c r="Q9" s="89"/>
      <c r="R9" s="89"/>
      <c r="S9" s="89"/>
      <c r="T9" s="481" t="s">
        <v>573</v>
      </c>
      <c r="U9" s="482"/>
      <c r="V9" s="483"/>
      <c r="W9" s="89"/>
      <c r="X9" s="89"/>
      <c r="Y9" s="89"/>
      <c r="Z9" s="89"/>
    </row>
    <row r="10" spans="2:26" ht="54" customHeight="1" thickBot="1" x14ac:dyDescent="0.3">
      <c r="B10" s="484"/>
      <c r="C10" s="485"/>
      <c r="D10" s="486"/>
      <c r="E10" s="89"/>
      <c r="F10" s="89"/>
      <c r="G10" s="89"/>
      <c r="H10" s="484"/>
      <c r="I10" s="485"/>
      <c r="J10" s="486"/>
      <c r="K10" s="89"/>
      <c r="L10" s="89"/>
      <c r="M10" s="89"/>
      <c r="N10" s="484"/>
      <c r="O10" s="485"/>
      <c r="P10" s="486"/>
      <c r="Q10" s="89"/>
      <c r="R10" s="89"/>
      <c r="S10" s="89"/>
      <c r="T10" s="484"/>
      <c r="U10" s="485"/>
      <c r="V10" s="486"/>
      <c r="W10" s="89"/>
      <c r="X10" s="89"/>
      <c r="Y10" s="89"/>
      <c r="Z10" s="89"/>
    </row>
    <row r="11" spans="2:26" ht="15.75" thickBot="1" x14ac:dyDescent="0.3">
      <c r="B11" s="89"/>
      <c r="C11" s="89"/>
      <c r="D11" s="91"/>
      <c r="E11" s="89"/>
      <c r="F11" s="89"/>
      <c r="G11" s="89"/>
      <c r="H11" s="93"/>
      <c r="I11" s="89"/>
      <c r="J11" s="89"/>
      <c r="K11" s="89"/>
      <c r="L11" s="89"/>
      <c r="M11" s="89"/>
      <c r="N11" s="93"/>
      <c r="O11" s="89"/>
      <c r="P11" s="89"/>
      <c r="Q11" s="89"/>
      <c r="R11" s="89"/>
      <c r="S11" s="89"/>
      <c r="T11" s="93"/>
      <c r="U11" s="89"/>
      <c r="V11" s="89"/>
      <c r="W11" s="89"/>
      <c r="X11" s="89"/>
      <c r="Y11" s="89"/>
      <c r="Z11" s="89"/>
    </row>
    <row r="12" spans="2:26" ht="32.450000000000003" customHeight="1" thickBot="1" x14ac:dyDescent="0.3">
      <c r="B12" s="385" t="s">
        <v>549</v>
      </c>
      <c r="C12" s="386"/>
      <c r="D12" s="387"/>
      <c r="E12" s="90"/>
      <c r="F12" s="89"/>
      <c r="G12" s="89"/>
      <c r="H12" s="385" t="s">
        <v>549</v>
      </c>
      <c r="I12" s="386"/>
      <c r="J12" s="387"/>
      <c r="K12" s="90"/>
      <c r="L12" s="89"/>
      <c r="M12" s="89"/>
      <c r="N12" s="385" t="s">
        <v>549</v>
      </c>
      <c r="O12" s="386"/>
      <c r="P12" s="387"/>
      <c r="Q12" s="90"/>
      <c r="R12" s="89"/>
      <c r="S12" s="89"/>
      <c r="T12" s="385" t="s">
        <v>549</v>
      </c>
      <c r="U12" s="386"/>
      <c r="V12" s="387"/>
      <c r="W12" s="90"/>
      <c r="X12" s="89"/>
      <c r="Y12" s="90"/>
      <c r="Z12" s="89"/>
    </row>
    <row r="13" spans="2:26" x14ac:dyDescent="0.25">
      <c r="B13" s="475" t="s">
        <v>212</v>
      </c>
      <c r="C13" s="476"/>
      <c r="D13" s="142" t="s">
        <v>7</v>
      </c>
      <c r="E13" s="148"/>
      <c r="F13" s="149"/>
      <c r="G13" s="89"/>
      <c r="H13" s="472" t="s">
        <v>550</v>
      </c>
      <c r="I13" s="477"/>
      <c r="J13" s="142" t="s">
        <v>7</v>
      </c>
      <c r="K13" s="148"/>
      <c r="L13" s="149"/>
      <c r="M13" s="89"/>
      <c r="N13" s="472" t="s">
        <v>550</v>
      </c>
      <c r="O13" s="477"/>
      <c r="P13" s="142" t="s">
        <v>7</v>
      </c>
      <c r="Q13" s="148"/>
      <c r="R13" s="149"/>
      <c r="S13" s="89"/>
      <c r="T13" s="472" t="s">
        <v>550</v>
      </c>
      <c r="U13" s="477"/>
      <c r="V13" s="142" t="s">
        <v>7</v>
      </c>
      <c r="W13" s="148"/>
      <c r="X13" s="149"/>
      <c r="Y13" s="148"/>
      <c r="Z13" s="149"/>
    </row>
    <row r="14" spans="2:26" x14ac:dyDescent="0.25">
      <c r="B14" s="375" t="s">
        <v>551</v>
      </c>
      <c r="C14" s="376"/>
      <c r="D14" s="259"/>
      <c r="E14" s="148"/>
      <c r="F14" s="149"/>
      <c r="G14" s="89"/>
      <c r="H14" s="375" t="s">
        <v>22</v>
      </c>
      <c r="I14" s="376"/>
      <c r="J14" s="259"/>
      <c r="K14" s="148"/>
      <c r="L14" s="149"/>
      <c r="M14" s="89"/>
      <c r="N14" s="375" t="s">
        <v>22</v>
      </c>
      <c r="O14" s="376"/>
      <c r="P14" s="259"/>
      <c r="Q14" s="148"/>
      <c r="R14" s="149"/>
      <c r="S14" s="89"/>
      <c r="T14" s="375" t="s">
        <v>22</v>
      </c>
      <c r="U14" s="376"/>
      <c r="V14" s="259"/>
      <c r="W14" s="148"/>
      <c r="X14" s="149"/>
      <c r="Y14" s="148"/>
      <c r="Z14" s="149"/>
    </row>
    <row r="15" spans="2:26" x14ac:dyDescent="0.25">
      <c r="B15" s="377" t="s">
        <v>24</v>
      </c>
      <c r="C15" s="378"/>
      <c r="D15" s="189" t="s">
        <v>7</v>
      </c>
      <c r="E15" s="148"/>
      <c r="F15" s="149"/>
      <c r="G15" s="89"/>
      <c r="H15" s="377" t="s">
        <v>24</v>
      </c>
      <c r="I15" s="378"/>
      <c r="J15" s="189" t="s">
        <v>7</v>
      </c>
      <c r="K15" s="148"/>
      <c r="L15" s="149"/>
      <c r="M15" s="89"/>
      <c r="N15" s="377" t="s">
        <v>24</v>
      </c>
      <c r="O15" s="378"/>
      <c r="P15" s="189" t="s">
        <v>7</v>
      </c>
      <c r="Q15" s="148"/>
      <c r="R15" s="149"/>
      <c r="S15" s="89"/>
      <c r="T15" s="377" t="s">
        <v>24</v>
      </c>
      <c r="U15" s="378"/>
      <c r="V15" s="189" t="s">
        <v>7</v>
      </c>
      <c r="W15" s="148"/>
      <c r="X15" s="149"/>
      <c r="Y15" s="148"/>
      <c r="Z15" s="149"/>
    </row>
    <row r="16" spans="2:26" x14ac:dyDescent="0.25">
      <c r="B16" s="377" t="s">
        <v>25</v>
      </c>
      <c r="C16" s="378"/>
      <c r="D16" s="189" t="s">
        <v>7</v>
      </c>
      <c r="E16" s="148"/>
      <c r="F16" s="149"/>
      <c r="G16" s="89"/>
      <c r="H16" s="377" t="s">
        <v>25</v>
      </c>
      <c r="I16" s="378"/>
      <c r="J16" s="189" t="s">
        <v>7</v>
      </c>
      <c r="K16" s="148"/>
      <c r="L16" s="149"/>
      <c r="M16" s="89"/>
      <c r="N16" s="377" t="s">
        <v>25</v>
      </c>
      <c r="O16" s="378"/>
      <c r="P16" s="189" t="s">
        <v>7</v>
      </c>
      <c r="Q16" s="148"/>
      <c r="R16" s="149"/>
      <c r="S16" s="89"/>
      <c r="T16" s="377" t="s">
        <v>25</v>
      </c>
      <c r="U16" s="378"/>
      <c r="V16" s="189" t="s">
        <v>7</v>
      </c>
      <c r="W16" s="148"/>
      <c r="X16" s="149"/>
      <c r="Y16" s="148"/>
      <c r="Z16" s="149"/>
    </row>
    <row r="17" spans="2:26" x14ac:dyDescent="0.25">
      <c r="B17" s="218" t="s">
        <v>552</v>
      </c>
      <c r="C17" s="260" t="s">
        <v>30</v>
      </c>
      <c r="D17" s="261"/>
      <c r="E17" s="148"/>
      <c r="F17" s="149"/>
      <c r="G17" s="89"/>
      <c r="H17" s="218" t="s">
        <v>29</v>
      </c>
      <c r="I17" s="260" t="s">
        <v>30</v>
      </c>
      <c r="J17" s="261"/>
      <c r="K17" s="148"/>
      <c r="L17" s="149"/>
      <c r="M17" s="89"/>
      <c r="N17" s="218" t="s">
        <v>29</v>
      </c>
      <c r="O17" s="260" t="s">
        <v>30</v>
      </c>
      <c r="P17" s="261"/>
      <c r="Q17" s="148"/>
      <c r="R17" s="149"/>
      <c r="S17" s="89"/>
      <c r="T17" s="218" t="s">
        <v>29</v>
      </c>
      <c r="U17" s="260" t="s">
        <v>30</v>
      </c>
      <c r="V17" s="261"/>
      <c r="W17" s="148"/>
      <c r="X17" s="149"/>
      <c r="Y17" s="148"/>
      <c r="Z17" s="149"/>
    </row>
    <row r="18" spans="2:26" ht="15.75" thickBot="1" x14ac:dyDescent="0.3">
      <c r="B18" s="93"/>
      <c r="C18" s="89"/>
      <c r="D18" s="89"/>
      <c r="E18" s="89"/>
      <c r="F18" s="89"/>
      <c r="G18" s="89"/>
      <c r="H18" s="89"/>
      <c r="I18" s="89"/>
      <c r="J18" s="89"/>
      <c r="K18" s="89"/>
      <c r="L18" s="89"/>
      <c r="M18" s="89"/>
      <c r="N18" s="89"/>
      <c r="O18" s="89"/>
      <c r="P18" s="89"/>
      <c r="Q18" s="89"/>
      <c r="R18" s="89"/>
      <c r="S18" s="89"/>
      <c r="T18" s="89"/>
      <c r="U18" s="89"/>
      <c r="V18" s="89"/>
      <c r="W18" s="89"/>
      <c r="X18" s="89"/>
      <c r="Y18" s="89"/>
      <c r="Z18" s="89"/>
    </row>
    <row r="19" spans="2:26" ht="60.6" customHeight="1" thickBot="1" x14ac:dyDescent="0.3">
      <c r="B19" s="385" t="s">
        <v>553</v>
      </c>
      <c r="C19" s="386"/>
      <c r="D19" s="387"/>
      <c r="E19" s="92"/>
      <c r="F19" s="89"/>
      <c r="G19" s="89"/>
      <c r="H19" s="385" t="s">
        <v>554</v>
      </c>
      <c r="I19" s="386"/>
      <c r="J19" s="387"/>
      <c r="K19" s="92"/>
      <c r="L19" s="89"/>
      <c r="M19" s="89"/>
      <c r="N19" s="385" t="s">
        <v>554</v>
      </c>
      <c r="O19" s="386"/>
      <c r="P19" s="387"/>
      <c r="Q19" s="92"/>
      <c r="R19" s="89"/>
      <c r="S19" s="89"/>
      <c r="T19" s="385" t="s">
        <v>554</v>
      </c>
      <c r="U19" s="386"/>
      <c r="V19" s="387"/>
      <c r="W19" s="92"/>
      <c r="X19" s="89"/>
      <c r="Y19" s="92"/>
      <c r="Z19" s="89"/>
    </row>
    <row r="20" spans="2:26" x14ac:dyDescent="0.25">
      <c r="B20" s="473" t="s">
        <v>43</v>
      </c>
      <c r="C20" s="474"/>
      <c r="D20" s="125" t="s">
        <v>7</v>
      </c>
      <c r="E20" s="148"/>
      <c r="F20" s="149"/>
      <c r="G20" s="89"/>
      <c r="H20" s="473" t="s">
        <v>43</v>
      </c>
      <c r="I20" s="474"/>
      <c r="J20" s="125" t="s">
        <v>7</v>
      </c>
      <c r="K20" s="148"/>
      <c r="L20" s="149"/>
      <c r="M20" s="89"/>
      <c r="N20" s="473" t="s">
        <v>43</v>
      </c>
      <c r="O20" s="474"/>
      <c r="P20" s="125" t="s">
        <v>7</v>
      </c>
      <c r="Q20" s="148"/>
      <c r="R20" s="149"/>
      <c r="S20" s="89"/>
      <c r="T20" s="473" t="s">
        <v>43</v>
      </c>
      <c r="U20" s="474"/>
      <c r="V20" s="125" t="s">
        <v>7</v>
      </c>
      <c r="W20" s="148"/>
      <c r="X20" s="149"/>
      <c r="Y20" s="148"/>
      <c r="Z20" s="149"/>
    </row>
    <row r="21" spans="2:26" x14ac:dyDescent="0.25">
      <c r="B21" s="375" t="s">
        <v>44</v>
      </c>
      <c r="C21" s="376"/>
      <c r="D21" s="125" t="s">
        <v>7</v>
      </c>
      <c r="E21" s="148"/>
      <c r="F21" s="149"/>
      <c r="G21" s="89"/>
      <c r="H21" s="375" t="s">
        <v>44</v>
      </c>
      <c r="I21" s="376"/>
      <c r="J21" s="125" t="s">
        <v>7</v>
      </c>
      <c r="K21" s="148"/>
      <c r="L21" s="149"/>
      <c r="M21" s="89"/>
      <c r="N21" s="375" t="s">
        <v>44</v>
      </c>
      <c r="O21" s="376"/>
      <c r="P21" s="125" t="s">
        <v>7</v>
      </c>
      <c r="Q21" s="148"/>
      <c r="R21" s="149"/>
      <c r="S21" s="89"/>
      <c r="T21" s="375" t="s">
        <v>44</v>
      </c>
      <c r="U21" s="376"/>
      <c r="V21" s="125" t="s">
        <v>7</v>
      </c>
      <c r="W21" s="148"/>
      <c r="X21" s="149"/>
      <c r="Y21" s="148"/>
      <c r="Z21" s="149"/>
    </row>
    <row r="22" spans="2:26" x14ac:dyDescent="0.25">
      <c r="B22" s="377" t="s">
        <v>45</v>
      </c>
      <c r="C22" s="378"/>
      <c r="D22" s="125" t="s">
        <v>7</v>
      </c>
      <c r="E22" s="148"/>
      <c r="F22" s="149"/>
      <c r="G22" s="89"/>
      <c r="H22" s="377" t="s">
        <v>45</v>
      </c>
      <c r="I22" s="378"/>
      <c r="J22" s="125" t="s">
        <v>7</v>
      </c>
      <c r="K22" s="148"/>
      <c r="L22" s="149"/>
      <c r="M22" s="89"/>
      <c r="N22" s="377" t="s">
        <v>45</v>
      </c>
      <c r="O22" s="378"/>
      <c r="P22" s="125" t="s">
        <v>7</v>
      </c>
      <c r="Q22" s="148"/>
      <c r="R22" s="149"/>
      <c r="S22" s="89"/>
      <c r="T22" s="377" t="s">
        <v>45</v>
      </c>
      <c r="U22" s="378"/>
      <c r="V22" s="125" t="s">
        <v>7</v>
      </c>
      <c r="W22" s="148"/>
      <c r="X22" s="149"/>
      <c r="Y22" s="148"/>
      <c r="Z22" s="149"/>
    </row>
    <row r="23" spans="2:26" x14ac:dyDescent="0.25">
      <c r="B23" s="377" t="s">
        <v>46</v>
      </c>
      <c r="C23" s="378"/>
      <c r="D23" s="125" t="s">
        <v>7</v>
      </c>
      <c r="E23" s="148"/>
      <c r="F23" s="149"/>
      <c r="G23" s="89"/>
      <c r="H23" s="377" t="s">
        <v>46</v>
      </c>
      <c r="I23" s="378"/>
      <c r="J23" s="125" t="s">
        <v>7</v>
      </c>
      <c r="K23" s="148"/>
      <c r="L23" s="149"/>
      <c r="M23" s="89"/>
      <c r="N23" s="377" t="s">
        <v>46</v>
      </c>
      <c r="O23" s="378"/>
      <c r="P23" s="125" t="s">
        <v>7</v>
      </c>
      <c r="Q23" s="148"/>
      <c r="R23" s="149"/>
      <c r="S23" s="89"/>
      <c r="T23" s="377" t="s">
        <v>46</v>
      </c>
      <c r="U23" s="378"/>
      <c r="V23" s="125" t="s">
        <v>7</v>
      </c>
      <c r="W23" s="148"/>
      <c r="X23" s="149"/>
      <c r="Y23" s="148"/>
      <c r="Z23" s="149"/>
    </row>
    <row r="24" spans="2:26" x14ac:dyDescent="0.25">
      <c r="B24" s="377" t="s">
        <v>47</v>
      </c>
      <c r="C24" s="378"/>
      <c r="D24" s="125" t="s">
        <v>7</v>
      </c>
      <c r="E24" s="148"/>
      <c r="F24" s="149"/>
      <c r="G24" s="89"/>
      <c r="H24" s="377" t="s">
        <v>47</v>
      </c>
      <c r="I24" s="378"/>
      <c r="J24" s="125" t="s">
        <v>7</v>
      </c>
      <c r="K24" s="148"/>
      <c r="L24" s="149"/>
      <c r="M24" s="89"/>
      <c r="N24" s="377" t="s">
        <v>47</v>
      </c>
      <c r="O24" s="378"/>
      <c r="P24" s="125" t="s">
        <v>7</v>
      </c>
      <c r="Q24" s="148"/>
      <c r="R24" s="149"/>
      <c r="S24" s="89"/>
      <c r="T24" s="377" t="s">
        <v>47</v>
      </c>
      <c r="U24" s="378"/>
      <c r="V24" s="125" t="s">
        <v>7</v>
      </c>
      <c r="W24" s="148"/>
      <c r="X24" s="149"/>
      <c r="Y24" s="148"/>
      <c r="Z24" s="149"/>
    </row>
    <row r="25" spans="2:26" x14ac:dyDescent="0.25">
      <c r="B25" s="377" t="s">
        <v>48</v>
      </c>
      <c r="C25" s="378"/>
      <c r="D25" s="125" t="s">
        <v>7</v>
      </c>
      <c r="E25" s="148"/>
      <c r="F25" s="149"/>
      <c r="G25" s="89"/>
      <c r="H25" s="377" t="s">
        <v>48</v>
      </c>
      <c r="I25" s="378"/>
      <c r="J25" s="125" t="s">
        <v>7</v>
      </c>
      <c r="K25" s="148"/>
      <c r="L25" s="149"/>
      <c r="M25" s="89"/>
      <c r="N25" s="377" t="s">
        <v>48</v>
      </c>
      <c r="O25" s="378"/>
      <c r="P25" s="125" t="s">
        <v>7</v>
      </c>
      <c r="Q25" s="148"/>
      <c r="R25" s="149"/>
      <c r="S25" s="89"/>
      <c r="T25" s="377" t="s">
        <v>48</v>
      </c>
      <c r="U25" s="378"/>
      <c r="V25" s="125" t="s">
        <v>7</v>
      </c>
      <c r="W25" s="148"/>
      <c r="X25" s="149"/>
      <c r="Y25" s="148"/>
      <c r="Z25" s="149"/>
    </row>
    <row r="26" spans="2:26" ht="15.75" thickBot="1" x14ac:dyDescent="0.3">
      <c r="B26" s="470" t="s">
        <v>49</v>
      </c>
      <c r="C26" s="471"/>
      <c r="D26" s="143" t="s">
        <v>7</v>
      </c>
      <c r="E26" s="148"/>
      <c r="F26" s="149"/>
      <c r="G26" s="89"/>
      <c r="H26" s="470" t="s">
        <v>49</v>
      </c>
      <c r="I26" s="471"/>
      <c r="J26" s="143" t="s">
        <v>7</v>
      </c>
      <c r="K26" s="148"/>
      <c r="L26" s="149"/>
      <c r="M26" s="89"/>
      <c r="N26" s="470" t="s">
        <v>49</v>
      </c>
      <c r="O26" s="471"/>
      <c r="P26" s="143" t="s">
        <v>7</v>
      </c>
      <c r="Q26" s="148"/>
      <c r="R26" s="149"/>
      <c r="S26" s="89"/>
      <c r="T26" s="470" t="s">
        <v>49</v>
      </c>
      <c r="U26" s="471"/>
      <c r="V26" s="143" t="s">
        <v>7</v>
      </c>
      <c r="W26" s="148"/>
      <c r="X26" s="149"/>
      <c r="Y26" s="148"/>
      <c r="Z26" s="149"/>
    </row>
    <row r="27" spans="2:26" ht="15.75" thickBot="1" x14ac:dyDescent="0.3">
      <c r="B27" s="89"/>
      <c r="C27" s="89"/>
      <c r="D27" s="89"/>
      <c r="E27" s="89"/>
      <c r="F27" s="89"/>
      <c r="G27" s="89"/>
      <c r="H27" s="89"/>
      <c r="I27" s="89"/>
      <c r="J27" s="89"/>
      <c r="K27" s="89"/>
      <c r="L27" s="89"/>
      <c r="M27" s="89"/>
      <c r="N27" s="89"/>
      <c r="O27" s="89"/>
      <c r="P27" s="89"/>
      <c r="Q27" s="89"/>
      <c r="R27" s="89"/>
      <c r="S27" s="89"/>
      <c r="T27" s="89"/>
      <c r="U27" s="89"/>
      <c r="V27" s="89"/>
      <c r="W27" s="89"/>
      <c r="X27" s="89"/>
      <c r="Y27" s="89"/>
      <c r="Z27" s="89"/>
    </row>
    <row r="28" spans="2:26" ht="15.75" thickBot="1" x14ac:dyDescent="0.3">
      <c r="B28" s="385" t="s">
        <v>50</v>
      </c>
      <c r="C28" s="386"/>
      <c r="D28" s="387"/>
      <c r="E28" s="90"/>
      <c r="F28" s="89"/>
      <c r="G28" s="89"/>
      <c r="H28" s="385" t="s">
        <v>50</v>
      </c>
      <c r="I28" s="386"/>
      <c r="J28" s="387"/>
      <c r="K28" s="90"/>
      <c r="L28" s="89"/>
      <c r="M28" s="89"/>
      <c r="N28" s="385" t="s">
        <v>50</v>
      </c>
      <c r="O28" s="386"/>
      <c r="P28" s="387"/>
      <c r="Q28" s="90"/>
      <c r="R28" s="89"/>
      <c r="S28" s="89"/>
      <c r="T28" s="385" t="s">
        <v>50</v>
      </c>
      <c r="U28" s="386"/>
      <c r="V28" s="387"/>
      <c r="W28" s="90"/>
      <c r="X28" s="89"/>
      <c r="Y28" s="90"/>
      <c r="Z28" s="89"/>
    </row>
    <row r="29" spans="2:26" x14ac:dyDescent="0.25">
      <c r="B29" s="472" t="s">
        <v>555</v>
      </c>
      <c r="C29" s="262" t="s">
        <v>51</v>
      </c>
      <c r="D29" s="142" t="s">
        <v>7</v>
      </c>
      <c r="E29" s="148"/>
      <c r="F29" s="149"/>
      <c r="G29" s="89"/>
      <c r="H29" s="472" t="s">
        <v>555</v>
      </c>
      <c r="I29" s="262" t="s">
        <v>51</v>
      </c>
      <c r="J29" s="142" t="s">
        <v>7</v>
      </c>
      <c r="K29" s="148"/>
      <c r="L29" s="149"/>
      <c r="M29" s="89"/>
      <c r="N29" s="472" t="s">
        <v>555</v>
      </c>
      <c r="O29" s="262" t="s">
        <v>51</v>
      </c>
      <c r="P29" s="142" t="s">
        <v>7</v>
      </c>
      <c r="Q29" s="148"/>
      <c r="R29" s="149"/>
      <c r="S29" s="89"/>
      <c r="T29" s="472" t="s">
        <v>555</v>
      </c>
      <c r="U29" s="262" t="s">
        <v>51</v>
      </c>
      <c r="V29" s="142" t="s">
        <v>7</v>
      </c>
      <c r="W29" s="148"/>
      <c r="X29" s="149"/>
      <c r="Y29" s="148"/>
      <c r="Z29" s="149"/>
    </row>
    <row r="30" spans="2:26" x14ac:dyDescent="0.25">
      <c r="B30" s="377"/>
      <c r="C30" s="263" t="s">
        <v>52</v>
      </c>
      <c r="D30" s="144" t="s">
        <v>7</v>
      </c>
      <c r="E30" s="148"/>
      <c r="F30" s="149"/>
      <c r="G30" s="89"/>
      <c r="H30" s="377"/>
      <c r="I30" s="263" t="s">
        <v>52</v>
      </c>
      <c r="J30" s="144" t="s">
        <v>7</v>
      </c>
      <c r="K30" s="148"/>
      <c r="L30" s="149"/>
      <c r="M30" s="89"/>
      <c r="N30" s="377"/>
      <c r="O30" s="263" t="s">
        <v>52</v>
      </c>
      <c r="P30" s="144" t="s">
        <v>7</v>
      </c>
      <c r="Q30" s="148"/>
      <c r="R30" s="149"/>
      <c r="S30" s="89"/>
      <c r="T30" s="377"/>
      <c r="U30" s="263" t="s">
        <v>52</v>
      </c>
      <c r="V30" s="144" t="s">
        <v>7</v>
      </c>
      <c r="W30" s="148"/>
      <c r="X30" s="149"/>
      <c r="Y30" s="148"/>
      <c r="Z30" s="149"/>
    </row>
    <row r="31" spans="2:26" ht="19.149999999999999" customHeight="1" x14ac:dyDescent="0.25">
      <c r="B31" s="377"/>
      <c r="C31" s="265" t="s">
        <v>53</v>
      </c>
      <c r="D31" s="125" t="s">
        <v>7</v>
      </c>
      <c r="E31" s="148"/>
      <c r="F31" s="149"/>
      <c r="G31" s="89"/>
      <c r="H31" s="377"/>
      <c r="I31" s="263" t="s">
        <v>53</v>
      </c>
      <c r="J31" s="125" t="s">
        <v>7</v>
      </c>
      <c r="K31" s="148"/>
      <c r="L31" s="149"/>
      <c r="M31" s="89"/>
      <c r="N31" s="377"/>
      <c r="O31" s="263" t="s">
        <v>53</v>
      </c>
      <c r="P31" s="125" t="s">
        <v>7</v>
      </c>
      <c r="Q31" s="148"/>
      <c r="R31" s="149"/>
      <c r="S31" s="89"/>
      <c r="T31" s="377"/>
      <c r="U31" s="263" t="s">
        <v>53</v>
      </c>
      <c r="V31" s="125" t="s">
        <v>7</v>
      </c>
      <c r="W31" s="148"/>
      <c r="X31" s="149"/>
      <c r="Y31" s="148"/>
      <c r="Z31" s="149"/>
    </row>
    <row r="32" spans="2:26" ht="24" x14ac:dyDescent="0.25">
      <c r="B32" s="218" t="s">
        <v>556</v>
      </c>
      <c r="C32" s="263" t="s">
        <v>56</v>
      </c>
      <c r="D32" s="125"/>
      <c r="E32" s="148"/>
      <c r="F32" s="149"/>
      <c r="G32" s="89"/>
      <c r="H32" s="218" t="s">
        <v>556</v>
      </c>
      <c r="I32" s="263" t="s">
        <v>56</v>
      </c>
      <c r="J32" s="264"/>
      <c r="K32" s="148"/>
      <c r="L32" s="149"/>
      <c r="M32" s="89"/>
      <c r="N32" s="218" t="s">
        <v>556</v>
      </c>
      <c r="O32" s="263" t="s">
        <v>56</v>
      </c>
      <c r="P32" s="264"/>
      <c r="Q32" s="148"/>
      <c r="R32" s="149"/>
      <c r="S32" s="89"/>
      <c r="T32" s="218" t="s">
        <v>556</v>
      </c>
      <c r="U32" s="263" t="s">
        <v>56</v>
      </c>
      <c r="V32" s="264"/>
      <c r="W32" s="148"/>
      <c r="X32" s="149"/>
      <c r="Y32" s="148"/>
      <c r="Z32" s="149"/>
    </row>
    <row r="33" spans="2:26" x14ac:dyDescent="0.25">
      <c r="B33" s="377" t="s">
        <v>557</v>
      </c>
      <c r="C33" s="263" t="s">
        <v>58</v>
      </c>
      <c r="D33" s="264"/>
      <c r="E33" s="148"/>
      <c r="F33" s="149"/>
      <c r="G33" s="89"/>
      <c r="H33" s="377" t="s">
        <v>558</v>
      </c>
      <c r="I33" s="263" t="s">
        <v>58</v>
      </c>
      <c r="J33" s="264"/>
      <c r="K33" s="148"/>
      <c r="L33" s="149"/>
      <c r="M33" s="89"/>
      <c r="N33" s="377" t="s">
        <v>558</v>
      </c>
      <c r="O33" s="263" t="s">
        <v>58</v>
      </c>
      <c r="P33" s="264"/>
      <c r="Q33" s="148"/>
      <c r="R33" s="149"/>
      <c r="S33" s="89"/>
      <c r="T33" s="377" t="s">
        <v>558</v>
      </c>
      <c r="U33" s="263" t="s">
        <v>58</v>
      </c>
      <c r="V33" s="264"/>
      <c r="W33" s="148"/>
      <c r="X33" s="149"/>
      <c r="Y33" s="148"/>
      <c r="Z33" s="149"/>
    </row>
    <row r="34" spans="2:26" x14ac:dyDescent="0.25">
      <c r="B34" s="377"/>
      <c r="C34" s="263" t="s">
        <v>59</v>
      </c>
      <c r="D34" s="264"/>
      <c r="E34" s="148"/>
      <c r="F34" s="149"/>
      <c r="G34" s="89"/>
      <c r="H34" s="377"/>
      <c r="I34" s="263" t="s">
        <v>59</v>
      </c>
      <c r="J34" s="264"/>
      <c r="K34" s="148"/>
      <c r="L34" s="149"/>
      <c r="M34" s="89"/>
      <c r="N34" s="377"/>
      <c r="O34" s="263" t="s">
        <v>59</v>
      </c>
      <c r="P34" s="264"/>
      <c r="Q34" s="148"/>
      <c r="R34" s="149"/>
      <c r="S34" s="89"/>
      <c r="T34" s="377"/>
      <c r="U34" s="263" t="s">
        <v>59</v>
      </c>
      <c r="V34" s="264"/>
      <c r="W34" s="148"/>
      <c r="X34" s="149"/>
      <c r="Y34" s="148"/>
      <c r="Z34" s="149"/>
    </row>
    <row r="35" spans="2:26" ht="15.75" thickBot="1" x14ac:dyDescent="0.3">
      <c r="B35" s="470"/>
      <c r="C35" s="266" t="s">
        <v>60</v>
      </c>
      <c r="D35" s="123"/>
      <c r="E35" s="148"/>
      <c r="F35" s="149"/>
      <c r="G35" s="89"/>
      <c r="H35" s="377"/>
      <c r="I35" s="263" t="s">
        <v>60</v>
      </c>
      <c r="J35" s="264"/>
      <c r="K35" s="148"/>
      <c r="L35" s="149"/>
      <c r="M35" s="89"/>
      <c r="N35" s="377"/>
      <c r="O35" s="263" t="s">
        <v>60</v>
      </c>
      <c r="P35" s="264"/>
      <c r="Q35" s="148"/>
      <c r="R35" s="149"/>
      <c r="S35" s="89"/>
      <c r="T35" s="377"/>
      <c r="U35" s="263" t="s">
        <v>60</v>
      </c>
      <c r="V35" s="264"/>
      <c r="W35" s="148"/>
      <c r="X35" s="149"/>
      <c r="Y35" s="148"/>
      <c r="Z35" s="149"/>
    </row>
    <row r="36" spans="2:26" x14ac:dyDescent="0.25">
      <c r="B36" s="89"/>
      <c r="C36" s="93"/>
      <c r="D36" s="93"/>
      <c r="E36" s="93"/>
      <c r="F36" s="93"/>
      <c r="G36" s="93"/>
      <c r="H36" s="93"/>
      <c r="I36" s="93"/>
      <c r="J36" s="93"/>
      <c r="K36" s="93"/>
      <c r="L36" s="93"/>
      <c r="M36" s="93"/>
      <c r="N36" s="93"/>
      <c r="O36" s="93"/>
      <c r="P36" s="93"/>
      <c r="Q36" s="93"/>
      <c r="R36" s="93"/>
      <c r="S36" s="93"/>
      <c r="T36" s="93"/>
      <c r="W36" s="93"/>
      <c r="X36" s="93"/>
      <c r="Y36" s="93"/>
      <c r="Z36" s="93"/>
    </row>
    <row r="37" spans="2:26" x14ac:dyDescent="0.25">
      <c r="B37" s="93"/>
      <c r="C37" s="93"/>
      <c r="D37" s="93"/>
      <c r="E37" s="93"/>
      <c r="F37" s="93"/>
      <c r="G37" s="93"/>
      <c r="H37" s="93"/>
      <c r="I37" s="93"/>
      <c r="J37" s="93"/>
      <c r="K37" s="93"/>
      <c r="L37" s="93"/>
      <c r="M37" s="93"/>
      <c r="N37" s="93"/>
      <c r="O37" s="93"/>
      <c r="P37" s="93"/>
      <c r="Q37" s="93"/>
      <c r="R37" s="93"/>
      <c r="S37" s="93"/>
      <c r="T37" s="93"/>
      <c r="U37" s="93"/>
      <c r="V37" s="93"/>
      <c r="W37" s="93"/>
      <c r="X37" s="93"/>
      <c r="Y37" s="93"/>
      <c r="Z37" s="93"/>
    </row>
    <row r="38" spans="2:26" x14ac:dyDescent="0.25">
      <c r="B38" s="93"/>
      <c r="C38" s="93"/>
      <c r="D38" s="93"/>
      <c r="E38" s="93"/>
      <c r="F38" s="93"/>
      <c r="G38" s="93"/>
      <c r="H38" s="93"/>
      <c r="I38" s="93"/>
      <c r="J38" s="93"/>
      <c r="K38" s="93"/>
      <c r="L38" s="93"/>
      <c r="M38" s="93"/>
      <c r="N38" s="93"/>
      <c r="O38" s="93"/>
      <c r="P38" s="93"/>
      <c r="Q38" s="93"/>
      <c r="R38" s="93"/>
      <c r="S38" s="93"/>
      <c r="T38" s="93"/>
      <c r="U38" s="93"/>
      <c r="V38" s="93"/>
      <c r="W38" s="93"/>
      <c r="X38" s="93"/>
      <c r="Y38" s="93"/>
      <c r="Z38" s="93"/>
    </row>
    <row r="39" spans="2:26" x14ac:dyDescent="0.25">
      <c r="B39" s="93"/>
      <c r="C39" s="93"/>
      <c r="D39" s="93"/>
      <c r="E39" s="93"/>
      <c r="F39" s="93"/>
      <c r="G39" s="93"/>
      <c r="H39" s="93"/>
      <c r="I39" s="93"/>
      <c r="J39" s="93"/>
      <c r="K39" s="93"/>
      <c r="L39" s="93"/>
      <c r="M39" s="93"/>
      <c r="N39" s="93"/>
      <c r="O39" s="93"/>
      <c r="P39" s="93"/>
      <c r="Q39" s="93"/>
      <c r="R39" s="93"/>
      <c r="S39" s="93"/>
      <c r="T39" s="93"/>
      <c r="U39" s="93"/>
      <c r="V39" s="93"/>
      <c r="W39" s="93"/>
      <c r="X39" s="93"/>
      <c r="Y39" s="93"/>
      <c r="Z39" s="93"/>
    </row>
    <row r="40" spans="2:26" x14ac:dyDescent="0.25">
      <c r="B40" s="93"/>
      <c r="C40" s="93"/>
      <c r="D40" s="93"/>
      <c r="E40" s="93"/>
      <c r="F40" s="93"/>
      <c r="G40" s="93"/>
      <c r="H40" s="93"/>
      <c r="I40" s="93"/>
      <c r="J40" s="93"/>
      <c r="K40" s="93"/>
      <c r="L40" s="93"/>
      <c r="M40" s="93"/>
      <c r="N40" s="93"/>
      <c r="O40" s="93"/>
      <c r="P40" s="93"/>
      <c r="Q40" s="93"/>
      <c r="R40" s="93"/>
      <c r="S40" s="93"/>
      <c r="T40" s="93"/>
      <c r="U40" s="93"/>
      <c r="V40" s="93"/>
      <c r="W40" s="93"/>
      <c r="X40" s="93"/>
      <c r="Y40" s="93"/>
      <c r="Z40" s="93"/>
    </row>
    <row r="41" spans="2:26" x14ac:dyDescent="0.25">
      <c r="B41" s="93"/>
      <c r="C41" s="93"/>
      <c r="D41" s="93"/>
      <c r="E41" s="93"/>
      <c r="F41" s="93"/>
      <c r="G41" s="93"/>
      <c r="H41" s="93"/>
      <c r="I41" s="93"/>
      <c r="J41" s="93"/>
      <c r="K41" s="93"/>
      <c r="L41" s="93"/>
      <c r="M41" s="93"/>
      <c r="N41" s="93"/>
      <c r="O41" s="93"/>
      <c r="P41" s="93"/>
      <c r="Q41" s="93"/>
      <c r="R41" s="93"/>
      <c r="S41" s="93"/>
      <c r="T41" s="93"/>
      <c r="U41" s="93"/>
      <c r="V41" s="93"/>
      <c r="W41" s="93"/>
      <c r="X41" s="93"/>
      <c r="Y41" s="93"/>
      <c r="Z41" s="93"/>
    </row>
  </sheetData>
  <sheetProtection algorithmName="SHA-512" hashValue="qI0GgSSGPes8y7Kl55OmbzPp7m/W+piBUX17goIRJekYyiDCjpTUItnm0FOx1K+eBR5YgABYpaMS1NERC/p0tw==" saltValue="Jz83zXUwrtLntlcHh2ubwg==" spinCount="100000" sheet="1" objects="1" scenarios="1" formatCells="0" formatColumns="0" formatRows="0"/>
  <mergeCells count="78">
    <mergeCell ref="T9:V9"/>
    <mergeCell ref="B9:D9"/>
    <mergeCell ref="B10:D10"/>
    <mergeCell ref="H9:J9"/>
    <mergeCell ref="H10:J10"/>
    <mergeCell ref="N9:P9"/>
    <mergeCell ref="N10:P10"/>
    <mergeCell ref="T10:V10"/>
    <mergeCell ref="B6:D6"/>
    <mergeCell ref="B8:D8"/>
    <mergeCell ref="H8:J8"/>
    <mergeCell ref="N8:P8"/>
    <mergeCell ref="T8:V8"/>
    <mergeCell ref="B13:C13"/>
    <mergeCell ref="H13:I13"/>
    <mergeCell ref="N13:O13"/>
    <mergeCell ref="T13:U13"/>
    <mergeCell ref="B12:D12"/>
    <mergeCell ref="H12:J12"/>
    <mergeCell ref="N12:P12"/>
    <mergeCell ref="T12:V12"/>
    <mergeCell ref="B14:C14"/>
    <mergeCell ref="H14:I14"/>
    <mergeCell ref="N14:O14"/>
    <mergeCell ref="T14:U14"/>
    <mergeCell ref="B15:C15"/>
    <mergeCell ref="H15:I15"/>
    <mergeCell ref="N15:O15"/>
    <mergeCell ref="T15:U15"/>
    <mergeCell ref="B16:C16"/>
    <mergeCell ref="H16:I16"/>
    <mergeCell ref="N16:O16"/>
    <mergeCell ref="T16:U16"/>
    <mergeCell ref="B19:D19"/>
    <mergeCell ref="H19:J19"/>
    <mergeCell ref="N19:P19"/>
    <mergeCell ref="T19:V19"/>
    <mergeCell ref="B20:C20"/>
    <mergeCell ref="H20:I20"/>
    <mergeCell ref="N20:O20"/>
    <mergeCell ref="T20:U20"/>
    <mergeCell ref="B21:C21"/>
    <mergeCell ref="H21:I21"/>
    <mergeCell ref="N21:O21"/>
    <mergeCell ref="T21:U21"/>
    <mergeCell ref="T22:U22"/>
    <mergeCell ref="B23:C23"/>
    <mergeCell ref="H23:I23"/>
    <mergeCell ref="N23:O23"/>
    <mergeCell ref="T23:U23"/>
    <mergeCell ref="B33:B35"/>
    <mergeCell ref="H33:H35"/>
    <mergeCell ref="N33:N35"/>
    <mergeCell ref="T33:T35"/>
    <mergeCell ref="B28:D28"/>
    <mergeCell ref="H28:J28"/>
    <mergeCell ref="N28:P28"/>
    <mergeCell ref="T28:V28"/>
    <mergeCell ref="B29:B31"/>
    <mergeCell ref="H29:H31"/>
    <mergeCell ref="N29:N31"/>
    <mergeCell ref="T29:T31"/>
    <mergeCell ref="C1:E1"/>
    <mergeCell ref="B26:C26"/>
    <mergeCell ref="H26:I26"/>
    <mergeCell ref="N26:O26"/>
    <mergeCell ref="T26:U26"/>
    <mergeCell ref="B24:C24"/>
    <mergeCell ref="H24:I24"/>
    <mergeCell ref="N24:O24"/>
    <mergeCell ref="T24:U24"/>
    <mergeCell ref="B25:C25"/>
    <mergeCell ref="H25:I25"/>
    <mergeCell ref="N25:O25"/>
    <mergeCell ref="T25:U25"/>
    <mergeCell ref="B22:C22"/>
    <mergeCell ref="H22:I22"/>
    <mergeCell ref="N22:O22"/>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iconSet" priority="22" id="{7DD25268-7545-4EAA-980F-64E9DC9239DB}">
            <x14:iconSet iconSet="3Symbols" showValue="0" custom="1">
              <x14:cfvo type="percent">
                <xm:f>0</xm:f>
              </x14:cfvo>
              <x14:cfvo type="num">
                <xm:f>0</xm:f>
              </x14:cfvo>
              <x14:cfvo type="num">
                <xm:f>1</xm:f>
              </x14:cfvo>
              <x14:cfIcon iconSet="NoIcons" iconId="0"/>
              <x14:cfIcon iconSet="NoIcons" iconId="0"/>
              <x14:cfIcon iconSet="3Symbols" iconId="0"/>
            </x14:iconSet>
          </x14:cfRule>
          <xm:sqref>E13</xm:sqref>
        </x14:conditionalFormatting>
        <x14:conditionalFormatting xmlns:xm="http://schemas.microsoft.com/office/excel/2006/main">
          <x14:cfRule type="iconSet" priority="31" id="{7065A6E9-67E7-42B8-B7DE-7F181BE04FC3}">
            <x14:iconSet iconSet="3Symbols" showValue="0" custom="1">
              <x14:cfvo type="percent">
                <xm:f>0</xm:f>
              </x14:cfvo>
              <x14:cfvo type="num">
                <xm:f>0</xm:f>
              </x14:cfvo>
              <x14:cfvo type="num">
                <xm:f>1</xm:f>
              </x14:cfvo>
              <x14:cfIcon iconSet="NoIcons" iconId="0"/>
              <x14:cfIcon iconSet="NoIcons" iconId="0"/>
              <x14:cfIcon iconSet="3Symbols" iconId="0"/>
            </x14:iconSet>
          </x14:cfRule>
          <xm:sqref>E14</xm:sqref>
        </x14:conditionalFormatting>
        <x14:conditionalFormatting xmlns:xm="http://schemas.microsoft.com/office/excel/2006/main">
          <x14:cfRule type="iconSet" priority="27" id="{6FB91A23-4D76-4062-8F04-A266F62B0FB9}">
            <x14:iconSet iconSet="3Symbols" showValue="0" custom="1">
              <x14:cfvo type="percent">
                <xm:f>0</xm:f>
              </x14:cfvo>
              <x14:cfvo type="num">
                <xm:f>0</xm:f>
              </x14:cfvo>
              <x14:cfvo type="num">
                <xm:f>1</xm:f>
              </x14:cfvo>
              <x14:cfIcon iconSet="NoIcons" iconId="0"/>
              <x14:cfIcon iconSet="NoIcons" iconId="0"/>
              <x14:cfIcon iconSet="3Symbols" iconId="0"/>
            </x14:iconSet>
          </x14:cfRule>
          <xm:sqref>E15:E16</xm:sqref>
        </x14:conditionalFormatting>
        <x14:conditionalFormatting xmlns:xm="http://schemas.microsoft.com/office/excel/2006/main">
          <x14:cfRule type="iconSet" priority="39" id="{5C332F75-6F7A-4CCB-BE11-425C3F7DA018}">
            <x14:iconSet iconSet="3Symbols" showValue="0" custom="1">
              <x14:cfvo type="percent">
                <xm:f>0</xm:f>
              </x14:cfvo>
              <x14:cfvo type="num">
                <xm:f>0</xm:f>
              </x14:cfvo>
              <x14:cfvo type="num">
                <xm:f>1</xm:f>
              </x14:cfvo>
              <x14:cfIcon iconSet="NoIcons" iconId="0"/>
              <x14:cfIcon iconSet="NoIcons" iconId="0"/>
              <x14:cfIcon iconSet="3Symbols" iconId="0"/>
            </x14:iconSet>
          </x14:cfRule>
          <xm:sqref>E17</xm:sqref>
        </x14:conditionalFormatting>
        <x14:conditionalFormatting xmlns:xm="http://schemas.microsoft.com/office/excel/2006/main">
          <x14:cfRule type="iconSet" priority="21" id="{A07A4A68-0047-402B-919E-EFAEF8DC53A0}">
            <x14:iconSet iconSet="3Symbols" showValue="0" custom="1">
              <x14:cfvo type="percent">
                <xm:f>0</xm:f>
              </x14:cfvo>
              <x14:cfvo type="num">
                <xm:f>0</xm:f>
              </x14:cfvo>
              <x14:cfvo type="num">
                <xm:f>1</xm:f>
              </x14:cfvo>
              <x14:cfIcon iconSet="NoIcons" iconId="0"/>
              <x14:cfIcon iconSet="NoIcons" iconId="0"/>
              <x14:cfIcon iconSet="3Symbols" iconId="0"/>
            </x14:iconSet>
          </x14:cfRule>
          <xm:sqref>E20:E26</xm:sqref>
        </x14:conditionalFormatting>
        <x14:conditionalFormatting xmlns:xm="http://schemas.microsoft.com/office/excel/2006/main">
          <x14:cfRule type="iconSet" priority="23" id="{52F3F867-1862-4D6C-B50F-88FE8D026914}">
            <x14:iconSet iconSet="3Symbols" showValue="0" custom="1">
              <x14:cfvo type="percent">
                <xm:f>0</xm:f>
              </x14:cfvo>
              <x14:cfvo type="num">
                <xm:f>0</xm:f>
              </x14:cfvo>
              <x14:cfvo type="num">
                <xm:f>1</xm:f>
              </x14:cfvo>
              <x14:cfIcon iconSet="NoIcons" iconId="0"/>
              <x14:cfIcon iconSet="NoIcons" iconId="0"/>
              <x14:cfIcon iconSet="3Symbols" iconId="0"/>
            </x14:iconSet>
          </x14:cfRule>
          <xm:sqref>E29:E31</xm:sqref>
        </x14:conditionalFormatting>
        <x14:conditionalFormatting xmlns:xm="http://schemas.microsoft.com/office/excel/2006/main">
          <x14:cfRule type="iconSet" priority="35" id="{2FF401BC-7E76-42E8-BC92-AEDB1C6F3FC3}">
            <x14:iconSet iconSet="3Symbols" showValue="0" custom="1">
              <x14:cfvo type="percent">
                <xm:f>0</xm:f>
              </x14:cfvo>
              <x14:cfvo type="num">
                <xm:f>0</xm:f>
              </x14:cfvo>
              <x14:cfvo type="num">
                <xm:f>1</xm:f>
              </x14:cfvo>
              <x14:cfIcon iconSet="NoIcons" iconId="0"/>
              <x14:cfIcon iconSet="NoIcons" iconId="0"/>
              <x14:cfIcon iconSet="3Symbols" iconId="0"/>
            </x14:iconSet>
          </x14:cfRule>
          <xm:sqref>E32:E35</xm:sqref>
        </x14:conditionalFormatting>
        <x14:conditionalFormatting xmlns:xm="http://schemas.microsoft.com/office/excel/2006/main">
          <x14:cfRule type="iconSet" priority="20" id="{D384177A-A561-4D34-9025-998E4F75CDAA}">
            <x14:iconSet iconSet="3Symbols" showValue="0" custom="1">
              <x14:cfvo type="percent">
                <xm:f>0</xm:f>
              </x14:cfvo>
              <x14:cfvo type="num">
                <xm:f>0</xm:f>
              </x14:cfvo>
              <x14:cfvo type="num">
                <xm:f>1</xm:f>
              </x14:cfvo>
              <x14:cfIcon iconSet="NoIcons" iconId="0"/>
              <x14:cfIcon iconSet="NoIcons" iconId="0"/>
              <x14:cfIcon iconSet="3Symbols" iconId="0"/>
            </x14:iconSet>
          </x14:cfRule>
          <xm:sqref>K13</xm:sqref>
        </x14:conditionalFormatting>
        <x14:conditionalFormatting xmlns:xm="http://schemas.microsoft.com/office/excel/2006/main">
          <x14:cfRule type="iconSet" priority="32" id="{53A92859-A7E8-4CB0-B422-B0800D26E539}">
            <x14:iconSet iconSet="3Symbols" showValue="0" custom="1">
              <x14:cfvo type="percent">
                <xm:f>0</xm:f>
              </x14:cfvo>
              <x14:cfvo type="num">
                <xm:f>0</xm:f>
              </x14:cfvo>
              <x14:cfvo type="num">
                <xm:f>1</xm:f>
              </x14:cfvo>
              <x14:cfIcon iconSet="NoIcons" iconId="0"/>
              <x14:cfIcon iconSet="NoIcons" iconId="0"/>
              <x14:cfIcon iconSet="3Symbols" iconId="0"/>
            </x14:iconSet>
          </x14:cfRule>
          <xm:sqref>K14</xm:sqref>
        </x14:conditionalFormatting>
        <x14:conditionalFormatting xmlns:xm="http://schemas.microsoft.com/office/excel/2006/main">
          <x14:cfRule type="iconSet" priority="28" id="{5E038375-1121-4513-BE99-CE57BF9CA483}">
            <x14:iconSet iconSet="3Symbols" showValue="0" custom="1">
              <x14:cfvo type="percent">
                <xm:f>0</xm:f>
              </x14:cfvo>
              <x14:cfvo type="num">
                <xm:f>0</xm:f>
              </x14:cfvo>
              <x14:cfvo type="num">
                <xm:f>1</xm:f>
              </x14:cfvo>
              <x14:cfIcon iconSet="NoIcons" iconId="0"/>
              <x14:cfIcon iconSet="NoIcons" iconId="0"/>
              <x14:cfIcon iconSet="3Symbols" iconId="0"/>
            </x14:iconSet>
          </x14:cfRule>
          <xm:sqref>K15:K16</xm:sqref>
        </x14:conditionalFormatting>
        <x14:conditionalFormatting xmlns:xm="http://schemas.microsoft.com/office/excel/2006/main">
          <x14:cfRule type="iconSet" priority="40" id="{CC9109A9-B284-4E15-B614-9D019EAAEBBA}">
            <x14:iconSet iconSet="3Symbols" showValue="0" custom="1">
              <x14:cfvo type="percent">
                <xm:f>0</xm:f>
              </x14:cfvo>
              <x14:cfvo type="num">
                <xm:f>0</xm:f>
              </x14:cfvo>
              <x14:cfvo type="num">
                <xm:f>1</xm:f>
              </x14:cfvo>
              <x14:cfIcon iconSet="NoIcons" iconId="0"/>
              <x14:cfIcon iconSet="NoIcons" iconId="0"/>
              <x14:cfIcon iconSet="3Symbols" iconId="0"/>
            </x14:iconSet>
          </x14:cfRule>
          <xm:sqref>K17</xm:sqref>
        </x14:conditionalFormatting>
        <x14:conditionalFormatting xmlns:xm="http://schemas.microsoft.com/office/excel/2006/main">
          <x14:cfRule type="iconSet" priority="19" id="{EA19C099-561D-41A3-BE7E-6432C022E9E1}">
            <x14:iconSet iconSet="3Symbols" showValue="0" custom="1">
              <x14:cfvo type="percent">
                <xm:f>0</xm:f>
              </x14:cfvo>
              <x14:cfvo type="num">
                <xm:f>0</xm:f>
              </x14:cfvo>
              <x14:cfvo type="num">
                <xm:f>1</xm:f>
              </x14:cfvo>
              <x14:cfIcon iconSet="NoIcons" iconId="0"/>
              <x14:cfIcon iconSet="NoIcons" iconId="0"/>
              <x14:cfIcon iconSet="3Symbols" iconId="0"/>
            </x14:iconSet>
          </x14:cfRule>
          <xm:sqref>K20:K26</xm:sqref>
        </x14:conditionalFormatting>
        <x14:conditionalFormatting xmlns:xm="http://schemas.microsoft.com/office/excel/2006/main">
          <x14:cfRule type="iconSet" priority="24" id="{2F22326D-B3CD-497E-A2C0-D54EFCAE0E07}">
            <x14:iconSet iconSet="3Symbols" showValue="0" custom="1">
              <x14:cfvo type="percent">
                <xm:f>0</xm:f>
              </x14:cfvo>
              <x14:cfvo type="num">
                <xm:f>0</xm:f>
              </x14:cfvo>
              <x14:cfvo type="num">
                <xm:f>1</xm:f>
              </x14:cfvo>
              <x14:cfIcon iconSet="NoIcons" iconId="0"/>
              <x14:cfIcon iconSet="NoIcons" iconId="0"/>
              <x14:cfIcon iconSet="3Symbols" iconId="0"/>
            </x14:iconSet>
          </x14:cfRule>
          <xm:sqref>K29:K31</xm:sqref>
        </x14:conditionalFormatting>
        <x14:conditionalFormatting xmlns:xm="http://schemas.microsoft.com/office/excel/2006/main">
          <x14:cfRule type="iconSet" priority="36" id="{A2FA28E0-212E-4DEC-BC1D-2628431F7048}">
            <x14:iconSet iconSet="3Symbols" showValue="0" custom="1">
              <x14:cfvo type="percent">
                <xm:f>0</xm:f>
              </x14:cfvo>
              <x14:cfvo type="num">
                <xm:f>0</xm:f>
              </x14:cfvo>
              <x14:cfvo type="num">
                <xm:f>1</xm:f>
              </x14:cfvo>
              <x14:cfIcon iconSet="NoIcons" iconId="0"/>
              <x14:cfIcon iconSet="NoIcons" iconId="0"/>
              <x14:cfIcon iconSet="3Symbols" iconId="0"/>
            </x14:iconSet>
          </x14:cfRule>
          <xm:sqref>K32:K35</xm:sqref>
        </x14:conditionalFormatting>
        <x14:conditionalFormatting xmlns:xm="http://schemas.microsoft.com/office/excel/2006/main">
          <x14:cfRule type="iconSet" priority="18" id="{E84942AC-D21A-43E7-8339-85B29ECBB72A}">
            <x14:iconSet iconSet="3Symbols" showValue="0" custom="1">
              <x14:cfvo type="percent">
                <xm:f>0</xm:f>
              </x14:cfvo>
              <x14:cfvo type="num">
                <xm:f>0</xm:f>
              </x14:cfvo>
              <x14:cfvo type="num">
                <xm:f>1</xm:f>
              </x14:cfvo>
              <x14:cfIcon iconSet="NoIcons" iconId="0"/>
              <x14:cfIcon iconSet="NoIcons" iconId="0"/>
              <x14:cfIcon iconSet="3Symbols" iconId="0"/>
            </x14:iconSet>
          </x14:cfRule>
          <xm:sqref>Q13</xm:sqref>
        </x14:conditionalFormatting>
        <x14:conditionalFormatting xmlns:xm="http://schemas.microsoft.com/office/excel/2006/main">
          <x14:cfRule type="iconSet" priority="33" id="{17E20663-6FE9-4E88-911D-1085E0A318C3}">
            <x14:iconSet iconSet="3Symbols" showValue="0" custom="1">
              <x14:cfvo type="percent">
                <xm:f>0</xm:f>
              </x14:cfvo>
              <x14:cfvo type="num">
                <xm:f>0</xm:f>
              </x14:cfvo>
              <x14:cfvo type="num">
                <xm:f>1</xm:f>
              </x14:cfvo>
              <x14:cfIcon iconSet="NoIcons" iconId="0"/>
              <x14:cfIcon iconSet="NoIcons" iconId="0"/>
              <x14:cfIcon iconSet="3Symbols" iconId="0"/>
            </x14:iconSet>
          </x14:cfRule>
          <xm:sqref>Q14</xm:sqref>
        </x14:conditionalFormatting>
        <x14:conditionalFormatting xmlns:xm="http://schemas.microsoft.com/office/excel/2006/main">
          <x14:cfRule type="iconSet" priority="29" id="{F722495E-2CCA-488B-87DB-B60C1338D537}">
            <x14:iconSet iconSet="3Symbols" showValue="0" custom="1">
              <x14:cfvo type="percent">
                <xm:f>0</xm:f>
              </x14:cfvo>
              <x14:cfvo type="num">
                <xm:f>0</xm:f>
              </x14:cfvo>
              <x14:cfvo type="num">
                <xm:f>1</xm:f>
              </x14:cfvo>
              <x14:cfIcon iconSet="NoIcons" iconId="0"/>
              <x14:cfIcon iconSet="NoIcons" iconId="0"/>
              <x14:cfIcon iconSet="3Symbols" iconId="0"/>
            </x14:iconSet>
          </x14:cfRule>
          <xm:sqref>Q15:Q16</xm:sqref>
        </x14:conditionalFormatting>
        <x14:conditionalFormatting xmlns:xm="http://schemas.microsoft.com/office/excel/2006/main">
          <x14:cfRule type="iconSet" priority="41" id="{2D119CEC-A0B2-4E66-8FB0-C2CC0F62676C}">
            <x14:iconSet iconSet="3Symbols" showValue="0" custom="1">
              <x14:cfvo type="percent">
                <xm:f>0</xm:f>
              </x14:cfvo>
              <x14:cfvo type="num">
                <xm:f>0</xm:f>
              </x14:cfvo>
              <x14:cfvo type="num">
                <xm:f>1</xm:f>
              </x14:cfvo>
              <x14:cfIcon iconSet="NoIcons" iconId="0"/>
              <x14:cfIcon iconSet="NoIcons" iconId="0"/>
              <x14:cfIcon iconSet="3Symbols" iconId="0"/>
            </x14:iconSet>
          </x14:cfRule>
          <xm:sqref>Q17</xm:sqref>
        </x14:conditionalFormatting>
        <x14:conditionalFormatting xmlns:xm="http://schemas.microsoft.com/office/excel/2006/main">
          <x14:cfRule type="iconSet" priority="17" id="{55453B31-C759-4C95-9BFC-9BAD2A68ADEE}">
            <x14:iconSet iconSet="3Symbols" showValue="0" custom="1">
              <x14:cfvo type="percent">
                <xm:f>0</xm:f>
              </x14:cfvo>
              <x14:cfvo type="num">
                <xm:f>0</xm:f>
              </x14:cfvo>
              <x14:cfvo type="num">
                <xm:f>1</xm:f>
              </x14:cfvo>
              <x14:cfIcon iconSet="NoIcons" iconId="0"/>
              <x14:cfIcon iconSet="NoIcons" iconId="0"/>
              <x14:cfIcon iconSet="3Symbols" iconId="0"/>
            </x14:iconSet>
          </x14:cfRule>
          <xm:sqref>Q20:Q26</xm:sqref>
        </x14:conditionalFormatting>
        <x14:conditionalFormatting xmlns:xm="http://schemas.microsoft.com/office/excel/2006/main">
          <x14:cfRule type="iconSet" priority="25" id="{4B27FF7C-61DF-46D2-B49F-E8BEB2CDB0C0}">
            <x14:iconSet iconSet="3Symbols" showValue="0" custom="1">
              <x14:cfvo type="percent">
                <xm:f>0</xm:f>
              </x14:cfvo>
              <x14:cfvo type="num">
                <xm:f>0</xm:f>
              </x14:cfvo>
              <x14:cfvo type="num">
                <xm:f>1</xm:f>
              </x14:cfvo>
              <x14:cfIcon iconSet="NoIcons" iconId="0"/>
              <x14:cfIcon iconSet="NoIcons" iconId="0"/>
              <x14:cfIcon iconSet="3Symbols" iconId="0"/>
            </x14:iconSet>
          </x14:cfRule>
          <xm:sqref>Q29:Q31</xm:sqref>
        </x14:conditionalFormatting>
        <x14:conditionalFormatting xmlns:xm="http://schemas.microsoft.com/office/excel/2006/main">
          <x14:cfRule type="iconSet" priority="37" id="{255E9DA5-3747-451C-930C-512B4B2C13F2}">
            <x14:iconSet iconSet="3Symbols" showValue="0" custom="1">
              <x14:cfvo type="percent">
                <xm:f>0</xm:f>
              </x14:cfvo>
              <x14:cfvo type="num">
                <xm:f>0</xm:f>
              </x14:cfvo>
              <x14:cfvo type="num">
                <xm:f>1</xm:f>
              </x14:cfvo>
              <x14:cfIcon iconSet="NoIcons" iconId="0"/>
              <x14:cfIcon iconSet="NoIcons" iconId="0"/>
              <x14:cfIcon iconSet="3Symbols" iconId="0"/>
            </x14:iconSet>
          </x14:cfRule>
          <xm:sqref>Q32:Q35</xm:sqref>
        </x14:conditionalFormatting>
        <x14:conditionalFormatting xmlns:xm="http://schemas.microsoft.com/office/excel/2006/main">
          <x14:cfRule type="iconSet" priority="16" id="{C4B199DC-62DE-4D2F-B62C-85CCB9F4A15D}">
            <x14:iconSet iconSet="3Symbols" showValue="0" custom="1">
              <x14:cfvo type="percent">
                <xm:f>0</xm:f>
              </x14:cfvo>
              <x14:cfvo type="num">
                <xm:f>0</xm:f>
              </x14:cfvo>
              <x14:cfvo type="num">
                <xm:f>1</xm:f>
              </x14:cfvo>
              <x14:cfIcon iconSet="NoIcons" iconId="0"/>
              <x14:cfIcon iconSet="NoIcons" iconId="0"/>
              <x14:cfIcon iconSet="3Symbols" iconId="0"/>
            </x14:iconSet>
          </x14:cfRule>
          <xm:sqref>W13</xm:sqref>
        </x14:conditionalFormatting>
        <x14:conditionalFormatting xmlns:xm="http://schemas.microsoft.com/office/excel/2006/main">
          <x14:cfRule type="iconSet" priority="34" id="{228E7FF3-AFEB-4F58-AE0F-D28E470E5272}">
            <x14:iconSet iconSet="3Symbols" showValue="0" custom="1">
              <x14:cfvo type="percent">
                <xm:f>0</xm:f>
              </x14:cfvo>
              <x14:cfvo type="num">
                <xm:f>0</xm:f>
              </x14:cfvo>
              <x14:cfvo type="num">
                <xm:f>1</xm:f>
              </x14:cfvo>
              <x14:cfIcon iconSet="NoIcons" iconId="0"/>
              <x14:cfIcon iconSet="NoIcons" iconId="0"/>
              <x14:cfIcon iconSet="3Symbols" iconId="0"/>
            </x14:iconSet>
          </x14:cfRule>
          <xm:sqref>W14</xm:sqref>
        </x14:conditionalFormatting>
        <x14:conditionalFormatting xmlns:xm="http://schemas.microsoft.com/office/excel/2006/main">
          <x14:cfRule type="iconSet" priority="30" id="{A7C0C532-0782-4185-9F3E-E9C91EAB0E45}">
            <x14:iconSet iconSet="3Symbols" showValue="0" custom="1">
              <x14:cfvo type="percent">
                <xm:f>0</xm:f>
              </x14:cfvo>
              <x14:cfvo type="num">
                <xm:f>0</xm:f>
              </x14:cfvo>
              <x14:cfvo type="num">
                <xm:f>1</xm:f>
              </x14:cfvo>
              <x14:cfIcon iconSet="NoIcons" iconId="0"/>
              <x14:cfIcon iconSet="NoIcons" iconId="0"/>
              <x14:cfIcon iconSet="3Symbols" iconId="0"/>
            </x14:iconSet>
          </x14:cfRule>
          <xm:sqref>W15:W16</xm:sqref>
        </x14:conditionalFormatting>
        <x14:conditionalFormatting xmlns:xm="http://schemas.microsoft.com/office/excel/2006/main">
          <x14:cfRule type="iconSet" priority="42" id="{C9059C40-A034-474B-B6CE-CF90F71BE814}">
            <x14:iconSet iconSet="3Symbols" showValue="0" custom="1">
              <x14:cfvo type="percent">
                <xm:f>0</xm:f>
              </x14:cfvo>
              <x14:cfvo type="num">
                <xm:f>0</xm:f>
              </x14:cfvo>
              <x14:cfvo type="num">
                <xm:f>1</xm:f>
              </x14:cfvo>
              <x14:cfIcon iconSet="NoIcons" iconId="0"/>
              <x14:cfIcon iconSet="NoIcons" iconId="0"/>
              <x14:cfIcon iconSet="3Symbols" iconId="0"/>
            </x14:iconSet>
          </x14:cfRule>
          <xm:sqref>W17</xm:sqref>
        </x14:conditionalFormatting>
        <x14:conditionalFormatting xmlns:xm="http://schemas.microsoft.com/office/excel/2006/main">
          <x14:cfRule type="iconSet" priority="15" id="{F1BC8810-23D3-4B13-AFBC-AED01508A956}">
            <x14:iconSet iconSet="3Symbols" showValue="0" custom="1">
              <x14:cfvo type="percent">
                <xm:f>0</xm:f>
              </x14:cfvo>
              <x14:cfvo type="num">
                <xm:f>0</xm:f>
              </x14:cfvo>
              <x14:cfvo type="num">
                <xm:f>1</xm:f>
              </x14:cfvo>
              <x14:cfIcon iconSet="NoIcons" iconId="0"/>
              <x14:cfIcon iconSet="NoIcons" iconId="0"/>
              <x14:cfIcon iconSet="3Symbols" iconId="0"/>
            </x14:iconSet>
          </x14:cfRule>
          <xm:sqref>W20:W26</xm:sqref>
        </x14:conditionalFormatting>
        <x14:conditionalFormatting xmlns:xm="http://schemas.microsoft.com/office/excel/2006/main">
          <x14:cfRule type="iconSet" priority="26" id="{56122002-364C-4550-B4E5-8B4707044A6B}">
            <x14:iconSet iconSet="3Symbols" showValue="0" custom="1">
              <x14:cfvo type="percent">
                <xm:f>0</xm:f>
              </x14:cfvo>
              <x14:cfvo type="num">
                <xm:f>0</xm:f>
              </x14:cfvo>
              <x14:cfvo type="num">
                <xm:f>1</xm:f>
              </x14:cfvo>
              <x14:cfIcon iconSet="NoIcons" iconId="0"/>
              <x14:cfIcon iconSet="NoIcons" iconId="0"/>
              <x14:cfIcon iconSet="3Symbols" iconId="0"/>
            </x14:iconSet>
          </x14:cfRule>
          <xm:sqref>W29:W31</xm:sqref>
        </x14:conditionalFormatting>
        <x14:conditionalFormatting xmlns:xm="http://schemas.microsoft.com/office/excel/2006/main">
          <x14:cfRule type="iconSet" priority="38" id="{655951B3-838F-4F22-A9B9-30C5D4BE6CE9}">
            <x14:iconSet iconSet="3Symbols" showValue="0" custom="1">
              <x14:cfvo type="percent">
                <xm:f>0</xm:f>
              </x14:cfvo>
              <x14:cfvo type="num">
                <xm:f>0</xm:f>
              </x14:cfvo>
              <x14:cfvo type="num">
                <xm:f>1</xm:f>
              </x14:cfvo>
              <x14:cfIcon iconSet="NoIcons" iconId="0"/>
              <x14:cfIcon iconSet="NoIcons" iconId="0"/>
              <x14:cfIcon iconSet="3Symbols" iconId="0"/>
            </x14:iconSet>
          </x14:cfRule>
          <xm:sqref>W32:W35</xm:sqref>
        </x14:conditionalFormatting>
        <x14:conditionalFormatting xmlns:xm="http://schemas.microsoft.com/office/excel/2006/main">
          <x14:cfRule type="iconSet" priority="2" id="{8A03CB85-50C8-44D8-816A-92CE42E6BA0B}">
            <x14:iconSet iconSet="3Symbols" showValue="0" custom="1">
              <x14:cfvo type="percent">
                <xm:f>0</xm:f>
              </x14:cfvo>
              <x14:cfvo type="num">
                <xm:f>0</xm:f>
              </x14:cfvo>
              <x14:cfvo type="num">
                <xm:f>1</xm:f>
              </x14:cfvo>
              <x14:cfIcon iconSet="NoIcons" iconId="0"/>
              <x14:cfIcon iconSet="NoIcons" iconId="0"/>
              <x14:cfIcon iconSet="3Symbols" iconId="0"/>
            </x14:iconSet>
          </x14:cfRule>
          <xm:sqref>Y13</xm:sqref>
        </x14:conditionalFormatting>
        <x14:conditionalFormatting xmlns:xm="http://schemas.microsoft.com/office/excel/2006/main">
          <x14:cfRule type="iconSet" priority="5" id="{DD87D336-CB76-4C0C-A202-C5A5B3CEDB4D}">
            <x14:iconSet iconSet="3Symbols" showValue="0" custom="1">
              <x14:cfvo type="percent">
                <xm:f>0</xm:f>
              </x14:cfvo>
              <x14:cfvo type="num">
                <xm:f>0</xm:f>
              </x14:cfvo>
              <x14:cfvo type="num">
                <xm:f>1</xm:f>
              </x14:cfvo>
              <x14:cfIcon iconSet="NoIcons" iconId="0"/>
              <x14:cfIcon iconSet="NoIcons" iconId="0"/>
              <x14:cfIcon iconSet="3Symbols" iconId="0"/>
            </x14:iconSet>
          </x14:cfRule>
          <xm:sqref>Y14</xm:sqref>
        </x14:conditionalFormatting>
        <x14:conditionalFormatting xmlns:xm="http://schemas.microsoft.com/office/excel/2006/main">
          <x14:cfRule type="iconSet" priority="4" id="{0CF47D4C-8599-4FCA-84B8-D1D27BD1E86A}">
            <x14:iconSet iconSet="3Symbols" showValue="0" custom="1">
              <x14:cfvo type="percent">
                <xm:f>0</xm:f>
              </x14:cfvo>
              <x14:cfvo type="num">
                <xm:f>0</xm:f>
              </x14:cfvo>
              <x14:cfvo type="num">
                <xm:f>1</xm:f>
              </x14:cfvo>
              <x14:cfIcon iconSet="NoIcons" iconId="0"/>
              <x14:cfIcon iconSet="NoIcons" iconId="0"/>
              <x14:cfIcon iconSet="3Symbols" iconId="0"/>
            </x14:iconSet>
          </x14:cfRule>
          <xm:sqref>Y15:Y16</xm:sqref>
        </x14:conditionalFormatting>
        <x14:conditionalFormatting xmlns:xm="http://schemas.microsoft.com/office/excel/2006/main">
          <x14:cfRule type="iconSet" priority="7" id="{8976DF18-AC84-4C03-AD60-DF751970F449}">
            <x14:iconSet iconSet="3Symbols" showValue="0" custom="1">
              <x14:cfvo type="percent">
                <xm:f>0</xm:f>
              </x14:cfvo>
              <x14:cfvo type="num">
                <xm:f>0</xm:f>
              </x14:cfvo>
              <x14:cfvo type="num">
                <xm:f>1</xm:f>
              </x14:cfvo>
              <x14:cfIcon iconSet="NoIcons" iconId="0"/>
              <x14:cfIcon iconSet="NoIcons" iconId="0"/>
              <x14:cfIcon iconSet="3Symbols" iconId="0"/>
            </x14:iconSet>
          </x14:cfRule>
          <xm:sqref>Y17</xm:sqref>
        </x14:conditionalFormatting>
        <x14:conditionalFormatting xmlns:xm="http://schemas.microsoft.com/office/excel/2006/main">
          <x14:cfRule type="iconSet" priority="1" id="{458B93DD-2C85-4419-AC8E-32F161E5917F}">
            <x14:iconSet iconSet="3Symbols" showValue="0" custom="1">
              <x14:cfvo type="percent">
                <xm:f>0</xm:f>
              </x14:cfvo>
              <x14:cfvo type="num">
                <xm:f>0</xm:f>
              </x14:cfvo>
              <x14:cfvo type="num">
                <xm:f>1</xm:f>
              </x14:cfvo>
              <x14:cfIcon iconSet="NoIcons" iconId="0"/>
              <x14:cfIcon iconSet="NoIcons" iconId="0"/>
              <x14:cfIcon iconSet="3Symbols" iconId="0"/>
            </x14:iconSet>
          </x14:cfRule>
          <xm:sqref>Y20:Y26</xm:sqref>
        </x14:conditionalFormatting>
        <x14:conditionalFormatting xmlns:xm="http://schemas.microsoft.com/office/excel/2006/main">
          <x14:cfRule type="iconSet" priority="3" id="{92FC5D01-C21A-4ADA-A096-A944733A2B43}">
            <x14:iconSet iconSet="3Symbols" showValue="0" custom="1">
              <x14:cfvo type="percent">
                <xm:f>0</xm:f>
              </x14:cfvo>
              <x14:cfvo type="num">
                <xm:f>0</xm:f>
              </x14:cfvo>
              <x14:cfvo type="num">
                <xm:f>1</xm:f>
              </x14:cfvo>
              <x14:cfIcon iconSet="NoIcons" iconId="0"/>
              <x14:cfIcon iconSet="NoIcons" iconId="0"/>
              <x14:cfIcon iconSet="3Symbols" iconId="0"/>
            </x14:iconSet>
          </x14:cfRule>
          <xm:sqref>Y29:Y31</xm:sqref>
        </x14:conditionalFormatting>
        <x14:conditionalFormatting xmlns:xm="http://schemas.microsoft.com/office/excel/2006/main">
          <x14:cfRule type="iconSet" priority="6" id="{B2C44BB0-69F0-48BF-BC35-553CDC8BD25E}">
            <x14:iconSet iconSet="3Symbols" showValue="0" custom="1">
              <x14:cfvo type="percent">
                <xm:f>0</xm:f>
              </x14:cfvo>
              <x14:cfvo type="num">
                <xm:f>0</xm:f>
              </x14:cfvo>
              <x14:cfvo type="num">
                <xm:f>1</xm:f>
              </x14:cfvo>
              <x14:cfIcon iconSet="NoIcons" iconId="0"/>
              <x14:cfIcon iconSet="NoIcons" iconId="0"/>
              <x14:cfIcon iconSet="3Symbols" iconId="0"/>
            </x14:iconSet>
          </x14:cfRule>
          <xm:sqref>Y32:Y35</xm:sqref>
        </x14:conditionalFormatting>
      </x14:conditionalFormattings>
    </ext>
    <ext xmlns:x14="http://schemas.microsoft.com/office/spreadsheetml/2009/9/main" uri="{CCE6A557-97BC-4b89-ADB6-D9C93CAAB3DF}">
      <x14:dataValidations xmlns:xm="http://schemas.microsoft.com/office/excel/2006/main" count="13">
        <x14:dataValidation type="list" allowBlank="1" showInputMessage="1" showErrorMessage="1" xr:uid="{BA731ECC-4934-4F8F-84D2-9F2F6FB8C99A}">
          <x14:formula1>
            <xm:f>Alasvetovalikot!$B$2:$B$16</xm:f>
          </x14:formula1>
          <xm:sqref>D13 J13 P13 V13</xm:sqref>
        </x14:dataValidation>
        <x14:dataValidation type="list" allowBlank="1" showInputMessage="1" showErrorMessage="1" xr:uid="{5F8F0921-7205-481D-9851-4931B9A53E60}">
          <x14:formula1>
            <xm:f>Alasvetovalikot!$D$34:$D$65</xm:f>
          </x14:formula1>
          <xm:sqref>D15 J15 P15 V15</xm:sqref>
        </x14:dataValidation>
        <x14:dataValidation type="list" allowBlank="1" showInputMessage="1" showErrorMessage="1" xr:uid="{733C804D-BE37-49D7-860C-EC205C2B05BA}">
          <x14:formula1>
            <xm:f>Alasvetovalikot!$D$69:$D$75</xm:f>
          </x14:formula1>
          <xm:sqref>D16 J16 P16 V16</xm:sqref>
        </x14:dataValidation>
        <x14:dataValidation type="list" allowBlank="1" showInputMessage="1" showErrorMessage="1" xr:uid="{26F0560B-B7E3-4AF1-B9CF-EDDC654F8754}">
          <x14:formula1>
            <xm:f>Alasvetovalikot!$D$2:$D$7</xm:f>
          </x14:formula1>
          <xm:sqref>D20 J20 P20 V20</xm:sqref>
        </x14:dataValidation>
        <x14:dataValidation type="list" allowBlank="1" showInputMessage="1" showErrorMessage="1" xr:uid="{7241D4B8-D2B0-4D00-8DF8-7D4BFB67F181}">
          <x14:formula1>
            <xm:f>Alasvetovalikot!$F$2:$F$12</xm:f>
          </x14:formula1>
          <xm:sqref>D21 J21 P21 V21</xm:sqref>
        </x14:dataValidation>
        <x14:dataValidation type="list" allowBlank="1" showInputMessage="1" showErrorMessage="1" xr:uid="{91334D2F-5EA6-48CD-8652-E7D2849C95CD}">
          <x14:formula1>
            <xm:f>Alasvetovalikot!$H$2:$H$13</xm:f>
          </x14:formula1>
          <xm:sqref>D22 J22 P22 V22</xm:sqref>
        </x14:dataValidation>
        <x14:dataValidation type="list" allowBlank="1" showInputMessage="1" showErrorMessage="1" xr:uid="{FACC3B70-9730-4E17-82DB-CFA087C55B7B}">
          <x14:formula1>
            <xm:f>Alasvetovalikot!$H$23:$H$28</xm:f>
          </x14:formula1>
          <xm:sqref>D23 J23 P23 V23</xm:sqref>
        </x14:dataValidation>
        <x14:dataValidation type="list" allowBlank="1" showInputMessage="1" showErrorMessage="1" xr:uid="{DF7B242B-91BF-4E8C-844C-C1D8E5B1FE1B}">
          <x14:formula1>
            <xm:f>Alasvetovalikot!$J$2:$J$13</xm:f>
          </x14:formula1>
          <xm:sqref>D24 J24 P24 V24</xm:sqref>
        </x14:dataValidation>
        <x14:dataValidation type="list" allowBlank="1" showInputMessage="1" showErrorMessage="1" xr:uid="{3ACB939C-EE51-4681-9B08-D0238FED0EBA}">
          <x14:formula1>
            <xm:f>Alasvetovalikot!$J$23:$J$29</xm:f>
          </x14:formula1>
          <xm:sqref>D25 J25 P25 V25</xm:sqref>
        </x14:dataValidation>
        <x14:dataValidation type="list" allowBlank="1" showInputMessage="1" showErrorMessage="1" xr:uid="{5C577122-3847-4248-8EFB-F0D73F499624}">
          <x14:formula1>
            <xm:f>Alasvetovalikot!$M$2:$M$8</xm:f>
          </x14:formula1>
          <xm:sqref>D26 J26 P26 V26</xm:sqref>
        </x14:dataValidation>
        <x14:dataValidation type="list" allowBlank="1" showInputMessage="1" showErrorMessage="1" xr:uid="{4EDAAD11-176E-4B3C-AD3E-DA6B6AB14E73}">
          <x14:formula1>
            <xm:f>Alasvetovalikot!$B$23:$B$28</xm:f>
          </x14:formula1>
          <xm:sqref>D29 J29 P29 V29</xm:sqref>
        </x14:dataValidation>
        <x14:dataValidation type="list" allowBlank="1" showInputMessage="1" showErrorMessage="1" xr:uid="{6D52C3BA-9AA6-44EF-904C-3E83598DA94D}">
          <x14:formula1>
            <xm:f>Alasvetovalikot!$B$34:$B$40</xm:f>
          </x14:formula1>
          <xm:sqref>D30 J30 P30 V30</xm:sqref>
        </x14:dataValidation>
        <x14:dataValidation type="list" allowBlank="1" showInputMessage="1" showErrorMessage="1" xr:uid="{88280057-7A59-49FE-B41A-EC7A289D7A40}">
          <x14:formula1>
            <xm:f>Alasvetovalikot!$B$44:$B$47</xm:f>
          </x14:formula1>
          <xm:sqref>D31 J31 P31 V31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63FC2-86F6-460B-9C52-CB648C8B0685}">
  <dimension ref="A1:V86"/>
  <sheetViews>
    <sheetView showGridLines="0" topLeftCell="A15" zoomScale="90" zoomScaleNormal="90" workbookViewId="0">
      <selection activeCell="N39" sqref="N39"/>
    </sheetView>
  </sheetViews>
  <sheetFormatPr defaultColWidth="9.28515625" defaultRowHeight="12.75" x14ac:dyDescent="0.2"/>
  <cols>
    <col min="1" max="1" width="3.42578125" style="89" customWidth="1"/>
    <col min="2" max="2" width="33.5703125" style="105" customWidth="1"/>
    <col min="3" max="3" width="17.85546875" style="89" customWidth="1"/>
    <col min="4" max="4" width="18.140625" style="89" customWidth="1"/>
    <col min="5" max="5" width="22.85546875" style="89" customWidth="1"/>
    <col min="6" max="6" width="21.5703125" style="89" customWidth="1"/>
    <col min="7" max="9" width="12.42578125" style="89" customWidth="1"/>
    <col min="10" max="10" width="13" style="89" customWidth="1"/>
    <col min="11" max="11" width="43" style="89" customWidth="1"/>
    <col min="12" max="12" width="3.85546875" style="89" customWidth="1"/>
    <col min="13" max="13" width="30.140625" style="89" customWidth="1"/>
    <col min="14" max="14" width="21.7109375" style="89" customWidth="1"/>
    <col min="15" max="15" width="10.5703125" style="89" customWidth="1"/>
    <col min="16" max="16384" width="9.28515625" style="89"/>
  </cols>
  <sheetData>
    <row r="1" spans="1:15" ht="15" customHeight="1" x14ac:dyDescent="0.2">
      <c r="B1" s="495"/>
      <c r="C1" s="399" t="str">
        <f>'Lähtötiedot 1'!D1</f>
        <v>Hiilijalanjäljen lähtötietojen ja tulosten raportointi</v>
      </c>
      <c r="D1" s="399"/>
      <c r="E1" s="399"/>
    </row>
    <row r="2" spans="1:15" ht="15" customHeight="1" x14ac:dyDescent="0.2">
      <c r="B2" s="495"/>
      <c r="C2" s="109"/>
      <c r="D2" s="109"/>
      <c r="E2" s="366" t="str">
        <f>'Lähtötiedot 1'!D2</f>
        <v>versio 10/2026</v>
      </c>
    </row>
    <row r="3" spans="1:15" x14ac:dyDescent="0.2">
      <c r="B3" s="381" t="s">
        <v>91</v>
      </c>
      <c r="C3" s="381"/>
      <c r="D3" s="381"/>
      <c r="E3" s="93"/>
    </row>
    <row r="4" spans="1:15" x14ac:dyDescent="0.2">
      <c r="B4" s="381"/>
      <c r="C4" s="381"/>
      <c r="D4" s="381"/>
      <c r="E4" s="93"/>
    </row>
    <row r="5" spans="1:15" ht="13.5" thickBot="1" x14ac:dyDescent="0.25">
      <c r="B5" s="250"/>
      <c r="C5" s="209"/>
      <c r="D5" s="250"/>
      <c r="E5" s="367"/>
      <c r="F5" s="367"/>
    </row>
    <row r="6" spans="1:15" ht="37.9" customHeight="1" thickBot="1" x14ac:dyDescent="0.25">
      <c r="B6" s="510" t="s">
        <v>604</v>
      </c>
      <c r="C6" s="511"/>
      <c r="D6" s="511"/>
      <c r="E6" s="511"/>
      <c r="F6" s="512"/>
      <c r="K6" s="98"/>
      <c r="L6" s="98"/>
      <c r="M6" s="98"/>
      <c r="N6" s="98"/>
      <c r="O6" s="98"/>
    </row>
    <row r="7" spans="1:15" ht="35.25" x14ac:dyDescent="0.2">
      <c r="B7" s="497" t="s">
        <v>94</v>
      </c>
      <c r="C7" s="245" t="s">
        <v>155</v>
      </c>
      <c r="D7" s="271" t="s">
        <v>156</v>
      </c>
      <c r="E7" s="269" t="s">
        <v>155</v>
      </c>
      <c r="F7" s="271" t="s">
        <v>156</v>
      </c>
      <c r="K7" s="98"/>
      <c r="L7" s="98"/>
      <c r="M7" s="98"/>
      <c r="N7" s="98"/>
      <c r="O7" s="98"/>
    </row>
    <row r="8" spans="1:15" ht="14.25" thickBot="1" x14ac:dyDescent="0.25">
      <c r="B8" s="498"/>
      <c r="C8" s="308" t="s">
        <v>157</v>
      </c>
      <c r="D8" s="310" t="s">
        <v>157</v>
      </c>
      <c r="E8" s="312" t="s">
        <v>537</v>
      </c>
      <c r="F8" s="310" t="s">
        <v>157</v>
      </c>
    </row>
    <row r="9" spans="1:15" x14ac:dyDescent="0.2">
      <c r="A9" s="150">
        <f>IF(OR(C9="",D9="",C9&lt;=0,D9&lt;0),1,0)</f>
        <v>1</v>
      </c>
      <c r="B9" s="307" t="s">
        <v>158</v>
      </c>
      <c r="C9" s="309">
        <f>SUM(F44:F56)+SUM(F58:F62)+SUM(F64:F73)</f>
        <v>0</v>
      </c>
      <c r="D9" s="235">
        <f>SUM(F38:F41)+F43</f>
        <v>0</v>
      </c>
      <c r="E9" s="311">
        <f>SUM(H44:H56)+SUM(H58:H62)+SUM(H64:H73)</f>
        <v>0</v>
      </c>
      <c r="F9" s="235">
        <f>SUM(H38:H41)+H43</f>
        <v>0</v>
      </c>
    </row>
    <row r="10" spans="1:15" x14ac:dyDescent="0.2">
      <c r="A10" s="150">
        <f>IF(OR(C10="",D10="",C10&gt;0,D10&gt;0),1,0)</f>
        <v>1</v>
      </c>
      <c r="B10" s="192" t="s">
        <v>159</v>
      </c>
      <c r="C10" s="231"/>
      <c r="D10" s="231"/>
      <c r="E10" s="303">
        <f t="shared" ref="E10:F13" si="0">C10*50</f>
        <v>0</v>
      </c>
      <c r="F10" s="230">
        <f t="shared" si="0"/>
        <v>0</v>
      </c>
    </row>
    <row r="11" spans="1:15" x14ac:dyDescent="0.2">
      <c r="A11" s="368">
        <f>IF(OR(C11="",D11="",C11&lt;=0,D11&lt;0),1,0)</f>
        <v>1</v>
      </c>
      <c r="B11" s="192" t="s">
        <v>160</v>
      </c>
      <c r="C11" s="246"/>
      <c r="D11" s="232"/>
      <c r="E11" s="303">
        <f t="shared" si="0"/>
        <v>0</v>
      </c>
      <c r="F11" s="230">
        <f t="shared" si="0"/>
        <v>0</v>
      </c>
    </row>
    <row r="12" spans="1:15" x14ac:dyDescent="0.2">
      <c r="A12" s="368">
        <f>IF(OR(C12="",D12="",C12&lt;=0,D12&lt;0),1,0)</f>
        <v>1</v>
      </c>
      <c r="B12" s="192" t="s">
        <v>161</v>
      </c>
      <c r="C12" s="246"/>
      <c r="D12" s="232"/>
      <c r="E12" s="303">
        <f t="shared" si="0"/>
        <v>0</v>
      </c>
      <c r="F12" s="230">
        <f t="shared" si="0"/>
        <v>0</v>
      </c>
    </row>
    <row r="13" spans="1:15" ht="13.5" thickBot="1" x14ac:dyDescent="0.25">
      <c r="A13" s="368">
        <f>IF(OR(C13="",D13="",C13&lt;=0,D13&lt;0),1,0)</f>
        <v>1</v>
      </c>
      <c r="B13" s="244" t="s">
        <v>162</v>
      </c>
      <c r="C13" s="233"/>
      <c r="D13" s="233"/>
      <c r="E13" s="303">
        <f t="shared" si="0"/>
        <v>0</v>
      </c>
      <c r="F13" s="230">
        <f t="shared" si="0"/>
        <v>0</v>
      </c>
    </row>
    <row r="14" spans="1:15" ht="13.5" thickBot="1" x14ac:dyDescent="0.25">
      <c r="A14" s="368"/>
      <c r="B14" s="220" t="s">
        <v>163</v>
      </c>
      <c r="C14" s="247">
        <f>SUM(C9:C13)</f>
        <v>0</v>
      </c>
      <c r="D14" s="234">
        <f>SUM(D9:D13)</f>
        <v>0</v>
      </c>
      <c r="E14" s="304">
        <f>SUM(E9:E13)</f>
        <v>0</v>
      </c>
      <c r="F14" s="234">
        <f>SUM(F9:F13)</f>
        <v>0</v>
      </c>
    </row>
    <row r="15" spans="1:15" x14ac:dyDescent="0.2">
      <c r="A15" s="368"/>
      <c r="B15" s="192" t="s">
        <v>582</v>
      </c>
      <c r="C15" s="359"/>
      <c r="D15" s="236"/>
      <c r="E15" s="309">
        <f t="shared" ref="E15:F17" si="1">C15*50</f>
        <v>0</v>
      </c>
      <c r="F15" s="235">
        <f t="shared" si="1"/>
        <v>0</v>
      </c>
    </row>
    <row r="16" spans="1:15" x14ac:dyDescent="0.2">
      <c r="A16" s="368"/>
      <c r="B16" s="192" t="s">
        <v>583</v>
      </c>
      <c r="C16" s="232"/>
      <c r="D16" s="232"/>
      <c r="E16" s="357">
        <f t="shared" si="1"/>
        <v>0</v>
      </c>
      <c r="F16" s="230">
        <f t="shared" si="1"/>
        <v>0</v>
      </c>
    </row>
    <row r="17" spans="1:6" x14ac:dyDescent="0.2">
      <c r="A17" s="368"/>
      <c r="B17" s="192" t="s">
        <v>584</v>
      </c>
      <c r="C17" s="232"/>
      <c r="D17" s="232"/>
      <c r="E17" s="357">
        <f t="shared" si="1"/>
        <v>0</v>
      </c>
      <c r="F17" s="230">
        <f t="shared" si="1"/>
        <v>0</v>
      </c>
    </row>
    <row r="18" spans="1:6" x14ac:dyDescent="0.2">
      <c r="A18" s="368">
        <f>IF(OR(C18="",D18="",C18&lt;=0,D18&lt;0),1,0)</f>
        <v>1</v>
      </c>
      <c r="B18" s="241" t="s">
        <v>164</v>
      </c>
      <c r="C18" s="357">
        <f>SUM(G44:G56)+SUM(G58:G62)+SUM(G64:G73)</f>
        <v>0</v>
      </c>
      <c r="D18" s="230">
        <f>SUM(G38:G41)+G43</f>
        <v>0</v>
      </c>
      <c r="E18" s="357">
        <f>SUM(I44:I56)+SUM(I58:I62)+SUM(I64:I73)</f>
        <v>0</v>
      </c>
      <c r="F18" s="230">
        <f>SUM(I38:I41)+I43</f>
        <v>0</v>
      </c>
    </row>
    <row r="19" spans="1:6" x14ac:dyDescent="0.2">
      <c r="A19" s="368">
        <f>IF(OR(C19="",D19="",C19&lt;=0,D19&lt;0),1,0)</f>
        <v>1</v>
      </c>
      <c r="B19" s="192" t="s">
        <v>165</v>
      </c>
      <c r="C19" s="360"/>
      <c r="D19" s="355"/>
      <c r="E19" s="357">
        <f>C19*50</f>
        <v>0</v>
      </c>
      <c r="F19" s="230">
        <f>D19*50</f>
        <v>0</v>
      </c>
    </row>
    <row r="20" spans="1:6" ht="13.5" thickBot="1" x14ac:dyDescent="0.25">
      <c r="A20" s="368">
        <f>IF(OR(C20="",D20="",C20&lt;=0,D20&lt;0),1,0)</f>
        <v>1</v>
      </c>
      <c r="B20" s="240" t="s">
        <v>166</v>
      </c>
      <c r="C20" s="233"/>
      <c r="D20" s="233"/>
      <c r="E20" s="358">
        <f>C20*50</f>
        <v>0</v>
      </c>
      <c r="F20" s="356">
        <f>D20*50</f>
        <v>0</v>
      </c>
    </row>
    <row r="21" spans="1:6" ht="13.5" thickBot="1" x14ac:dyDescent="0.25">
      <c r="A21" s="368"/>
      <c r="B21" s="242" t="s">
        <v>167</v>
      </c>
      <c r="C21" s="247">
        <f>SUM(C18:C20)</f>
        <v>0</v>
      </c>
      <c r="D21" s="234">
        <f>SUM(D18:D20)</f>
        <v>0</v>
      </c>
      <c r="E21" s="249">
        <f>SUM(E18:E20)</f>
        <v>0</v>
      </c>
      <c r="F21" s="234">
        <f>SUM(F18:F20)</f>
        <v>0</v>
      </c>
    </row>
    <row r="22" spans="1:6" x14ac:dyDescent="0.2">
      <c r="A22" s="368">
        <f>IF(OR(C22="",D22="",C22&lt;=0,D22&lt;0),1,0)</f>
        <v>1</v>
      </c>
      <c r="B22" s="241" t="s">
        <v>168</v>
      </c>
      <c r="C22" s="236"/>
      <c r="D22" s="236"/>
      <c r="E22" s="305">
        <f t="shared" ref="E22:F26" si="2">C22*50</f>
        <v>0</v>
      </c>
      <c r="F22" s="235">
        <f t="shared" si="2"/>
        <v>0</v>
      </c>
    </row>
    <row r="23" spans="1:6" x14ac:dyDescent="0.2">
      <c r="A23" s="368">
        <f>IF(OR(C23="",D23="",C23&lt;=0,D23&lt;0),1,0)</f>
        <v>1</v>
      </c>
      <c r="B23" s="192" t="s">
        <v>622</v>
      </c>
      <c r="C23" s="232"/>
      <c r="D23" s="232"/>
      <c r="E23" s="303">
        <f t="shared" si="2"/>
        <v>0</v>
      </c>
      <c r="F23" s="230">
        <f t="shared" si="2"/>
        <v>0</v>
      </c>
    </row>
    <row r="24" spans="1:6" ht="12" customHeight="1" x14ac:dyDescent="0.2">
      <c r="A24" s="368">
        <f>IF(OR(C24="",D24="",C24&lt;=0,D24&lt;0),1,0)</f>
        <v>1</v>
      </c>
      <c r="B24" s="192" t="s">
        <v>624</v>
      </c>
      <c r="C24" s="232"/>
      <c r="D24" s="232"/>
      <c r="E24" s="303">
        <f t="shared" si="2"/>
        <v>0</v>
      </c>
      <c r="F24" s="230">
        <f t="shared" si="2"/>
        <v>0</v>
      </c>
    </row>
    <row r="25" spans="1:6" ht="12" customHeight="1" x14ac:dyDescent="0.2">
      <c r="A25" s="368">
        <f>IF(OR(C25="",D25="",C25&lt;=0,D25&lt;0),1,0)</f>
        <v>1</v>
      </c>
      <c r="B25" s="240" t="s">
        <v>623</v>
      </c>
      <c r="C25" s="270"/>
      <c r="D25" s="270"/>
      <c r="E25" s="303">
        <f>C25*50</f>
        <v>0</v>
      </c>
      <c r="F25" s="230">
        <f>D25*50</f>
        <v>0</v>
      </c>
    </row>
    <row r="26" spans="1:6" ht="13.5" thickBot="1" x14ac:dyDescent="0.25">
      <c r="A26" s="368">
        <f>IF(OR(C26="",D26="",C26&lt;0,D26&lt;0),1,0)</f>
        <v>1</v>
      </c>
      <c r="B26" s="240" t="s">
        <v>169</v>
      </c>
      <c r="C26" s="233"/>
      <c r="D26" s="270"/>
      <c r="E26" s="306">
        <f t="shared" si="2"/>
        <v>0</v>
      </c>
      <c r="F26" s="230">
        <f t="shared" si="2"/>
        <v>0</v>
      </c>
    </row>
    <row r="27" spans="1:6" ht="13.5" thickBot="1" x14ac:dyDescent="0.25">
      <c r="A27" s="150"/>
      <c r="B27" s="239" t="s">
        <v>170</v>
      </c>
      <c r="C27" s="247">
        <f>SUM(C22:C26)</f>
        <v>0</v>
      </c>
      <c r="D27" s="234">
        <f>SUM(D22:D26)</f>
        <v>0</v>
      </c>
      <c r="E27" s="304">
        <f>SUM(E22:E26)</f>
        <v>0</v>
      </c>
      <c r="F27" s="234">
        <f>SUM(F22:F26)</f>
        <v>0</v>
      </c>
    </row>
    <row r="28" spans="1:6" ht="31.5" customHeight="1" thickBot="1" x14ac:dyDescent="0.25">
      <c r="A28" s="161"/>
      <c r="B28" s="238" t="s">
        <v>171</v>
      </c>
      <c r="C28" s="354">
        <f>C14+C21+C27</f>
        <v>0</v>
      </c>
      <c r="D28" s="237">
        <f>D14+D21+D27</f>
        <v>0</v>
      </c>
      <c r="E28" s="354">
        <f>E14+E21+E27</f>
        <v>0</v>
      </c>
      <c r="F28" s="237">
        <f>F14+F21+F27</f>
        <v>0</v>
      </c>
    </row>
    <row r="29" spans="1:6" ht="9" customHeight="1" x14ac:dyDescent="0.2">
      <c r="A29" s="157"/>
    </row>
    <row r="30" spans="1:6" ht="31.15" customHeight="1" x14ac:dyDescent="0.2">
      <c r="A30" s="157"/>
      <c r="B30" s="496" t="s">
        <v>172</v>
      </c>
      <c r="C30" s="496"/>
      <c r="D30" s="496"/>
    </row>
    <row r="31" spans="1:6" ht="25.5" customHeight="1" thickBot="1" x14ac:dyDescent="0.25">
      <c r="A31" s="157"/>
      <c r="B31" s="513" t="s">
        <v>173</v>
      </c>
      <c r="C31" s="513"/>
      <c r="D31" s="513"/>
    </row>
    <row r="32" spans="1:6" ht="29.45" customHeight="1" thickBot="1" x14ac:dyDescent="0.25">
      <c r="A32" s="150">
        <f>IF(C32="",1,0)</f>
        <v>1</v>
      </c>
      <c r="B32" s="139" t="s">
        <v>174</v>
      </c>
      <c r="C32" s="127"/>
      <c r="D32" s="158" t="s">
        <v>175</v>
      </c>
      <c r="E32" s="162"/>
    </row>
    <row r="33" spans="1:22" ht="41.45" customHeight="1" x14ac:dyDescent="0.2">
      <c r="B33" s="445" t="s">
        <v>176</v>
      </c>
      <c r="C33" s="445"/>
      <c r="D33" s="445"/>
    </row>
    <row r="34" spans="1:22" ht="13.5" thickBot="1" x14ac:dyDescent="0.25">
      <c r="B34" s="104"/>
      <c r="C34" s="93"/>
      <c r="D34" s="93"/>
      <c r="H34" s="367"/>
      <c r="I34" s="367"/>
      <c r="J34" s="207"/>
      <c r="K34" s="207"/>
    </row>
    <row r="35" spans="1:22" ht="28.9" customHeight="1" x14ac:dyDescent="0.2">
      <c r="B35" s="514" t="s">
        <v>177</v>
      </c>
      <c r="C35" s="515"/>
      <c r="D35" s="515"/>
      <c r="E35" s="515"/>
      <c r="F35" s="515"/>
      <c r="G35" s="515"/>
      <c r="H35" s="515"/>
      <c r="I35" s="515"/>
      <c r="J35" s="515"/>
      <c r="K35" s="516"/>
    </row>
    <row r="36" spans="1:22" ht="72.599999999999994" customHeight="1" x14ac:dyDescent="0.2">
      <c r="B36" s="349"/>
      <c r="C36" s="336" t="s">
        <v>178</v>
      </c>
      <c r="D36" s="337" t="s">
        <v>179</v>
      </c>
      <c r="E36" s="337" t="s">
        <v>581</v>
      </c>
      <c r="F36" s="338" t="s">
        <v>180</v>
      </c>
      <c r="G36" s="339" t="s">
        <v>181</v>
      </c>
      <c r="H36" s="338" t="s">
        <v>535</v>
      </c>
      <c r="I36" s="338" t="s">
        <v>536</v>
      </c>
      <c r="J36" s="508" t="s">
        <v>182</v>
      </c>
      <c r="K36" s="509"/>
      <c r="M36" s="211"/>
    </row>
    <row r="37" spans="1:22" ht="18" customHeight="1" x14ac:dyDescent="0.2">
      <c r="B37" s="112" t="s">
        <v>183</v>
      </c>
      <c r="C37" s="101"/>
      <c r="D37" s="99"/>
      <c r="E37" s="99"/>
      <c r="F37" s="99"/>
      <c r="G37" s="335"/>
      <c r="H37" s="344"/>
      <c r="I37" s="345"/>
      <c r="J37" s="99"/>
      <c r="K37" s="106"/>
      <c r="L37" s="93"/>
    </row>
    <row r="38" spans="1:22" ht="30" customHeight="1" x14ac:dyDescent="0.2">
      <c r="A38" s="151">
        <f>IF(AND(OR(C38="Valitse",C38="Kyllä"),OR(D38="",E38="",OR(F38="",G38=""))),1,0)</f>
        <v>1</v>
      </c>
      <c r="B38" s="132" t="s">
        <v>112</v>
      </c>
      <c r="C38" s="128" t="s">
        <v>7</v>
      </c>
      <c r="D38" s="333"/>
      <c r="E38" s="341"/>
      <c r="F38" s="342"/>
      <c r="G38" s="340"/>
      <c r="H38" s="346">
        <f>F38*50</f>
        <v>0</v>
      </c>
      <c r="I38" s="346">
        <f>G38*50</f>
        <v>0</v>
      </c>
      <c r="J38" s="501" t="s">
        <v>113</v>
      </c>
      <c r="K38" s="489"/>
      <c r="L38" s="487">
        <f>IF(K38="",1,0)</f>
        <v>1</v>
      </c>
      <c r="M38" s="163"/>
      <c r="N38" s="156"/>
      <c r="O38" s="156"/>
      <c r="P38" s="156"/>
      <c r="Q38" s="156"/>
      <c r="R38" s="156"/>
      <c r="S38" s="156"/>
      <c r="T38" s="156"/>
      <c r="U38" s="156"/>
      <c r="V38" s="156"/>
    </row>
    <row r="39" spans="1:22" ht="30" customHeight="1" x14ac:dyDescent="0.2">
      <c r="A39" s="151">
        <f>IF(AND(OR(C39="Valitse",C39="Kyllä"),OR(D39="",E39="",OR(F39="",G39=""))),1,0)</f>
        <v>1</v>
      </c>
      <c r="B39" s="133" t="s">
        <v>114</v>
      </c>
      <c r="C39" s="128" t="s">
        <v>7</v>
      </c>
      <c r="D39" s="333"/>
      <c r="E39" s="341"/>
      <c r="F39" s="342"/>
      <c r="G39" s="340"/>
      <c r="H39" s="346">
        <f t="shared" ref="H39:H73" si="3">F39*50</f>
        <v>0</v>
      </c>
      <c r="I39" s="346">
        <f t="shared" ref="I39:I60" si="4">G39*50</f>
        <v>0</v>
      </c>
      <c r="J39" s="502"/>
      <c r="K39" s="489"/>
      <c r="L39" s="487"/>
      <c r="M39" s="215"/>
      <c r="N39" s="156"/>
      <c r="O39" s="156"/>
      <c r="P39" s="156"/>
      <c r="Q39" s="156"/>
      <c r="R39" s="156"/>
      <c r="S39" s="156"/>
      <c r="T39" s="156"/>
      <c r="U39" s="156"/>
      <c r="V39" s="156"/>
    </row>
    <row r="40" spans="1:22" ht="30" customHeight="1" x14ac:dyDescent="0.2">
      <c r="A40" s="151">
        <f>IF(AND(OR(C40="Valitse",C40="Kyllä"),OR(D40="",E40="",OR(F40="",G40=""))),1,0)</f>
        <v>1</v>
      </c>
      <c r="B40" s="132" t="s">
        <v>115</v>
      </c>
      <c r="C40" s="128" t="s">
        <v>7</v>
      </c>
      <c r="D40" s="333"/>
      <c r="E40" s="341"/>
      <c r="F40" s="342"/>
      <c r="G40" s="340"/>
      <c r="H40" s="346">
        <f t="shared" si="3"/>
        <v>0</v>
      </c>
      <c r="I40" s="346">
        <f t="shared" si="4"/>
        <v>0</v>
      </c>
      <c r="J40" s="502"/>
      <c r="K40" s="489"/>
      <c r="L40" s="487"/>
      <c r="M40" s="163"/>
      <c r="N40" s="156"/>
      <c r="O40" s="156"/>
      <c r="P40" s="156"/>
      <c r="Q40" s="156"/>
      <c r="R40" s="156"/>
      <c r="S40" s="156"/>
      <c r="T40" s="156"/>
      <c r="U40" s="156"/>
      <c r="V40" s="156"/>
    </row>
    <row r="41" spans="1:22" ht="30" customHeight="1" x14ac:dyDescent="0.2">
      <c r="A41" s="151">
        <f>IF(AND(OR(C41="Valitse",C41="Kyllä"),OR(D41="",E41="",OR(F41="",G41=""))),1,0)</f>
        <v>1</v>
      </c>
      <c r="B41" s="133" t="s">
        <v>116</v>
      </c>
      <c r="C41" s="251" t="s">
        <v>7</v>
      </c>
      <c r="D41" s="333"/>
      <c r="E41" s="341"/>
      <c r="F41" s="342"/>
      <c r="G41" s="340"/>
      <c r="H41" s="346">
        <f t="shared" si="3"/>
        <v>0</v>
      </c>
      <c r="I41" s="346">
        <f t="shared" si="4"/>
        <v>0</v>
      </c>
      <c r="J41" s="503"/>
      <c r="K41" s="489"/>
      <c r="L41" s="487"/>
      <c r="M41" s="163"/>
      <c r="N41" s="156"/>
      <c r="O41" s="156"/>
      <c r="P41" s="156"/>
      <c r="Q41" s="156"/>
      <c r="R41" s="156"/>
      <c r="S41" s="156"/>
      <c r="T41" s="156"/>
      <c r="U41" s="156"/>
      <c r="V41" s="156"/>
    </row>
    <row r="42" spans="1:22" ht="19.149999999999999" customHeight="1" x14ac:dyDescent="0.2">
      <c r="A42" s="151">
        <f t="shared" ref="A42:A50" si="5">IF(AND(OR(C42="Valitse",C42="Kyllä"),OR(D42="",E42="",OR(F42="",G42="",F42&lt;=0))),1,0)</f>
        <v>0</v>
      </c>
      <c r="B42" s="112" t="s">
        <v>184</v>
      </c>
      <c r="C42" s="102"/>
      <c r="D42" s="100"/>
      <c r="E42" s="100"/>
      <c r="F42" s="110"/>
      <c r="G42" s="111"/>
      <c r="H42" s="345"/>
      <c r="I42" s="345"/>
      <c r="J42" s="493"/>
      <c r="K42" s="494"/>
      <c r="L42" s="95"/>
      <c r="M42" s="156"/>
      <c r="N42" s="156"/>
      <c r="O42" s="156"/>
      <c r="P42" s="156"/>
      <c r="Q42" s="156"/>
      <c r="R42" s="156"/>
      <c r="S42" s="156"/>
      <c r="T42" s="156"/>
      <c r="U42" s="156"/>
      <c r="V42" s="156"/>
    </row>
    <row r="43" spans="1:22" ht="30" customHeight="1" x14ac:dyDescent="0.2">
      <c r="A43" s="151">
        <f t="shared" si="5"/>
        <v>1</v>
      </c>
      <c r="B43" s="134" t="s">
        <v>118</v>
      </c>
      <c r="C43" s="128" t="s">
        <v>7</v>
      </c>
      <c r="D43" s="333"/>
      <c r="E43" s="341"/>
      <c r="F43" s="342"/>
      <c r="G43" s="340"/>
      <c r="H43" s="346">
        <f t="shared" si="3"/>
        <v>0</v>
      </c>
      <c r="I43" s="346">
        <f t="shared" si="4"/>
        <v>0</v>
      </c>
      <c r="J43" s="490" t="s">
        <v>119</v>
      </c>
      <c r="K43" s="489"/>
      <c r="L43" s="488">
        <f>IF(K43="",1,0)</f>
        <v>1</v>
      </c>
      <c r="M43" s="163"/>
      <c r="N43" s="165"/>
      <c r="O43" s="156"/>
      <c r="P43" s="151"/>
      <c r="Q43" s="156"/>
      <c r="R43" s="156"/>
      <c r="S43" s="156"/>
      <c r="T43" s="156"/>
      <c r="U43" s="156"/>
      <c r="V43" s="156"/>
    </row>
    <row r="44" spans="1:22" ht="30" customHeight="1" x14ac:dyDescent="0.2">
      <c r="A44" s="151">
        <f t="shared" si="5"/>
        <v>1</v>
      </c>
      <c r="B44" s="193" t="s">
        <v>120</v>
      </c>
      <c r="C44" s="128" t="s">
        <v>7</v>
      </c>
      <c r="D44" s="333"/>
      <c r="E44" s="341"/>
      <c r="F44" s="342"/>
      <c r="G44" s="340"/>
      <c r="H44" s="346">
        <f t="shared" si="3"/>
        <v>0</v>
      </c>
      <c r="I44" s="346">
        <f t="shared" si="4"/>
        <v>0</v>
      </c>
      <c r="J44" s="492"/>
      <c r="K44" s="489"/>
      <c r="L44" s="488"/>
      <c r="M44" s="163"/>
      <c r="N44" s="156"/>
      <c r="O44" s="156"/>
      <c r="P44" s="156"/>
      <c r="Q44" s="156"/>
      <c r="R44" s="156"/>
      <c r="S44" s="156"/>
      <c r="T44" s="156"/>
      <c r="U44" s="156"/>
      <c r="V44" s="156"/>
    </row>
    <row r="45" spans="1:22" ht="30" customHeight="1" x14ac:dyDescent="0.2">
      <c r="A45" s="151">
        <f t="shared" si="5"/>
        <v>1</v>
      </c>
      <c r="B45" s="194" t="s">
        <v>121</v>
      </c>
      <c r="C45" s="128" t="s">
        <v>7</v>
      </c>
      <c r="D45" s="333"/>
      <c r="E45" s="341"/>
      <c r="F45" s="342"/>
      <c r="G45" s="340"/>
      <c r="H45" s="346">
        <f t="shared" si="3"/>
        <v>0</v>
      </c>
      <c r="I45" s="346">
        <f t="shared" si="4"/>
        <v>0</v>
      </c>
      <c r="J45" s="490" t="s">
        <v>185</v>
      </c>
      <c r="K45" s="489"/>
      <c r="L45" s="488">
        <f>IF(K45="",1,0)</f>
        <v>1</v>
      </c>
      <c r="M45" s="163"/>
      <c r="N45" s="156"/>
      <c r="O45" s="156"/>
      <c r="P45" s="156"/>
      <c r="Q45" s="156"/>
      <c r="R45" s="156"/>
      <c r="S45" s="156"/>
      <c r="T45" s="156"/>
      <c r="U45" s="156"/>
      <c r="V45" s="156"/>
    </row>
    <row r="46" spans="1:22" ht="30" customHeight="1" x14ac:dyDescent="0.2">
      <c r="A46" s="151">
        <f t="shared" si="5"/>
        <v>1</v>
      </c>
      <c r="B46" s="193" t="s">
        <v>123</v>
      </c>
      <c r="C46" s="128" t="s">
        <v>7</v>
      </c>
      <c r="D46" s="333"/>
      <c r="E46" s="341"/>
      <c r="F46" s="342"/>
      <c r="G46" s="340"/>
      <c r="H46" s="346">
        <f t="shared" si="3"/>
        <v>0</v>
      </c>
      <c r="I46" s="346">
        <f t="shared" si="4"/>
        <v>0</v>
      </c>
      <c r="J46" s="491"/>
      <c r="K46" s="489"/>
      <c r="L46" s="488"/>
      <c r="M46" s="163"/>
      <c r="N46" s="165"/>
      <c r="O46" s="156"/>
      <c r="P46" s="156"/>
      <c r="Q46" s="156"/>
      <c r="R46" s="156"/>
      <c r="S46" s="156"/>
      <c r="T46" s="156"/>
      <c r="U46" s="156"/>
      <c r="V46" s="156"/>
    </row>
    <row r="47" spans="1:22" ht="30" customHeight="1" x14ac:dyDescent="0.2">
      <c r="A47" s="151">
        <f t="shared" si="5"/>
        <v>1</v>
      </c>
      <c r="B47" s="194" t="s">
        <v>124</v>
      </c>
      <c r="C47" s="128" t="s">
        <v>7</v>
      </c>
      <c r="D47" s="333"/>
      <c r="E47" s="341"/>
      <c r="F47" s="342"/>
      <c r="G47" s="340"/>
      <c r="H47" s="346">
        <f t="shared" si="3"/>
        <v>0</v>
      </c>
      <c r="I47" s="346">
        <f t="shared" si="4"/>
        <v>0</v>
      </c>
      <c r="J47" s="491"/>
      <c r="K47" s="489"/>
      <c r="L47" s="488"/>
      <c r="M47" s="163"/>
    </row>
    <row r="48" spans="1:22" ht="30" customHeight="1" x14ac:dyDescent="0.2">
      <c r="A48" s="151">
        <f t="shared" si="5"/>
        <v>1</v>
      </c>
      <c r="B48" s="193" t="s">
        <v>125</v>
      </c>
      <c r="C48" s="128" t="s">
        <v>7</v>
      </c>
      <c r="D48" s="333"/>
      <c r="E48" s="341"/>
      <c r="F48" s="342"/>
      <c r="G48" s="340"/>
      <c r="H48" s="346">
        <f t="shared" si="3"/>
        <v>0</v>
      </c>
      <c r="I48" s="346">
        <f t="shared" si="4"/>
        <v>0</v>
      </c>
      <c r="J48" s="491"/>
      <c r="K48" s="489"/>
      <c r="L48" s="488"/>
      <c r="M48" s="163"/>
    </row>
    <row r="49" spans="1:15" ht="30" customHeight="1" x14ac:dyDescent="0.2">
      <c r="A49" s="151">
        <f t="shared" si="5"/>
        <v>1</v>
      </c>
      <c r="B49" s="194" t="s">
        <v>126</v>
      </c>
      <c r="C49" s="128" t="s">
        <v>7</v>
      </c>
      <c r="D49" s="333"/>
      <c r="E49" s="341"/>
      <c r="F49" s="342"/>
      <c r="G49" s="340"/>
      <c r="H49" s="346">
        <f t="shared" si="3"/>
        <v>0</v>
      </c>
      <c r="I49" s="346">
        <f t="shared" si="4"/>
        <v>0</v>
      </c>
      <c r="J49" s="491"/>
      <c r="K49" s="489"/>
      <c r="L49" s="488"/>
      <c r="M49" s="163"/>
      <c r="N49" s="165"/>
    </row>
    <row r="50" spans="1:15" ht="30" customHeight="1" x14ac:dyDescent="0.2">
      <c r="A50" s="151">
        <f t="shared" si="5"/>
        <v>1</v>
      </c>
      <c r="B50" s="194" t="s">
        <v>127</v>
      </c>
      <c r="C50" s="128" t="s">
        <v>7</v>
      </c>
      <c r="D50" s="333"/>
      <c r="E50" s="341"/>
      <c r="F50" s="342"/>
      <c r="G50" s="340"/>
      <c r="H50" s="346">
        <f t="shared" si="3"/>
        <v>0</v>
      </c>
      <c r="I50" s="346">
        <f t="shared" si="4"/>
        <v>0</v>
      </c>
      <c r="J50" s="491"/>
      <c r="K50" s="489"/>
      <c r="L50" s="488"/>
      <c r="M50" s="163"/>
    </row>
    <row r="51" spans="1:15" ht="30" customHeight="1" x14ac:dyDescent="0.2">
      <c r="A51" s="151">
        <f>IF(AND(OR(C51="Valitse",C51="Kyllä"),OR(D51="",E51="",OR(F51="",G51=""))),1,0)</f>
        <v>1</v>
      </c>
      <c r="B51" s="195" t="s">
        <v>128</v>
      </c>
      <c r="C51" s="128" t="s">
        <v>7</v>
      </c>
      <c r="D51" s="333"/>
      <c r="E51" s="341"/>
      <c r="F51" s="342"/>
      <c r="G51" s="340"/>
      <c r="H51" s="346">
        <f t="shared" si="3"/>
        <v>0</v>
      </c>
      <c r="I51" s="346">
        <f t="shared" si="4"/>
        <v>0</v>
      </c>
      <c r="J51" s="492"/>
      <c r="K51" s="489"/>
      <c r="L51" s="488"/>
      <c r="M51" s="163"/>
    </row>
    <row r="52" spans="1:15" ht="30" customHeight="1" x14ac:dyDescent="0.2">
      <c r="A52" s="151">
        <f>IF(AND(OR(C52="Valitse",C52="Kyllä"),OR(D52="",E52="",OR(F52="",G52="",F52&lt;=0))),1,0)</f>
        <v>1</v>
      </c>
      <c r="B52" s="194" t="s">
        <v>129</v>
      </c>
      <c r="C52" s="128" t="s">
        <v>7</v>
      </c>
      <c r="D52" s="333"/>
      <c r="E52" s="341"/>
      <c r="F52" s="342"/>
      <c r="G52" s="340"/>
      <c r="H52" s="346">
        <f t="shared" si="3"/>
        <v>0</v>
      </c>
      <c r="I52" s="346">
        <f t="shared" si="4"/>
        <v>0</v>
      </c>
      <c r="J52" s="490" t="s">
        <v>130</v>
      </c>
      <c r="K52" s="489"/>
      <c r="L52" s="488">
        <f>IF(K52="",1,0)</f>
        <v>1</v>
      </c>
      <c r="M52" s="163"/>
    </row>
    <row r="53" spans="1:15" ht="30" customHeight="1" x14ac:dyDescent="0.2">
      <c r="A53" s="151">
        <f>IF(AND(OR(C53="Valitse",C53="Kyllä"),OR(D53="",E53="",OR(F53="",G53="",F53&lt;=0))),1,0)</f>
        <v>1</v>
      </c>
      <c r="B53" s="194" t="s">
        <v>131</v>
      </c>
      <c r="C53" s="128" t="s">
        <v>7</v>
      </c>
      <c r="D53" s="333"/>
      <c r="E53" s="341"/>
      <c r="F53" s="342"/>
      <c r="G53" s="340"/>
      <c r="H53" s="346">
        <f t="shared" si="3"/>
        <v>0</v>
      </c>
      <c r="I53" s="346">
        <f t="shared" si="4"/>
        <v>0</v>
      </c>
      <c r="J53" s="491"/>
      <c r="K53" s="489"/>
      <c r="L53" s="488"/>
      <c r="M53" s="163"/>
    </row>
    <row r="54" spans="1:15" ht="30" customHeight="1" x14ac:dyDescent="0.2">
      <c r="A54" s="151">
        <f>IF(AND(OR(C54="Valitse",C54="Kyllä"),OR(D54="",E54="",OR(F54="",G54="",F54&lt;=0))),1,0)</f>
        <v>1</v>
      </c>
      <c r="B54" s="195" t="s">
        <v>132</v>
      </c>
      <c r="C54" s="128" t="s">
        <v>7</v>
      </c>
      <c r="D54" s="333"/>
      <c r="E54" s="341"/>
      <c r="F54" s="342"/>
      <c r="G54" s="340"/>
      <c r="H54" s="346">
        <f t="shared" si="3"/>
        <v>0</v>
      </c>
      <c r="I54" s="346">
        <f t="shared" si="4"/>
        <v>0</v>
      </c>
      <c r="J54" s="491"/>
      <c r="K54" s="489"/>
      <c r="L54" s="488"/>
      <c r="M54" s="163"/>
    </row>
    <row r="55" spans="1:15" ht="30" customHeight="1" x14ac:dyDescent="0.2">
      <c r="A55" s="151">
        <f>IF(AND(OR(C55="Valitse",C55="Kyllä"),OR(D55="",E55="",OR(F55="",G55=""))),1,0)</f>
        <v>1</v>
      </c>
      <c r="B55" s="195" t="s">
        <v>133</v>
      </c>
      <c r="C55" s="128" t="s">
        <v>7</v>
      </c>
      <c r="D55" s="333"/>
      <c r="E55" s="341"/>
      <c r="F55" s="342"/>
      <c r="G55" s="340"/>
      <c r="H55" s="346">
        <f t="shared" si="3"/>
        <v>0</v>
      </c>
      <c r="I55" s="346">
        <f t="shared" si="4"/>
        <v>0</v>
      </c>
      <c r="J55" s="492"/>
      <c r="K55" s="489"/>
      <c r="L55" s="488"/>
      <c r="M55" s="163"/>
    </row>
    <row r="56" spans="1:15" ht="30" customHeight="1" x14ac:dyDescent="0.2">
      <c r="A56" s="151">
        <f>IF(AND(OR(C56="Valitse",C56="Kyllä"),OR(D56="",E56="",OR(F56="",G56="",F56&lt;=0))),1,0)</f>
        <v>1</v>
      </c>
      <c r="B56" s="195" t="s">
        <v>134</v>
      </c>
      <c r="C56" s="128" t="s">
        <v>7</v>
      </c>
      <c r="D56" s="333"/>
      <c r="E56" s="341"/>
      <c r="F56" s="342"/>
      <c r="G56" s="340"/>
      <c r="H56" s="346">
        <f t="shared" si="3"/>
        <v>0</v>
      </c>
      <c r="I56" s="346">
        <f t="shared" si="4"/>
        <v>0</v>
      </c>
      <c r="J56" s="347" t="s">
        <v>135</v>
      </c>
      <c r="K56" s="173"/>
      <c r="L56" s="151">
        <f>IF(K56="",1,0)</f>
        <v>1</v>
      </c>
      <c r="M56" s="163"/>
    </row>
    <row r="57" spans="1:15" ht="18.600000000000001" customHeight="1" x14ac:dyDescent="0.2">
      <c r="A57" s="151">
        <f>IF(AND(OR(C57="Valitse",C57="Kyllä"),OR(D57="",E57="",OR(F57="",G57="",F57&lt;=0))),1,0)</f>
        <v>0</v>
      </c>
      <c r="B57" s="114" t="s">
        <v>186</v>
      </c>
      <c r="C57" s="350"/>
      <c r="D57" s="100"/>
      <c r="E57" s="100"/>
      <c r="F57" s="110"/>
      <c r="G57" s="111"/>
      <c r="H57" s="111"/>
      <c r="I57" s="111"/>
      <c r="J57" s="493"/>
      <c r="K57" s="494"/>
      <c r="L57" s="95"/>
    </row>
    <row r="58" spans="1:15" ht="30" customHeight="1" x14ac:dyDescent="0.2">
      <c r="A58" s="151">
        <f>IF(AND(OR(C58="Valitse",C58="Kyllä"),OR(D58="",E58="",OR(F58="",G58="",F58&lt;=0,G58&lt;=0))),1,0)</f>
        <v>1</v>
      </c>
      <c r="B58" s="194" t="s">
        <v>187</v>
      </c>
      <c r="C58" s="128" t="s">
        <v>7</v>
      </c>
      <c r="D58" s="333"/>
      <c r="E58" s="341"/>
      <c r="F58" s="342"/>
      <c r="G58" s="340"/>
      <c r="H58" s="346">
        <f t="shared" si="3"/>
        <v>0</v>
      </c>
      <c r="I58" s="346">
        <f t="shared" si="4"/>
        <v>0</v>
      </c>
      <c r="J58" s="501" t="s">
        <v>138</v>
      </c>
      <c r="K58" s="489"/>
      <c r="L58" s="488">
        <f>IF(K58="",1,0)</f>
        <v>1</v>
      </c>
      <c r="M58" s="163"/>
    </row>
    <row r="59" spans="1:15" ht="30" customHeight="1" x14ac:dyDescent="0.2">
      <c r="A59" s="151">
        <f>IF(AND(OR(C59="Valitse",C59="Kyllä"),OR(D59="",E59="",OR(F59="",G59="",F59&lt;=0,G59&lt;=0))),1,0)</f>
        <v>1</v>
      </c>
      <c r="B59" s="195" t="s">
        <v>188</v>
      </c>
      <c r="C59" s="128" t="s">
        <v>7</v>
      </c>
      <c r="D59" s="333"/>
      <c r="E59" s="341"/>
      <c r="F59" s="342"/>
      <c r="G59" s="340"/>
      <c r="H59" s="346">
        <f t="shared" si="3"/>
        <v>0</v>
      </c>
      <c r="I59" s="346">
        <f t="shared" si="4"/>
        <v>0</v>
      </c>
      <c r="J59" s="502"/>
      <c r="K59" s="489"/>
      <c r="L59" s="488"/>
      <c r="M59" s="163"/>
    </row>
    <row r="60" spans="1:15" ht="30" customHeight="1" x14ac:dyDescent="0.2">
      <c r="A60" s="151">
        <f>IF(AND(OR(C60="Valitse",C60="Kyllä"),OR(D60="",E60="",OR(F60="",G60="",F60&lt;=0,G60&lt;=0))),1,0)</f>
        <v>1</v>
      </c>
      <c r="B60" s="193" t="s">
        <v>189</v>
      </c>
      <c r="C60" s="128" t="s">
        <v>7</v>
      </c>
      <c r="D60" s="333"/>
      <c r="E60" s="341"/>
      <c r="F60" s="342"/>
      <c r="G60" s="340"/>
      <c r="H60" s="346">
        <f t="shared" si="3"/>
        <v>0</v>
      </c>
      <c r="I60" s="346">
        <f t="shared" si="4"/>
        <v>0</v>
      </c>
      <c r="J60" s="502"/>
      <c r="K60" s="489"/>
      <c r="L60" s="488"/>
      <c r="M60" s="163"/>
    </row>
    <row r="61" spans="1:15" ht="30" customHeight="1" x14ac:dyDescent="0.2">
      <c r="A61" s="151">
        <f>IF(AND(OR(C61="Valitse",C61="Kyllä"),OR(D61="",E61="",OR(F61="",G61=""))),1,0)</f>
        <v>1</v>
      </c>
      <c r="B61" s="196" t="s">
        <v>141</v>
      </c>
      <c r="C61" s="128" t="s">
        <v>7</v>
      </c>
      <c r="D61" s="333"/>
      <c r="E61" s="341"/>
      <c r="F61" s="342"/>
      <c r="G61" s="340"/>
      <c r="H61" s="346">
        <f t="shared" si="3"/>
        <v>0</v>
      </c>
      <c r="I61" s="346">
        <f>G61*50</f>
        <v>0</v>
      </c>
      <c r="J61" s="502"/>
      <c r="K61" s="489"/>
      <c r="L61" s="488"/>
      <c r="M61" s="163"/>
    </row>
    <row r="62" spans="1:15" ht="30" customHeight="1" x14ac:dyDescent="0.2">
      <c r="A62" s="151">
        <f>IF(AND(OR(C62="Valitse",C62="Kyllä"),OR(D62="",E62="",OR(F62="",G62=""))),1,0)</f>
        <v>1</v>
      </c>
      <c r="B62" s="194" t="s">
        <v>190</v>
      </c>
      <c r="C62" s="128" t="s">
        <v>7</v>
      </c>
      <c r="D62" s="333"/>
      <c r="E62" s="341"/>
      <c r="F62" s="342"/>
      <c r="G62" s="340"/>
      <c r="H62" s="346">
        <f t="shared" si="3"/>
        <v>0</v>
      </c>
      <c r="I62" s="346">
        <f>G62*50</f>
        <v>0</v>
      </c>
      <c r="J62" s="503"/>
      <c r="K62" s="489"/>
      <c r="L62" s="488"/>
      <c r="M62" s="163"/>
    </row>
    <row r="63" spans="1:15" ht="20.45" customHeight="1" x14ac:dyDescent="0.2">
      <c r="A63" s="151">
        <f>IF(AND(OR(C63="Valitse",C63="Kyllä"),OR(D63="",E63="",OR(F63="",G63="",F63&lt;=0))),1,0)</f>
        <v>0</v>
      </c>
      <c r="B63" s="113" t="s">
        <v>191</v>
      </c>
      <c r="C63" s="102"/>
      <c r="D63" s="100"/>
      <c r="E63" s="100"/>
      <c r="F63" s="110"/>
      <c r="G63" s="111"/>
      <c r="H63" s="345"/>
      <c r="I63" s="345"/>
      <c r="J63" s="493"/>
      <c r="K63" s="494"/>
      <c r="L63" s="95"/>
    </row>
    <row r="64" spans="1:15" ht="30" customHeight="1" x14ac:dyDescent="0.2">
      <c r="A64" s="151">
        <f>IF(AND(OR(C64="Valitse",C64="Kyllä"),OR(D64="",E64="",OR(F64="",G64="",F64&lt;=0,G64&lt;=0))),1,0)</f>
        <v>1</v>
      </c>
      <c r="B64" s="194" t="s">
        <v>538</v>
      </c>
      <c r="C64" s="128" t="s">
        <v>7</v>
      </c>
      <c r="D64" s="208"/>
      <c r="E64" s="341"/>
      <c r="F64" s="342"/>
      <c r="G64" s="340"/>
      <c r="H64" s="346">
        <f t="shared" si="3"/>
        <v>0</v>
      </c>
      <c r="I64" s="346">
        <f>G64*50</f>
        <v>0</v>
      </c>
      <c r="J64" s="504" t="s">
        <v>192</v>
      </c>
      <c r="K64" s="489"/>
      <c r="L64" s="488">
        <f>IF(K64="",1,0)</f>
        <v>1</v>
      </c>
      <c r="M64" s="163"/>
      <c r="O64" s="93"/>
    </row>
    <row r="65" spans="1:13" ht="30" customHeight="1" x14ac:dyDescent="0.2">
      <c r="A65" s="212"/>
      <c r="B65" s="252" t="s">
        <v>505</v>
      </c>
      <c r="C65" s="128" t="s">
        <v>7</v>
      </c>
      <c r="D65" s="208"/>
      <c r="E65" s="343"/>
      <c r="F65" s="342"/>
      <c r="G65" s="340"/>
      <c r="H65" s="346">
        <f t="shared" si="3"/>
        <v>0</v>
      </c>
      <c r="I65" s="346">
        <f t="shared" ref="I65:I73" si="6">G65*50</f>
        <v>0</v>
      </c>
      <c r="J65" s="505"/>
      <c r="K65" s="489"/>
      <c r="L65" s="488"/>
      <c r="M65" s="163"/>
    </row>
    <row r="66" spans="1:13" ht="30" customHeight="1" x14ac:dyDescent="0.2">
      <c r="A66" s="212"/>
      <c r="B66" s="253" t="s">
        <v>193</v>
      </c>
      <c r="C66" s="128" t="s">
        <v>7</v>
      </c>
      <c r="D66" s="208"/>
      <c r="E66" s="343"/>
      <c r="F66" s="342"/>
      <c r="G66" s="340"/>
      <c r="H66" s="346">
        <f t="shared" si="3"/>
        <v>0</v>
      </c>
      <c r="I66" s="346">
        <f t="shared" si="6"/>
        <v>0</v>
      </c>
      <c r="J66" s="505"/>
      <c r="K66" s="489"/>
      <c r="L66" s="488"/>
      <c r="M66" s="163"/>
    </row>
    <row r="67" spans="1:13" ht="30" customHeight="1" x14ac:dyDescent="0.2">
      <c r="A67" s="212"/>
      <c r="B67" s="253" t="s">
        <v>194</v>
      </c>
      <c r="C67" s="128" t="s">
        <v>7</v>
      </c>
      <c r="D67" s="208"/>
      <c r="E67" s="343"/>
      <c r="F67" s="342"/>
      <c r="G67" s="340"/>
      <c r="H67" s="346">
        <f t="shared" si="3"/>
        <v>0</v>
      </c>
      <c r="I67" s="346">
        <f t="shared" si="6"/>
        <v>0</v>
      </c>
      <c r="J67" s="505"/>
      <c r="K67" s="489"/>
      <c r="L67" s="488"/>
      <c r="M67" s="163"/>
    </row>
    <row r="68" spans="1:13" ht="30" customHeight="1" x14ac:dyDescent="0.2">
      <c r="A68" s="212"/>
      <c r="B68" s="253" t="s">
        <v>195</v>
      </c>
      <c r="C68" s="128" t="s">
        <v>7</v>
      </c>
      <c r="D68" s="208"/>
      <c r="E68" s="343"/>
      <c r="F68" s="342"/>
      <c r="G68" s="340"/>
      <c r="H68" s="346">
        <f t="shared" si="3"/>
        <v>0</v>
      </c>
      <c r="I68" s="346">
        <f t="shared" si="6"/>
        <v>0</v>
      </c>
      <c r="J68" s="505"/>
      <c r="K68" s="489"/>
      <c r="L68" s="488"/>
      <c r="M68" s="163"/>
    </row>
    <row r="69" spans="1:13" ht="30" customHeight="1" x14ac:dyDescent="0.2">
      <c r="A69" s="151"/>
      <c r="B69" s="254" t="s">
        <v>539</v>
      </c>
      <c r="C69" s="128" t="s">
        <v>7</v>
      </c>
      <c r="D69" s="208"/>
      <c r="E69" s="341"/>
      <c r="F69" s="342"/>
      <c r="G69" s="340"/>
      <c r="H69" s="346">
        <f t="shared" si="3"/>
        <v>0</v>
      </c>
      <c r="I69" s="346">
        <f t="shared" si="6"/>
        <v>0</v>
      </c>
      <c r="J69" s="505"/>
      <c r="K69" s="489"/>
      <c r="L69" s="488"/>
      <c r="M69" s="217"/>
    </row>
    <row r="70" spans="1:13" ht="30" customHeight="1" x14ac:dyDescent="0.2">
      <c r="A70" s="151"/>
      <c r="B70" s="255" t="s">
        <v>540</v>
      </c>
      <c r="C70" s="128" t="s">
        <v>7</v>
      </c>
      <c r="D70" s="208"/>
      <c r="E70" s="343"/>
      <c r="F70" s="342"/>
      <c r="G70" s="340"/>
      <c r="H70" s="346">
        <f t="shared" si="3"/>
        <v>0</v>
      </c>
      <c r="I70" s="346">
        <f t="shared" si="6"/>
        <v>0</v>
      </c>
      <c r="J70" s="505"/>
      <c r="K70" s="489"/>
      <c r="L70" s="488"/>
      <c r="M70" s="163"/>
    </row>
    <row r="71" spans="1:13" ht="30" customHeight="1" x14ac:dyDescent="0.2">
      <c r="A71" s="151"/>
      <c r="B71" s="256" t="s">
        <v>541</v>
      </c>
      <c r="C71" s="128" t="s">
        <v>7</v>
      </c>
      <c r="D71" s="208"/>
      <c r="E71" s="343"/>
      <c r="F71" s="342"/>
      <c r="G71" s="340"/>
      <c r="H71" s="346">
        <f t="shared" si="3"/>
        <v>0</v>
      </c>
      <c r="I71" s="346">
        <f t="shared" si="6"/>
        <v>0</v>
      </c>
      <c r="J71" s="505"/>
      <c r="K71" s="489"/>
      <c r="L71" s="488"/>
      <c r="M71" s="163"/>
    </row>
    <row r="72" spans="1:13" ht="30" customHeight="1" x14ac:dyDescent="0.2">
      <c r="A72" s="151"/>
      <c r="B72" s="253" t="s">
        <v>542</v>
      </c>
      <c r="C72" s="128" t="s">
        <v>7</v>
      </c>
      <c r="D72" s="208"/>
      <c r="E72" s="343"/>
      <c r="F72" s="342"/>
      <c r="G72" s="340"/>
      <c r="H72" s="346">
        <f t="shared" si="3"/>
        <v>0</v>
      </c>
      <c r="I72" s="346">
        <f t="shared" si="6"/>
        <v>0</v>
      </c>
      <c r="J72" s="505"/>
      <c r="K72" s="489"/>
      <c r="L72" s="488"/>
      <c r="M72" s="163"/>
    </row>
    <row r="73" spans="1:13" ht="30" customHeight="1" thickBot="1" x14ac:dyDescent="0.25">
      <c r="A73" s="151"/>
      <c r="B73" s="257" t="s">
        <v>543</v>
      </c>
      <c r="C73" s="131" t="s">
        <v>7</v>
      </c>
      <c r="D73" s="334"/>
      <c r="E73" s="351"/>
      <c r="F73" s="352"/>
      <c r="G73" s="348"/>
      <c r="H73" s="353">
        <f t="shared" si="3"/>
        <v>0</v>
      </c>
      <c r="I73" s="353">
        <f t="shared" si="6"/>
        <v>0</v>
      </c>
      <c r="J73" s="506"/>
      <c r="K73" s="507"/>
      <c r="L73" s="488"/>
      <c r="M73" s="163"/>
    </row>
    <row r="74" spans="1:13" x14ac:dyDescent="0.2">
      <c r="A74" s="151">
        <f>IF(AND(OR(C74="Valitse",C74="Kyllä"),OR(D74="",E74="",OR(F74="",G74=""))),1,0)</f>
        <v>0</v>
      </c>
      <c r="C74" s="148"/>
      <c r="D74" s="96"/>
      <c r="J74" s="94"/>
      <c r="K74" s="97"/>
    </row>
    <row r="75" spans="1:13" x14ac:dyDescent="0.2">
      <c r="A75" s="212"/>
      <c r="B75" s="89" t="s">
        <v>196</v>
      </c>
      <c r="C75" s="148"/>
      <c r="D75" s="96"/>
      <c r="J75" s="94"/>
      <c r="K75" s="97"/>
    </row>
    <row r="76" spans="1:13" ht="16.149999999999999" customHeight="1" x14ac:dyDescent="0.2">
      <c r="B76" s="495" t="s">
        <v>510</v>
      </c>
      <c r="C76" s="495"/>
      <c r="D76" s="495"/>
      <c r="E76" s="495"/>
      <c r="F76" s="495"/>
      <c r="G76" s="495"/>
      <c r="H76" s="495"/>
      <c r="I76" s="495"/>
      <c r="J76" s="495"/>
      <c r="K76" s="495"/>
    </row>
    <row r="77" spans="1:13" ht="27" customHeight="1" x14ac:dyDescent="0.2">
      <c r="B77" s="500" t="s">
        <v>197</v>
      </c>
      <c r="C77" s="500"/>
      <c r="D77" s="500"/>
      <c r="E77" s="500"/>
      <c r="F77" s="500"/>
      <c r="G77" s="500"/>
      <c r="H77" s="500"/>
      <c r="I77" s="500"/>
      <c r="J77" s="500"/>
      <c r="K77" s="500"/>
      <c r="L77" s="164"/>
      <c r="M77" s="164"/>
    </row>
    <row r="78" spans="1:13" ht="25.15" customHeight="1" x14ac:dyDescent="0.2">
      <c r="A78" s="212"/>
      <c r="B78" s="500" t="s">
        <v>504</v>
      </c>
      <c r="C78" s="500"/>
      <c r="D78" s="500"/>
      <c r="E78" s="500"/>
      <c r="F78" s="500"/>
      <c r="G78" s="500"/>
      <c r="H78" s="500"/>
      <c r="I78" s="500"/>
      <c r="J78" s="500"/>
      <c r="K78" s="500"/>
      <c r="L78" s="164"/>
      <c r="M78" s="164"/>
    </row>
    <row r="79" spans="1:13" s="205" customFormat="1" ht="30.6" customHeight="1" x14ac:dyDescent="0.2">
      <c r="A79" s="89"/>
      <c r="B79" s="500" t="s">
        <v>198</v>
      </c>
      <c r="C79" s="500"/>
      <c r="D79" s="500"/>
      <c r="E79" s="500"/>
      <c r="F79" s="500"/>
      <c r="G79" s="500"/>
      <c r="H79" s="500"/>
      <c r="I79" s="500"/>
      <c r="J79" s="500"/>
      <c r="K79" s="500"/>
    </row>
    <row r="80" spans="1:13" s="205" customFormat="1" ht="14.45" customHeight="1" x14ac:dyDescent="0.2">
      <c r="A80" s="89"/>
      <c r="B80" s="205" t="s">
        <v>199</v>
      </c>
    </row>
    <row r="81" spans="1:11" ht="16.149999999999999" customHeight="1" x14ac:dyDescent="0.2">
      <c r="A81" s="212"/>
      <c r="B81" s="500" t="s">
        <v>507</v>
      </c>
      <c r="C81" s="500"/>
      <c r="D81" s="500"/>
      <c r="E81" s="500"/>
      <c r="F81" s="500"/>
      <c r="G81" s="500"/>
      <c r="H81" s="500"/>
      <c r="I81" s="500"/>
      <c r="J81" s="500"/>
      <c r="K81" s="500"/>
    </row>
    <row r="82" spans="1:11" x14ac:dyDescent="0.2">
      <c r="B82" s="499" t="s">
        <v>508</v>
      </c>
      <c r="C82" s="499"/>
      <c r="D82" s="499"/>
      <c r="E82" s="499"/>
      <c r="F82" s="499"/>
      <c r="G82" s="499"/>
      <c r="H82" s="499"/>
      <c r="I82" s="499"/>
      <c r="J82" s="499"/>
      <c r="K82" s="499"/>
    </row>
    <row r="83" spans="1:11" x14ac:dyDescent="0.2">
      <c r="B83" s="214" t="s">
        <v>506</v>
      </c>
      <c r="C83" s="210"/>
      <c r="D83" s="210"/>
      <c r="E83" s="210"/>
      <c r="F83" s="210"/>
      <c r="G83" s="210"/>
      <c r="H83" s="210"/>
      <c r="I83" s="210"/>
      <c r="J83" s="210"/>
      <c r="K83" s="210"/>
    </row>
    <row r="84" spans="1:11" x14ac:dyDescent="0.2">
      <c r="B84" s="499" t="s">
        <v>509</v>
      </c>
      <c r="C84" s="499"/>
      <c r="D84" s="499"/>
      <c r="E84" s="499"/>
      <c r="F84" s="499"/>
      <c r="G84" s="499"/>
      <c r="H84" s="499"/>
      <c r="I84" s="499"/>
      <c r="J84" s="499"/>
      <c r="K84" s="499"/>
    </row>
    <row r="85" spans="1:11" x14ac:dyDescent="0.2">
      <c r="B85" s="209"/>
    </row>
    <row r="86" spans="1:11" x14ac:dyDescent="0.2">
      <c r="B86" s="103"/>
    </row>
  </sheetData>
  <sheetProtection algorithmName="SHA-512" hashValue="iGbmuWj2hHfjgWKrSo+f7zQpAtpQW37WYAVhMN2b9nIetNci59iDgH3cuAJKCIS8RL3vK7/KgG2frNR/ol5w6g==" saltValue="M5dpMkP5U+UepkbHqOSAiQ==" spinCount="100000" sheet="1" formatCells="0" formatColumns="0" formatRows="0"/>
  <mergeCells count="38">
    <mergeCell ref="J36:K36"/>
    <mergeCell ref="B76:K76"/>
    <mergeCell ref="B6:F6"/>
    <mergeCell ref="B31:D31"/>
    <mergeCell ref="B79:K79"/>
    <mergeCell ref="B33:D33"/>
    <mergeCell ref="J45:J51"/>
    <mergeCell ref="B35:K35"/>
    <mergeCell ref="J38:J41"/>
    <mergeCell ref="B82:K82"/>
    <mergeCell ref="B84:K84"/>
    <mergeCell ref="B78:K78"/>
    <mergeCell ref="B77:K77"/>
    <mergeCell ref="J42:K42"/>
    <mergeCell ref="B81:K81"/>
    <mergeCell ref="J58:J62"/>
    <mergeCell ref="K58:K62"/>
    <mergeCell ref="J63:K63"/>
    <mergeCell ref="J64:J73"/>
    <mergeCell ref="K64:K73"/>
    <mergeCell ref="B1:B2"/>
    <mergeCell ref="C1:E1"/>
    <mergeCell ref="B3:D4"/>
    <mergeCell ref="B30:D30"/>
    <mergeCell ref="B7:B8"/>
    <mergeCell ref="L64:L73"/>
    <mergeCell ref="L58:L62"/>
    <mergeCell ref="J52:J55"/>
    <mergeCell ref="J57:K57"/>
    <mergeCell ref="K43:K44"/>
    <mergeCell ref="K45:K51"/>
    <mergeCell ref="J43:J44"/>
    <mergeCell ref="L38:L41"/>
    <mergeCell ref="L43:L44"/>
    <mergeCell ref="L45:L51"/>
    <mergeCell ref="L52:L55"/>
    <mergeCell ref="K52:K55"/>
    <mergeCell ref="K38:K41"/>
  </mergeCells>
  <phoneticPr fontId="11" type="noConversion"/>
  <dataValidations count="1">
    <dataValidation type="list" allowBlank="1" showInputMessage="1" showErrorMessage="1" sqref="C43:C56 C38:C41 C58:C62 C64:C75" xr:uid="{F9A5A2CA-6D41-43B5-931C-731D900C66DB}">
      <formula1>"Valitse, Kyllä, Ei"</formula1>
    </dataValidation>
  </dataValidations>
  <pageMargins left="0.7" right="0.7" top="0.75" bottom="0.75" header="0.3" footer="0.3"/>
  <pageSetup paperSize="9" orientation="portrait" horizontalDpi="300" verticalDpi="0" r:id="rId1"/>
  <drawing r:id="rId2"/>
  <extLst>
    <ext xmlns:x14="http://schemas.microsoft.com/office/spreadsheetml/2009/9/main" uri="{78C0D931-6437-407d-A8EE-F0AAD7539E65}">
      <x14:conditionalFormattings>
        <x14:conditionalFormatting xmlns:xm="http://schemas.microsoft.com/office/excel/2006/main">
          <x14:cfRule type="iconSet" priority="22" id="{1DDC764A-BEB6-4326-BF84-C5BB035737F1}">
            <x14:iconSet iconSet="3Symbols" showValue="0" custom="1">
              <x14:cfvo type="percent">
                <xm:f>0</xm:f>
              </x14:cfvo>
              <x14:cfvo type="num">
                <xm:f>0</xm:f>
              </x14:cfvo>
              <x14:cfvo type="num">
                <xm:f>1</xm:f>
              </x14:cfvo>
              <x14:cfIcon iconSet="NoIcons" iconId="0"/>
              <x14:cfIcon iconSet="NoIcons" iconId="0"/>
              <x14:cfIcon iconSet="3Symbols" iconId="0"/>
            </x14:iconSet>
          </x14:cfRule>
          <xm:sqref>A9:A28</xm:sqref>
        </x14:conditionalFormatting>
        <x14:conditionalFormatting xmlns:xm="http://schemas.microsoft.com/office/excel/2006/main">
          <x14:cfRule type="iconSet" priority="16" id="{B8DBF258-1EC9-4F4A-8978-A4AC60EFCFA2}">
            <x14:iconSet iconSet="3Symbols" custom="1">
              <x14:cfvo type="percent">
                <xm:f>0</xm:f>
              </x14:cfvo>
              <x14:cfvo type="num" gte="0">
                <xm:f>0</xm:f>
              </x14:cfvo>
              <x14:cfvo type="num">
                <xm:f>1</xm:f>
              </x14:cfvo>
              <x14:cfIcon iconSet="NoIcons" iconId="0"/>
              <x14:cfIcon iconSet="3Symbols" iconId="2"/>
              <x14:cfIcon iconSet="3Symbols" iconId="0"/>
            </x14:iconSet>
          </x14:cfRule>
          <xm:sqref>A28</xm:sqref>
        </x14:conditionalFormatting>
        <x14:conditionalFormatting xmlns:xm="http://schemas.microsoft.com/office/excel/2006/main">
          <x14:cfRule type="iconSet" priority="21" id="{BB780950-9E0F-4B6C-B65C-AC1A0BDA9E4D}">
            <x14:iconSet iconSet="3Symbols" showValue="0" custom="1">
              <x14:cfvo type="percent">
                <xm:f>0</xm:f>
              </x14:cfvo>
              <x14:cfvo type="num">
                <xm:f>0</xm:f>
              </x14:cfvo>
              <x14:cfvo type="num">
                <xm:f>1</xm:f>
              </x14:cfvo>
              <x14:cfIcon iconSet="NoIcons" iconId="0"/>
              <x14:cfIcon iconSet="NoIcons" iconId="0"/>
              <x14:cfIcon iconSet="3Symbols" iconId="0"/>
            </x14:iconSet>
          </x14:cfRule>
          <xm:sqref>A32</xm:sqref>
        </x14:conditionalFormatting>
        <x14:conditionalFormatting xmlns:xm="http://schemas.microsoft.com/office/excel/2006/main">
          <x14:cfRule type="iconSet" priority="27" id="{946F08F0-76BB-4D49-BD75-849EA4017A8F}">
            <x14:iconSet iconSet="3Symbols" showValue="0" custom="1">
              <x14:cfvo type="percent">
                <xm:f>0</xm:f>
              </x14:cfvo>
              <x14:cfvo type="num">
                <xm:f>0</xm:f>
              </x14:cfvo>
              <x14:cfvo type="num">
                <xm:f>1</xm:f>
              </x14:cfvo>
              <x14:cfIcon iconSet="NoIcons" iconId="0"/>
              <x14:cfIcon iconSet="NoIcons" iconId="0"/>
              <x14:cfIcon iconSet="3Symbols" iconId="0"/>
            </x14:iconSet>
          </x14:cfRule>
          <xm:sqref>A38:A75</xm:sqref>
        </x14:conditionalFormatting>
        <x14:conditionalFormatting xmlns:xm="http://schemas.microsoft.com/office/excel/2006/main">
          <x14:cfRule type="iconSet" priority="1" id="{26A24667-0ACB-442C-BE06-741AEC894766}">
            <x14:iconSet iconSet="3Symbols" showValue="0" custom="1">
              <x14:cfvo type="percent">
                <xm:f>0</xm:f>
              </x14:cfvo>
              <x14:cfvo type="num">
                <xm:f>0</xm:f>
              </x14:cfvo>
              <x14:cfvo type="num">
                <xm:f>1</xm:f>
              </x14:cfvo>
              <x14:cfIcon iconSet="NoIcons" iconId="0"/>
              <x14:cfIcon iconSet="NoIcons" iconId="0"/>
              <x14:cfIcon iconSet="3Symbols" iconId="0"/>
            </x14:iconSet>
          </x14:cfRule>
          <xm:sqref>A78 A81</xm:sqref>
        </x14:conditionalFormatting>
        <x14:conditionalFormatting xmlns:xm="http://schemas.microsoft.com/office/excel/2006/main">
          <x14:cfRule type="iconSet" priority="3" id="{2C38E1FC-ACAA-4AE9-BE9E-933CC6C343C7}">
            <x14:iconSet iconSet="3Symbols" custom="1">
              <x14:cfvo type="percent">
                <xm:f>0</xm:f>
              </x14:cfvo>
              <x14:cfvo type="num" gte="0">
                <xm:f>0</xm:f>
              </x14:cfvo>
              <x14:cfvo type="num">
                <xm:f>1</xm:f>
              </x14:cfvo>
              <x14:cfIcon iconSet="NoIcons" iconId="0"/>
              <x14:cfIcon iconSet="NoIcons" iconId="0"/>
              <x14:cfIcon iconSet="3Symbols" iconId="0"/>
            </x14:iconSet>
          </x14:cfRule>
          <xm:sqref>L38:L41</xm:sqref>
        </x14:conditionalFormatting>
        <x14:conditionalFormatting xmlns:xm="http://schemas.microsoft.com/office/excel/2006/main">
          <x14:cfRule type="iconSet" priority="23" id="{CCD26F7C-E147-4DE1-AE43-E17DCAE9646B}">
            <x14:iconSet iconSet="3Symbols" showValue="0" custom="1">
              <x14:cfvo type="percent">
                <xm:f>0</xm:f>
              </x14:cfvo>
              <x14:cfvo type="num">
                <xm:f>0</xm:f>
              </x14:cfvo>
              <x14:cfvo type="num">
                <xm:f>1</xm:f>
              </x14:cfvo>
              <x14:cfIcon iconSet="3Symbols" iconId="1"/>
              <x14:cfIcon iconSet="NoIcons" iconId="0"/>
              <x14:cfIcon iconSet="3Symbols" iconId="0"/>
            </x14:iconSet>
          </x14:cfRule>
          <xm:sqref>L43 L45</xm:sqref>
        </x14:conditionalFormatting>
        <x14:conditionalFormatting xmlns:xm="http://schemas.microsoft.com/office/excel/2006/main">
          <x14:cfRule type="iconSet" priority="11" id="{3A72363C-3E4F-44E6-96D5-3F3E161F9521}">
            <x14:iconSet iconSet="3Symbols" showValue="0" custom="1">
              <x14:cfvo type="percent">
                <xm:f>0</xm:f>
              </x14:cfvo>
              <x14:cfvo type="num">
                <xm:f>0</xm:f>
              </x14:cfvo>
              <x14:cfvo type="num">
                <xm:f>1</xm:f>
              </x14:cfvo>
              <x14:cfIcon iconSet="3Symbols" iconId="1"/>
              <x14:cfIcon iconSet="NoIcons" iconId="0"/>
              <x14:cfIcon iconSet="3Symbols" iconId="0"/>
            </x14:iconSet>
          </x14:cfRule>
          <xm:sqref>L52 L56</xm:sqref>
        </x14:conditionalFormatting>
        <x14:conditionalFormatting xmlns:xm="http://schemas.microsoft.com/office/excel/2006/main">
          <x14:cfRule type="iconSet" priority="10" id="{303815E4-42D9-4B8F-B012-FC630B11A0F4}">
            <x14:iconSet iconSet="3Symbols" showValue="0" custom="1">
              <x14:cfvo type="percent">
                <xm:f>0</xm:f>
              </x14:cfvo>
              <x14:cfvo type="num">
                <xm:f>0</xm:f>
              </x14:cfvo>
              <x14:cfvo type="num">
                <xm:f>1</xm:f>
              </x14:cfvo>
              <x14:cfIcon iconSet="NoIcons" iconId="0"/>
              <x14:cfIcon iconSet="NoIcons" iconId="0"/>
              <x14:cfIcon iconSet="3Symbols" iconId="0"/>
            </x14:iconSet>
          </x14:cfRule>
          <xm:sqref>L58</xm:sqref>
        </x14:conditionalFormatting>
        <x14:conditionalFormatting xmlns:xm="http://schemas.microsoft.com/office/excel/2006/main">
          <x14:cfRule type="iconSet" priority="9" id="{7BCE34D0-F0CF-45BB-ABCB-E06088921274}">
            <x14:iconSet iconSet="3Symbols" showValue="0" custom="1">
              <x14:cfvo type="percent">
                <xm:f>0</xm:f>
              </x14:cfvo>
              <x14:cfvo type="num">
                <xm:f>0</xm:f>
              </x14:cfvo>
              <x14:cfvo type="num">
                <xm:f>1</xm:f>
              </x14:cfvo>
              <x14:cfIcon iconSet="NoIcons" iconId="0"/>
              <x14:cfIcon iconSet="NoIcons" iconId="0"/>
              <x14:cfIcon iconSet="3Symbols" iconId="0"/>
            </x14:iconSet>
          </x14:cfRule>
          <xm:sqref>L64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D909F-BCB0-4F8F-B76A-0D9B5180738D}">
  <dimension ref="A1:E14"/>
  <sheetViews>
    <sheetView showGridLines="0" workbookViewId="0">
      <selection activeCell="F19" sqref="F19"/>
    </sheetView>
  </sheetViews>
  <sheetFormatPr defaultRowHeight="15" x14ac:dyDescent="0.25"/>
  <cols>
    <col min="1" max="1" width="3.7109375" customWidth="1"/>
    <col min="2" max="2" width="17.7109375" customWidth="1"/>
    <col min="3" max="3" width="25.28515625" customWidth="1"/>
    <col min="4" max="4" width="13.5703125" customWidth="1"/>
    <col min="5" max="5" width="15" customWidth="1"/>
    <col min="6" max="6" width="8.7109375" customWidth="1"/>
  </cols>
  <sheetData>
    <row r="1" spans="1:5" x14ac:dyDescent="0.25">
      <c r="B1" s="524"/>
      <c r="C1" s="370" t="str">
        <f>'Lähtötiedot 1'!D1</f>
        <v>Hiilijalanjäljen lähtötietojen ja tulosten raportointi</v>
      </c>
      <c r="D1" s="370"/>
      <c r="E1" s="370"/>
    </row>
    <row r="2" spans="1:5" x14ac:dyDescent="0.25">
      <c r="B2" s="524"/>
      <c r="C2" s="115"/>
      <c r="E2" s="117" t="str">
        <f>'Lähtötiedot 1'!D2</f>
        <v>versio 10/2026</v>
      </c>
    </row>
    <row r="3" spans="1:5" ht="15.75" thickBot="1" x14ac:dyDescent="0.3"/>
    <row r="4" spans="1:5" ht="19.899999999999999" customHeight="1" thickBot="1" x14ac:dyDescent="0.3">
      <c r="B4" s="521" t="s">
        <v>200</v>
      </c>
      <c r="C4" s="522"/>
      <c r="D4" s="522"/>
      <c r="E4" s="523"/>
    </row>
    <row r="5" spans="1:5" x14ac:dyDescent="0.25">
      <c r="B5" s="525" t="s">
        <v>94</v>
      </c>
      <c r="C5" s="526"/>
      <c r="D5" s="135" t="s">
        <v>93</v>
      </c>
      <c r="E5" s="136" t="s">
        <v>156</v>
      </c>
    </row>
    <row r="6" spans="1:5" x14ac:dyDescent="0.25">
      <c r="B6" s="527"/>
      <c r="C6" s="528"/>
      <c r="D6" s="137" t="s">
        <v>157</v>
      </c>
      <c r="E6" s="138" t="s">
        <v>157</v>
      </c>
    </row>
    <row r="7" spans="1:5" s="116" customFormat="1" ht="19.899999999999999" customHeight="1" x14ac:dyDescent="0.25">
      <c r="B7" s="517" t="s">
        <v>201</v>
      </c>
      <c r="C7" s="518"/>
      <c r="D7" s="199">
        <v>0</v>
      </c>
      <c r="E7" s="200">
        <v>0</v>
      </c>
    </row>
    <row r="8" spans="1:5" s="116" customFormat="1" ht="19.899999999999999" customHeight="1" x14ac:dyDescent="0.25">
      <c r="A8" s="369"/>
      <c r="B8" s="529" t="s">
        <v>202</v>
      </c>
      <c r="C8" s="530"/>
      <c r="D8" s="201">
        <v>0</v>
      </c>
      <c r="E8" s="202">
        <v>0</v>
      </c>
    </row>
    <row r="9" spans="1:5" s="116" customFormat="1" ht="19.899999999999999" customHeight="1" x14ac:dyDescent="0.25">
      <c r="B9" s="517" t="s">
        <v>203</v>
      </c>
      <c r="C9" s="518"/>
      <c r="D9" s="199">
        <v>0</v>
      </c>
      <c r="E9" s="200">
        <v>0</v>
      </c>
    </row>
    <row r="10" spans="1:5" s="116" customFormat="1" ht="19.899999999999999" customHeight="1" x14ac:dyDescent="0.25">
      <c r="B10" s="517" t="s">
        <v>204</v>
      </c>
      <c r="C10" s="518"/>
      <c r="D10" s="199">
        <v>0</v>
      </c>
      <c r="E10" s="200">
        <v>0</v>
      </c>
    </row>
    <row r="11" spans="1:5" s="116" customFormat="1" ht="19.899999999999999" customHeight="1" thickBot="1" x14ac:dyDescent="0.3">
      <c r="B11" s="519" t="s">
        <v>205</v>
      </c>
      <c r="C11" s="520"/>
      <c r="D11" s="203">
        <v>0</v>
      </c>
      <c r="E11" s="204">
        <v>0</v>
      </c>
    </row>
    <row r="14" spans="1:5" x14ac:dyDescent="0.25">
      <c r="B14" s="197"/>
    </row>
  </sheetData>
  <sheetProtection algorithmName="SHA-512" hashValue="jNtPPeqnngYUXqatc+BbDEE+JwtB+DpTowGfMXBqOzR1VB8HxjQaYZrr+r/hXVV0CX1X4cKF55yGFvIaV/Bvew==" saltValue="BJvqXZLDAFaCdfIQiJLGOA==" spinCount="100000" sheet="1" formatCells="0" formatColumns="0" formatRows="0"/>
  <mergeCells count="9">
    <mergeCell ref="B9:C9"/>
    <mergeCell ref="B10:C10"/>
    <mergeCell ref="B11:C11"/>
    <mergeCell ref="B4:E4"/>
    <mergeCell ref="B1:B2"/>
    <mergeCell ref="B5:C6"/>
    <mergeCell ref="C1:E1"/>
    <mergeCell ref="B7:C7"/>
    <mergeCell ref="B8:C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90942-B54E-4B30-9CA4-DA452C36BBC2}">
  <dimension ref="A1:AL97"/>
  <sheetViews>
    <sheetView showGridLines="0" zoomScale="80" zoomScaleNormal="80" workbookViewId="0">
      <selection activeCell="N24" sqref="N24"/>
    </sheetView>
  </sheetViews>
  <sheetFormatPr defaultRowHeight="15" x14ac:dyDescent="0.25"/>
  <cols>
    <col min="1" max="1" width="5.140625" customWidth="1"/>
    <col min="2" max="2" width="42.28515625" customWidth="1"/>
    <col min="3" max="3" width="17.7109375" customWidth="1"/>
    <col min="4" max="4" width="12.7109375" customWidth="1"/>
    <col min="5" max="5" width="12.28515625" customWidth="1"/>
    <col min="6" max="6" width="5.28515625" customWidth="1"/>
    <col min="7" max="7" width="42.28515625" customWidth="1"/>
    <col min="8" max="8" width="17.7109375" customWidth="1"/>
    <col min="9" max="9" width="12.28515625" customWidth="1"/>
    <col min="10" max="10" width="12.5703125" customWidth="1"/>
    <col min="11" max="11" width="5" customWidth="1"/>
    <col min="12" max="12" width="42.28515625" customWidth="1"/>
    <col min="13" max="13" width="18" customWidth="1"/>
    <col min="14" max="14" width="12.7109375" customWidth="1"/>
    <col min="15" max="15" width="10.7109375" customWidth="1"/>
    <col min="16" max="16" width="6.140625" customWidth="1"/>
    <col min="17" max="17" width="42.28515625" customWidth="1"/>
    <col min="18" max="18" width="21.42578125" customWidth="1"/>
    <col min="19" max="19" width="12" customWidth="1"/>
    <col min="20" max="20" width="11.7109375" customWidth="1"/>
    <col min="21" max="21" width="5.7109375" customWidth="1"/>
    <col min="22" max="22" width="42.28515625" customWidth="1"/>
    <col min="23" max="23" width="18.28515625" customWidth="1"/>
    <col min="24" max="24" width="12" customWidth="1"/>
    <col min="25" max="25" width="11.7109375" customWidth="1"/>
    <col min="26" max="26" width="6.140625" customWidth="1"/>
    <col min="27" max="27" width="42.28515625" customWidth="1"/>
    <col min="28" max="28" width="18.42578125" customWidth="1"/>
    <col min="29" max="29" width="12" customWidth="1"/>
    <col min="30" max="30" width="11.7109375" customWidth="1"/>
  </cols>
  <sheetData>
    <row r="1" spans="1:38" x14ac:dyDescent="0.25">
      <c r="A1" s="89"/>
      <c r="B1" s="89"/>
      <c r="C1" s="370" t="str">
        <f>'Lähtötiedot 1'!D1</f>
        <v>Hiilijalanjäljen lähtötietojen ja tulosten raportointi</v>
      </c>
      <c r="D1" s="370"/>
      <c r="E1" s="370"/>
      <c r="F1" s="399"/>
      <c r="G1" s="399"/>
      <c r="H1" s="399"/>
      <c r="I1" s="89"/>
      <c r="J1" s="89"/>
      <c r="K1" s="89"/>
      <c r="L1" s="89"/>
      <c r="M1" s="89"/>
      <c r="N1" s="89"/>
      <c r="O1" s="89"/>
      <c r="P1" s="89"/>
      <c r="Q1" s="89"/>
      <c r="R1" s="89"/>
      <c r="S1" s="89"/>
      <c r="T1" s="89"/>
      <c r="U1" s="89"/>
      <c r="V1" s="89"/>
      <c r="W1" s="89"/>
      <c r="X1" s="89"/>
      <c r="Y1" s="89"/>
      <c r="Z1" s="89"/>
      <c r="AA1" s="89"/>
      <c r="AB1" s="89"/>
      <c r="AC1" s="89"/>
      <c r="AD1" s="89"/>
      <c r="AE1" s="157"/>
      <c r="AF1" s="157"/>
      <c r="AG1" s="157"/>
      <c r="AH1" s="157"/>
      <c r="AI1" s="157"/>
      <c r="AJ1" s="157"/>
      <c r="AK1" s="157"/>
      <c r="AL1" s="157"/>
    </row>
    <row r="2" spans="1:38" x14ac:dyDescent="0.25">
      <c r="A2" s="89"/>
      <c r="B2" s="89"/>
      <c r="C2" s="115"/>
      <c r="E2" s="117" t="str">
        <f>'Lähtötiedot 1'!D2</f>
        <v>versio 10/2026</v>
      </c>
      <c r="F2" s="109"/>
      <c r="G2" s="109"/>
      <c r="H2" s="366"/>
      <c r="I2" s="89"/>
      <c r="J2" s="89"/>
      <c r="K2" s="89"/>
      <c r="L2" s="89"/>
      <c r="M2" s="89"/>
      <c r="N2" s="89"/>
      <c r="O2" s="89"/>
      <c r="P2" s="89"/>
      <c r="Q2" s="89"/>
      <c r="R2" s="89"/>
      <c r="S2" s="89"/>
      <c r="T2" s="89"/>
      <c r="U2" s="89"/>
      <c r="V2" s="89"/>
      <c r="W2" s="89"/>
      <c r="X2" s="89"/>
      <c r="Y2" s="89"/>
      <c r="Z2" s="89"/>
      <c r="AA2" s="89"/>
      <c r="AB2" s="89"/>
      <c r="AC2" s="89"/>
      <c r="AD2" s="89"/>
      <c r="AE2" s="157"/>
      <c r="AF2" s="157"/>
      <c r="AG2" s="157"/>
      <c r="AH2" s="157"/>
      <c r="AI2" s="157"/>
      <c r="AJ2" s="157"/>
      <c r="AK2" s="157"/>
      <c r="AL2" s="157"/>
    </row>
    <row r="3" spans="1:38" ht="18" x14ac:dyDescent="0.25">
      <c r="A3" s="89"/>
      <c r="B3" s="258" t="s">
        <v>559</v>
      </c>
      <c r="C3" s="267"/>
      <c r="D3" s="89"/>
      <c r="E3" s="89"/>
      <c r="F3" s="89"/>
      <c r="G3" s="89"/>
      <c r="H3" s="89"/>
      <c r="I3" s="89"/>
      <c r="J3" s="89"/>
      <c r="K3" s="89"/>
      <c r="L3" s="89"/>
      <c r="M3" s="89"/>
      <c r="N3" s="89"/>
      <c r="O3" s="89"/>
      <c r="P3" s="89"/>
      <c r="Q3" s="89"/>
      <c r="R3" s="89"/>
      <c r="S3" s="89"/>
      <c r="T3" s="93"/>
      <c r="U3" s="89"/>
      <c r="V3" s="89"/>
      <c r="W3" s="89"/>
      <c r="X3" s="89"/>
      <c r="Y3" s="93"/>
      <c r="Z3" s="268"/>
      <c r="AA3" s="89"/>
      <c r="AB3" s="89"/>
      <c r="AC3" s="89"/>
      <c r="AD3" s="93"/>
      <c r="AE3" s="157"/>
      <c r="AF3" s="157"/>
      <c r="AG3" s="157"/>
      <c r="AH3" s="157"/>
      <c r="AI3" s="157"/>
      <c r="AJ3" s="157"/>
      <c r="AK3" s="157"/>
      <c r="AL3" s="157"/>
    </row>
    <row r="4" spans="1:38" ht="15.75" thickBot="1" x14ac:dyDescent="0.3">
      <c r="A4" s="89"/>
      <c r="B4" s="267"/>
      <c r="C4" s="267"/>
      <c r="D4" s="89"/>
      <c r="E4" s="89"/>
      <c r="F4" s="89"/>
      <c r="G4" s="89"/>
      <c r="H4" s="89"/>
      <c r="I4" s="89"/>
      <c r="J4" s="89"/>
      <c r="K4" s="89"/>
      <c r="L4" s="89"/>
      <c r="M4" s="89"/>
      <c r="N4" s="89"/>
      <c r="O4" s="89"/>
      <c r="P4" s="89"/>
      <c r="Q4" s="89"/>
      <c r="R4" s="89"/>
      <c r="S4" s="89"/>
      <c r="T4" s="93"/>
      <c r="U4" s="89"/>
      <c r="V4" s="89"/>
      <c r="W4" s="89"/>
      <c r="X4" s="89"/>
      <c r="Y4" s="93"/>
      <c r="Z4" s="268"/>
      <c r="AA4" s="89"/>
      <c r="AB4" s="89"/>
      <c r="AC4" s="89"/>
      <c r="AD4" s="93"/>
      <c r="AE4" s="157"/>
      <c r="AF4" s="157"/>
      <c r="AG4" s="157"/>
      <c r="AH4" s="157"/>
      <c r="AI4" s="157"/>
      <c r="AJ4" s="157"/>
      <c r="AK4" s="157"/>
      <c r="AL4" s="157"/>
    </row>
    <row r="5" spans="1:38" ht="123.6" customHeight="1" thickBot="1" x14ac:dyDescent="0.3">
      <c r="A5" s="89"/>
      <c r="B5" s="542" t="s">
        <v>617</v>
      </c>
      <c r="C5" s="543"/>
      <c r="D5" s="543"/>
      <c r="E5" s="543"/>
      <c r="F5" s="543"/>
      <c r="G5" s="543"/>
      <c r="H5" s="544"/>
      <c r="I5" s="89"/>
      <c r="J5" s="89"/>
      <c r="K5" s="89"/>
      <c r="L5" s="89"/>
      <c r="M5" s="89"/>
      <c r="N5" s="89"/>
      <c r="O5" s="89"/>
      <c r="P5" s="89"/>
      <c r="Q5" s="89"/>
      <c r="R5" s="89"/>
      <c r="S5" s="89"/>
      <c r="T5" s="93"/>
      <c r="U5" s="93"/>
      <c r="V5" s="89"/>
      <c r="W5" s="89"/>
      <c r="X5" s="89"/>
      <c r="Y5" s="93"/>
      <c r="Z5" s="93"/>
      <c r="AA5" s="89"/>
      <c r="AB5" s="89"/>
      <c r="AC5" s="89"/>
      <c r="AD5" s="93"/>
      <c r="AE5" s="157"/>
      <c r="AF5" s="157"/>
      <c r="AG5" s="157"/>
      <c r="AH5" s="157"/>
      <c r="AI5" s="157"/>
      <c r="AJ5" s="157"/>
      <c r="AK5" s="157"/>
      <c r="AL5" s="157"/>
    </row>
    <row r="6" spans="1:38" ht="25.9" customHeight="1" thickBot="1" x14ac:dyDescent="0.3">
      <c r="A6" s="89"/>
      <c r="B6" s="267"/>
      <c r="C6" s="267"/>
      <c r="D6" s="89"/>
      <c r="E6" s="89"/>
      <c r="F6" s="89"/>
      <c r="G6" s="89"/>
      <c r="H6" s="89"/>
      <c r="I6" s="89"/>
      <c r="J6" s="89"/>
      <c r="K6" s="89"/>
      <c r="L6" s="89"/>
      <c r="M6" s="89"/>
      <c r="N6" s="89"/>
      <c r="O6" s="89"/>
      <c r="P6" s="89"/>
      <c r="Q6" s="89"/>
      <c r="R6" s="89"/>
      <c r="S6" s="89"/>
      <c r="T6" s="93"/>
      <c r="U6" s="93"/>
      <c r="V6" s="89"/>
      <c r="W6" s="89"/>
      <c r="X6" s="89"/>
      <c r="Y6" s="93"/>
      <c r="Z6" s="93"/>
      <c r="AA6" s="89"/>
      <c r="AB6" s="89"/>
      <c r="AC6" s="89"/>
      <c r="AD6" s="93"/>
      <c r="AE6" s="157"/>
      <c r="AF6" s="157"/>
      <c r="AG6" s="157"/>
      <c r="AH6" s="157"/>
      <c r="AI6" s="157"/>
      <c r="AJ6" s="157"/>
      <c r="AK6" s="157"/>
      <c r="AL6" s="157"/>
    </row>
    <row r="7" spans="1:38" s="273" customFormat="1" ht="30.6" customHeight="1" thickBot="1" x14ac:dyDescent="0.25">
      <c r="A7" s="157"/>
      <c r="B7" s="534" t="s">
        <v>589</v>
      </c>
      <c r="C7" s="535"/>
      <c r="D7" s="157"/>
      <c r="E7" s="157"/>
      <c r="F7" s="157"/>
      <c r="G7" s="534" t="s">
        <v>575</v>
      </c>
      <c r="H7" s="535"/>
      <c r="I7" s="157"/>
      <c r="J7" s="157"/>
      <c r="K7" s="157"/>
      <c r="L7" s="534" t="s">
        <v>576</v>
      </c>
      <c r="M7" s="535"/>
      <c r="N7" s="157"/>
      <c r="O7" s="157"/>
      <c r="P7" s="157"/>
      <c r="Q7" s="534" t="s">
        <v>577</v>
      </c>
      <c r="R7" s="535"/>
      <c r="S7" s="157"/>
      <c r="T7" s="157"/>
      <c r="U7" s="272"/>
      <c r="V7" s="534" t="s">
        <v>618</v>
      </c>
      <c r="W7" s="535"/>
      <c r="X7" s="157"/>
      <c r="Y7" s="157"/>
      <c r="Z7" s="272"/>
      <c r="AA7" s="534" t="s">
        <v>619</v>
      </c>
      <c r="AB7" s="535"/>
      <c r="AC7" s="157"/>
      <c r="AD7" s="157"/>
      <c r="AE7" s="157"/>
      <c r="AF7" s="157"/>
      <c r="AG7" s="157"/>
      <c r="AH7" s="157"/>
      <c r="AI7" s="157"/>
      <c r="AJ7" s="157"/>
      <c r="AK7" s="157"/>
      <c r="AL7" s="157"/>
    </row>
    <row r="8" spans="1:38" s="301" customFormat="1" ht="12.75" thickBot="1" x14ac:dyDescent="0.25">
      <c r="A8" s="206"/>
      <c r="B8" s="481" t="s">
        <v>573</v>
      </c>
      <c r="C8" s="483"/>
      <c r="D8" s="206"/>
      <c r="E8" s="206"/>
      <c r="F8" s="206"/>
      <c r="G8" s="481" t="s">
        <v>573</v>
      </c>
      <c r="H8" s="483"/>
      <c r="I8" s="206"/>
      <c r="J8" s="206"/>
      <c r="K8" s="206"/>
      <c r="L8" s="481" t="s">
        <v>573</v>
      </c>
      <c r="M8" s="483"/>
      <c r="N8" s="206"/>
      <c r="O8" s="206"/>
      <c r="P8" s="206"/>
      <c r="Q8" s="481" t="s">
        <v>573</v>
      </c>
      <c r="R8" s="483"/>
      <c r="S8" s="206"/>
      <c r="T8" s="206"/>
      <c r="U8" s="300"/>
      <c r="V8" s="481" t="s">
        <v>620</v>
      </c>
      <c r="W8" s="483"/>
      <c r="X8" s="206"/>
      <c r="Y8" s="206"/>
      <c r="Z8" s="206"/>
      <c r="AA8" s="481" t="s">
        <v>620</v>
      </c>
      <c r="AB8" s="483"/>
      <c r="AC8" s="206"/>
      <c r="AD8" s="206"/>
      <c r="AE8" s="206"/>
      <c r="AF8" s="206"/>
      <c r="AG8" s="206"/>
      <c r="AH8" s="206"/>
      <c r="AI8" s="206"/>
      <c r="AJ8" s="206"/>
      <c r="AK8" s="206"/>
      <c r="AL8" s="206"/>
    </row>
    <row r="9" spans="1:38" s="273" customFormat="1" ht="41.45" customHeight="1" thickBot="1" x14ac:dyDescent="0.25">
      <c r="A9" s="157"/>
      <c r="B9" s="484"/>
      <c r="C9" s="486"/>
      <c r="D9" s="157"/>
      <c r="E9" s="157"/>
      <c r="F9" s="157"/>
      <c r="G9" s="484"/>
      <c r="H9" s="486"/>
      <c r="I9" s="157"/>
      <c r="J9" s="157"/>
      <c r="K9" s="157"/>
      <c r="L9" s="484"/>
      <c r="M9" s="486"/>
      <c r="N9" s="157"/>
      <c r="O9" s="157"/>
      <c r="P9" s="157"/>
      <c r="Q9" s="484"/>
      <c r="R9" s="486"/>
      <c r="S9" s="157"/>
      <c r="T9" s="157"/>
      <c r="U9" s="272"/>
      <c r="V9" s="484"/>
      <c r="W9" s="486"/>
      <c r="X9" s="157"/>
      <c r="Y9" s="157"/>
      <c r="Z9" s="272"/>
      <c r="AA9" s="484"/>
      <c r="AB9" s="486"/>
      <c r="AC9" s="157"/>
      <c r="AD9" s="157"/>
      <c r="AE9" s="157"/>
      <c r="AF9" s="157"/>
      <c r="AG9" s="157"/>
      <c r="AH9" s="157"/>
      <c r="AI9" s="157"/>
      <c r="AJ9" s="157"/>
      <c r="AK9" s="157"/>
      <c r="AL9" s="157"/>
    </row>
    <row r="10" spans="1:38" s="273" customFormat="1" ht="43.9" customHeight="1" thickBot="1" x14ac:dyDescent="0.25">
      <c r="A10" s="275"/>
      <c r="B10" s="510" t="s">
        <v>615</v>
      </c>
      <c r="C10" s="516"/>
      <c r="D10" s="157"/>
      <c r="E10" s="157"/>
      <c r="F10" s="275"/>
      <c r="G10" s="510" t="s">
        <v>615</v>
      </c>
      <c r="H10" s="516"/>
      <c r="I10" s="157"/>
      <c r="J10" s="157"/>
      <c r="K10" s="275"/>
      <c r="L10" s="510" t="s">
        <v>615</v>
      </c>
      <c r="M10" s="516"/>
      <c r="N10" s="157"/>
      <c r="O10" s="157"/>
      <c r="P10" s="275"/>
      <c r="Q10" s="510" t="s">
        <v>615</v>
      </c>
      <c r="R10" s="516"/>
      <c r="S10" s="157"/>
      <c r="T10" s="157"/>
      <c r="U10" s="272"/>
      <c r="V10" s="510" t="s">
        <v>615</v>
      </c>
      <c r="W10" s="516"/>
      <c r="X10" s="157"/>
      <c r="Y10" s="157"/>
      <c r="Z10" s="272"/>
      <c r="AA10" s="510" t="s">
        <v>615</v>
      </c>
      <c r="AB10" s="516"/>
      <c r="AC10" s="157"/>
      <c r="AD10" s="157"/>
      <c r="AE10" s="157"/>
      <c r="AF10" s="157"/>
      <c r="AG10" s="157"/>
      <c r="AH10" s="157"/>
      <c r="AI10" s="157"/>
      <c r="AJ10" s="157"/>
      <c r="AK10" s="157"/>
      <c r="AL10" s="157"/>
    </row>
    <row r="11" spans="1:38" s="273" customFormat="1" ht="12" x14ac:dyDescent="0.2">
      <c r="A11" s="275"/>
      <c r="B11" s="536" t="s">
        <v>94</v>
      </c>
      <c r="C11" s="276" t="s">
        <v>560</v>
      </c>
      <c r="D11" s="157"/>
      <c r="E11" s="157"/>
      <c r="F11" s="275"/>
      <c r="G11" s="536" t="s">
        <v>94</v>
      </c>
      <c r="H11" s="276" t="s">
        <v>560</v>
      </c>
      <c r="I11" s="157"/>
      <c r="J11" s="157"/>
      <c r="K11" s="275"/>
      <c r="L11" s="536" t="s">
        <v>94</v>
      </c>
      <c r="M11" s="276" t="s">
        <v>560</v>
      </c>
      <c r="N11" s="157"/>
      <c r="O11" s="157"/>
      <c r="P11" s="275"/>
      <c r="Q11" s="536" t="s">
        <v>94</v>
      </c>
      <c r="R11" s="276" t="s">
        <v>560</v>
      </c>
      <c r="S11" s="157"/>
      <c r="T11" s="157"/>
      <c r="U11" s="272"/>
      <c r="V11" s="536" t="s">
        <v>94</v>
      </c>
      <c r="W11" s="276" t="s">
        <v>560</v>
      </c>
      <c r="X11" s="157"/>
      <c r="Y11" s="157"/>
      <c r="Z11" s="272"/>
      <c r="AA11" s="536" t="s">
        <v>94</v>
      </c>
      <c r="AB11" s="276" t="s">
        <v>560</v>
      </c>
      <c r="AC11" s="157"/>
      <c r="AD11" s="157"/>
      <c r="AE11" s="157"/>
      <c r="AF11" s="157"/>
      <c r="AG11" s="157"/>
      <c r="AH11" s="157"/>
      <c r="AI11" s="157"/>
      <c r="AJ11" s="157"/>
      <c r="AK11" s="157"/>
      <c r="AL11" s="157"/>
    </row>
    <row r="12" spans="1:38" s="273" customFormat="1" ht="13.5" x14ac:dyDescent="0.2">
      <c r="A12" s="157"/>
      <c r="B12" s="537"/>
      <c r="C12" s="248" t="s">
        <v>585</v>
      </c>
      <c r="D12" s="157"/>
      <c r="E12" s="157"/>
      <c r="F12" s="157"/>
      <c r="G12" s="537"/>
      <c r="H12" s="248" t="s">
        <v>585</v>
      </c>
      <c r="I12" s="157"/>
      <c r="J12" s="157"/>
      <c r="K12" s="157"/>
      <c r="L12" s="537"/>
      <c r="M12" s="248" t="s">
        <v>585</v>
      </c>
      <c r="N12" s="157"/>
      <c r="O12" s="157"/>
      <c r="P12" s="157"/>
      <c r="Q12" s="537"/>
      <c r="R12" s="248" t="s">
        <v>585</v>
      </c>
      <c r="S12" s="157"/>
      <c r="T12" s="157"/>
      <c r="U12" s="272"/>
      <c r="V12" s="537"/>
      <c r="W12" s="248" t="s">
        <v>585</v>
      </c>
      <c r="X12" s="157"/>
      <c r="Y12" s="157"/>
      <c r="Z12" s="272"/>
      <c r="AA12" s="537"/>
      <c r="AB12" s="248" t="s">
        <v>585</v>
      </c>
      <c r="AC12" s="157"/>
      <c r="AD12" s="157"/>
      <c r="AE12" s="157"/>
      <c r="AF12" s="157"/>
      <c r="AG12" s="157"/>
      <c r="AH12" s="157"/>
      <c r="AI12" s="157"/>
      <c r="AJ12" s="157"/>
      <c r="AK12" s="157"/>
      <c r="AL12" s="157"/>
    </row>
    <row r="13" spans="1:38" s="273" customFormat="1" ht="12" x14ac:dyDescent="0.2">
      <c r="A13" s="150">
        <f>IF(OR(C13="",C13&lt;=0),1,0)</f>
        <v>1</v>
      </c>
      <c r="B13" s="192" t="s">
        <v>561</v>
      </c>
      <c r="C13" s="277"/>
      <c r="D13" s="157"/>
      <c r="E13" s="157"/>
      <c r="F13" s="150">
        <f>IF(OR(H13="",H13&lt;=0),1,0)</f>
        <v>1</v>
      </c>
      <c r="G13" s="192" t="s">
        <v>561</v>
      </c>
      <c r="H13" s="277"/>
      <c r="I13" s="157"/>
      <c r="J13" s="157"/>
      <c r="K13" s="150">
        <f>IF(OR(M13="",M13&lt;=0),1,0)</f>
        <v>1</v>
      </c>
      <c r="L13" s="192" t="s">
        <v>561</v>
      </c>
      <c r="M13" s="277"/>
      <c r="N13" s="157"/>
      <c r="O13" s="157"/>
      <c r="P13" s="150">
        <f>IF(OR(R13="",R13&lt;=0),1,0)</f>
        <v>1</v>
      </c>
      <c r="Q13" s="192" t="s">
        <v>561</v>
      </c>
      <c r="R13" s="277"/>
      <c r="S13" s="157"/>
      <c r="T13" s="157"/>
      <c r="U13" s="150">
        <f>IF(OR(W13="",W13&lt;=0),1,0)</f>
        <v>1</v>
      </c>
      <c r="V13" s="192" t="s">
        <v>561</v>
      </c>
      <c r="W13" s="277"/>
      <c r="X13" s="157"/>
      <c r="Y13" s="157"/>
      <c r="Z13" s="150">
        <f>IF(OR(AB13="",AB13&lt;=0),1,0)</f>
        <v>1</v>
      </c>
      <c r="AA13" s="192" t="s">
        <v>561</v>
      </c>
      <c r="AB13" s="277"/>
      <c r="AC13" s="157"/>
      <c r="AD13" s="157"/>
      <c r="AE13" s="157"/>
      <c r="AF13" s="157"/>
      <c r="AG13" s="157"/>
      <c r="AH13" s="157"/>
      <c r="AI13" s="157"/>
      <c r="AJ13" s="157"/>
      <c r="AK13" s="157"/>
      <c r="AL13" s="157"/>
    </row>
    <row r="14" spans="1:38" s="273" customFormat="1" ht="12" x14ac:dyDescent="0.2">
      <c r="A14" s="150">
        <f>IF(OR(C14="",C14&gt;0),1,0)</f>
        <v>1</v>
      </c>
      <c r="B14" s="192" t="s">
        <v>159</v>
      </c>
      <c r="C14" s="277"/>
      <c r="D14" s="157"/>
      <c r="E14" s="157"/>
      <c r="F14" s="150">
        <f>IF(OR(H14="",H14&gt;0),1,0)</f>
        <v>1</v>
      </c>
      <c r="G14" s="192" t="s">
        <v>159</v>
      </c>
      <c r="H14" s="277"/>
      <c r="I14" s="157"/>
      <c r="J14" s="157"/>
      <c r="K14" s="150">
        <f>IF(OR(M14="",M14&gt;0),1,0)</f>
        <v>1</v>
      </c>
      <c r="L14" s="192" t="s">
        <v>159</v>
      </c>
      <c r="M14" s="277"/>
      <c r="N14" s="157"/>
      <c r="O14" s="157"/>
      <c r="P14" s="150">
        <f>IF(OR(R14="",R14&gt;0),1,0)</f>
        <v>1</v>
      </c>
      <c r="Q14" s="192" t="s">
        <v>159</v>
      </c>
      <c r="R14" s="277"/>
      <c r="S14" s="157"/>
      <c r="T14" s="157"/>
      <c r="U14" s="150">
        <f>IF(OR(W14="",W14&gt;0),1,0)</f>
        <v>1</v>
      </c>
      <c r="V14" s="192" t="s">
        <v>159</v>
      </c>
      <c r="W14" s="277"/>
      <c r="X14" s="157"/>
      <c r="Y14" s="157"/>
      <c r="Z14" s="150">
        <f>IF(OR(AB14="",AB14&gt;0),1,0)</f>
        <v>1</v>
      </c>
      <c r="AA14" s="192" t="s">
        <v>159</v>
      </c>
      <c r="AB14" s="277"/>
      <c r="AC14" s="157"/>
      <c r="AD14" s="157"/>
      <c r="AE14" s="157"/>
      <c r="AF14" s="157"/>
      <c r="AG14" s="157"/>
      <c r="AH14" s="157"/>
      <c r="AI14" s="157"/>
      <c r="AJ14" s="157"/>
      <c r="AK14" s="157"/>
      <c r="AL14" s="157"/>
    </row>
    <row r="15" spans="1:38" s="273" customFormat="1" ht="12" x14ac:dyDescent="0.2">
      <c r="A15" s="150">
        <f t="shared" ref="A15:A30" si="0">IF(OR(C15="",C15&lt;=0),1,0)</f>
        <v>1</v>
      </c>
      <c r="B15" s="192" t="s">
        <v>562</v>
      </c>
      <c r="C15" s="278"/>
      <c r="D15" s="157"/>
      <c r="E15" s="157"/>
      <c r="F15" s="150">
        <f t="shared" ref="F15:F30" si="1">IF(OR(H15="",H15&lt;=0),1,0)</f>
        <v>1</v>
      </c>
      <c r="G15" s="192" t="s">
        <v>562</v>
      </c>
      <c r="H15" s="278"/>
      <c r="I15" s="157"/>
      <c r="J15" s="157"/>
      <c r="K15" s="150">
        <f t="shared" ref="K15:K30" si="2">IF(OR(M15="",M15&lt;=0),1,0)</f>
        <v>1</v>
      </c>
      <c r="L15" s="192" t="s">
        <v>562</v>
      </c>
      <c r="M15" s="278"/>
      <c r="N15" s="157"/>
      <c r="O15" s="157"/>
      <c r="P15" s="150">
        <f t="shared" ref="P15:P30" si="3">IF(OR(R15="",R15&lt;=0),1,0)</f>
        <v>1</v>
      </c>
      <c r="Q15" s="192" t="s">
        <v>562</v>
      </c>
      <c r="R15" s="278"/>
      <c r="S15" s="157"/>
      <c r="T15" s="157"/>
      <c r="U15" s="150">
        <f t="shared" ref="U15:U30" si="4">IF(OR(W15="",W15&lt;=0),1,0)</f>
        <v>1</v>
      </c>
      <c r="V15" s="192" t="s">
        <v>562</v>
      </c>
      <c r="W15" s="278"/>
      <c r="X15" s="157"/>
      <c r="Y15" s="157"/>
      <c r="Z15" s="150">
        <f t="shared" ref="Z15:Z30" si="5">IF(OR(AB15="",AB15&lt;=0),1,0)</f>
        <v>1</v>
      </c>
      <c r="AA15" s="192" t="s">
        <v>562</v>
      </c>
      <c r="AB15" s="278"/>
      <c r="AC15" s="157"/>
      <c r="AD15" s="157"/>
      <c r="AE15" s="157"/>
      <c r="AF15" s="157"/>
      <c r="AG15" s="157"/>
      <c r="AH15" s="157"/>
      <c r="AI15" s="157"/>
      <c r="AJ15" s="157"/>
      <c r="AK15" s="157"/>
      <c r="AL15" s="157"/>
    </row>
    <row r="16" spans="1:38" s="273" customFormat="1" ht="12" x14ac:dyDescent="0.2">
      <c r="A16" s="150">
        <f t="shared" si="0"/>
        <v>1</v>
      </c>
      <c r="B16" s="192" t="s">
        <v>563</v>
      </c>
      <c r="C16" s="278"/>
      <c r="D16" s="157"/>
      <c r="E16" s="157"/>
      <c r="F16" s="150">
        <f t="shared" si="1"/>
        <v>1</v>
      </c>
      <c r="G16" s="192" t="s">
        <v>563</v>
      </c>
      <c r="H16" s="278"/>
      <c r="I16" s="157"/>
      <c r="J16" s="157"/>
      <c r="K16" s="150">
        <f t="shared" si="2"/>
        <v>1</v>
      </c>
      <c r="L16" s="192" t="s">
        <v>563</v>
      </c>
      <c r="M16" s="278"/>
      <c r="N16" s="157"/>
      <c r="O16" s="157"/>
      <c r="P16" s="150">
        <f t="shared" si="3"/>
        <v>1</v>
      </c>
      <c r="Q16" s="192" t="s">
        <v>563</v>
      </c>
      <c r="R16" s="278"/>
      <c r="S16" s="157"/>
      <c r="T16" s="157"/>
      <c r="U16" s="150">
        <f t="shared" si="4"/>
        <v>1</v>
      </c>
      <c r="V16" s="192" t="s">
        <v>563</v>
      </c>
      <c r="W16" s="278"/>
      <c r="X16" s="157"/>
      <c r="Y16" s="157"/>
      <c r="Z16" s="150">
        <f t="shared" si="5"/>
        <v>1</v>
      </c>
      <c r="AA16" s="192" t="s">
        <v>563</v>
      </c>
      <c r="AB16" s="278"/>
      <c r="AC16" s="157"/>
      <c r="AD16" s="157"/>
      <c r="AE16" s="157"/>
      <c r="AF16" s="157"/>
      <c r="AG16" s="157"/>
      <c r="AH16" s="157"/>
      <c r="AI16" s="157"/>
      <c r="AJ16" s="157"/>
      <c r="AK16" s="157"/>
      <c r="AL16" s="157"/>
    </row>
    <row r="17" spans="1:38" s="273" customFormat="1" ht="12.75" thickBot="1" x14ac:dyDescent="0.25">
      <c r="A17" s="150">
        <f t="shared" si="0"/>
        <v>1</v>
      </c>
      <c r="B17" s="244" t="s">
        <v>162</v>
      </c>
      <c r="C17" s="279"/>
      <c r="D17" s="157"/>
      <c r="E17" s="157"/>
      <c r="F17" s="150">
        <f t="shared" si="1"/>
        <v>1</v>
      </c>
      <c r="G17" s="244" t="s">
        <v>162</v>
      </c>
      <c r="H17" s="279"/>
      <c r="I17" s="157"/>
      <c r="J17" s="157"/>
      <c r="K17" s="150">
        <f t="shared" si="2"/>
        <v>1</v>
      </c>
      <c r="L17" s="244" t="s">
        <v>162</v>
      </c>
      <c r="M17" s="279"/>
      <c r="N17" s="157"/>
      <c r="O17" s="157"/>
      <c r="P17" s="150">
        <f t="shared" si="3"/>
        <v>1</v>
      </c>
      <c r="Q17" s="244" t="s">
        <v>162</v>
      </c>
      <c r="R17" s="279"/>
      <c r="S17" s="157"/>
      <c r="T17" s="157"/>
      <c r="U17" s="150">
        <f t="shared" si="4"/>
        <v>1</v>
      </c>
      <c r="V17" s="244" t="s">
        <v>162</v>
      </c>
      <c r="W17" s="279"/>
      <c r="X17" s="157"/>
      <c r="Y17" s="157"/>
      <c r="Z17" s="150">
        <f t="shared" si="5"/>
        <v>1</v>
      </c>
      <c r="AA17" s="244" t="s">
        <v>162</v>
      </c>
      <c r="AB17" s="279"/>
      <c r="AC17" s="157"/>
      <c r="AD17" s="157"/>
      <c r="AE17" s="157"/>
      <c r="AF17" s="157"/>
      <c r="AG17" s="157"/>
      <c r="AH17" s="157"/>
      <c r="AI17" s="157"/>
      <c r="AJ17" s="157"/>
      <c r="AK17" s="157"/>
      <c r="AL17" s="157"/>
    </row>
    <row r="18" spans="1:38" s="273" customFormat="1" ht="12.75" thickBot="1" x14ac:dyDescent="0.25">
      <c r="A18" s="150"/>
      <c r="B18" s="220" t="s">
        <v>163</v>
      </c>
      <c r="C18" s="280">
        <f>SUM(C13:C17)</f>
        <v>0</v>
      </c>
      <c r="D18" s="157"/>
      <c r="E18" s="157"/>
      <c r="F18" s="150"/>
      <c r="G18" s="220" t="s">
        <v>163</v>
      </c>
      <c r="H18" s="280">
        <f>SUM(H13:H17)</f>
        <v>0</v>
      </c>
      <c r="I18" s="157"/>
      <c r="J18" s="157"/>
      <c r="K18" s="150"/>
      <c r="L18" s="220" t="s">
        <v>163</v>
      </c>
      <c r="M18" s="280">
        <f>SUM(M13:M17)</f>
        <v>0</v>
      </c>
      <c r="N18" s="157"/>
      <c r="O18" s="157"/>
      <c r="P18" s="150"/>
      <c r="Q18" s="220" t="s">
        <v>163</v>
      </c>
      <c r="R18" s="280">
        <f>SUM(R13:R17)</f>
        <v>0</v>
      </c>
      <c r="S18" s="157"/>
      <c r="T18" s="157"/>
      <c r="U18" s="150"/>
      <c r="V18" s="220" t="s">
        <v>163</v>
      </c>
      <c r="W18" s="280">
        <f>SUM(W13:W17)</f>
        <v>0</v>
      </c>
      <c r="X18" s="157"/>
      <c r="Y18" s="157"/>
      <c r="Z18" s="150"/>
      <c r="AA18" s="220" t="s">
        <v>163</v>
      </c>
      <c r="AB18" s="280">
        <f>SUM(AB13:AB17)</f>
        <v>0</v>
      </c>
      <c r="AC18" s="157"/>
      <c r="AD18" s="157"/>
      <c r="AE18" s="157"/>
      <c r="AF18" s="157"/>
      <c r="AG18" s="157"/>
      <c r="AH18" s="157"/>
      <c r="AI18" s="157"/>
      <c r="AJ18" s="157"/>
      <c r="AK18" s="157"/>
      <c r="AL18" s="157"/>
    </row>
    <row r="19" spans="1:38" s="273" customFormat="1" ht="12" x14ac:dyDescent="0.2">
      <c r="A19" s="150">
        <f t="shared" si="0"/>
        <v>1</v>
      </c>
      <c r="B19" s="243" t="s">
        <v>582</v>
      </c>
      <c r="C19" s="281"/>
      <c r="D19" s="157"/>
      <c r="E19" s="157"/>
      <c r="F19" s="150">
        <f t="shared" si="1"/>
        <v>1</v>
      </c>
      <c r="G19" s="243" t="s">
        <v>582</v>
      </c>
      <c r="H19" s="281"/>
      <c r="I19" s="157"/>
      <c r="J19" s="157"/>
      <c r="K19" s="150">
        <f t="shared" si="2"/>
        <v>1</v>
      </c>
      <c r="L19" s="243" t="s">
        <v>582</v>
      </c>
      <c r="M19" s="281"/>
      <c r="N19" s="157"/>
      <c r="O19" s="157"/>
      <c r="P19" s="150">
        <f t="shared" si="3"/>
        <v>1</v>
      </c>
      <c r="Q19" s="243" t="s">
        <v>582</v>
      </c>
      <c r="R19" s="281"/>
      <c r="S19" s="157"/>
      <c r="T19" s="157"/>
      <c r="U19" s="150">
        <f t="shared" si="4"/>
        <v>1</v>
      </c>
      <c r="V19" s="243" t="s">
        <v>582</v>
      </c>
      <c r="W19" s="281"/>
      <c r="X19" s="157"/>
      <c r="Y19" s="157"/>
      <c r="Z19" s="150">
        <f t="shared" si="5"/>
        <v>1</v>
      </c>
      <c r="AA19" s="243" t="s">
        <v>582</v>
      </c>
      <c r="AB19" s="281"/>
      <c r="AC19" s="157"/>
      <c r="AD19" s="157"/>
      <c r="AE19" s="157"/>
      <c r="AF19" s="157"/>
      <c r="AG19" s="157"/>
      <c r="AH19" s="157"/>
      <c r="AI19" s="157"/>
      <c r="AJ19" s="157"/>
      <c r="AK19" s="157"/>
      <c r="AL19" s="157"/>
    </row>
    <row r="20" spans="1:38" s="273" customFormat="1" ht="12" x14ac:dyDescent="0.2">
      <c r="A20" s="150">
        <f t="shared" si="0"/>
        <v>1</v>
      </c>
      <c r="B20" s="243" t="s">
        <v>583</v>
      </c>
      <c r="C20" s="281"/>
      <c r="D20" s="157"/>
      <c r="E20" s="157"/>
      <c r="F20" s="150">
        <f t="shared" si="1"/>
        <v>1</v>
      </c>
      <c r="G20" s="243" t="s">
        <v>583</v>
      </c>
      <c r="H20" s="281"/>
      <c r="I20" s="157"/>
      <c r="J20" s="157"/>
      <c r="K20" s="150">
        <f t="shared" si="2"/>
        <v>1</v>
      </c>
      <c r="L20" s="243" t="s">
        <v>583</v>
      </c>
      <c r="M20" s="281"/>
      <c r="N20" s="157"/>
      <c r="O20" s="157"/>
      <c r="P20" s="150">
        <f t="shared" si="3"/>
        <v>1</v>
      </c>
      <c r="Q20" s="243" t="s">
        <v>583</v>
      </c>
      <c r="R20" s="281"/>
      <c r="S20" s="157"/>
      <c r="T20" s="157"/>
      <c r="U20" s="150">
        <f t="shared" si="4"/>
        <v>1</v>
      </c>
      <c r="V20" s="243" t="s">
        <v>583</v>
      </c>
      <c r="W20" s="281"/>
      <c r="X20" s="157"/>
      <c r="Y20" s="157"/>
      <c r="Z20" s="150">
        <f t="shared" si="5"/>
        <v>1</v>
      </c>
      <c r="AA20" s="243" t="s">
        <v>583</v>
      </c>
      <c r="AB20" s="281"/>
      <c r="AC20" s="157"/>
      <c r="AD20" s="157"/>
      <c r="AE20" s="157"/>
      <c r="AF20" s="157"/>
      <c r="AG20" s="157"/>
      <c r="AH20" s="157"/>
      <c r="AI20" s="157"/>
      <c r="AJ20" s="157"/>
      <c r="AK20" s="157"/>
      <c r="AL20" s="157"/>
    </row>
    <row r="21" spans="1:38" s="273" customFormat="1" ht="12" x14ac:dyDescent="0.2">
      <c r="A21" s="150">
        <f t="shared" si="0"/>
        <v>1</v>
      </c>
      <c r="B21" s="243" t="s">
        <v>584</v>
      </c>
      <c r="C21" s="281"/>
      <c r="D21" s="157"/>
      <c r="E21" s="157"/>
      <c r="F21" s="150">
        <f t="shared" si="1"/>
        <v>1</v>
      </c>
      <c r="G21" s="243" t="s">
        <v>584</v>
      </c>
      <c r="H21" s="281"/>
      <c r="I21" s="157"/>
      <c r="J21" s="157"/>
      <c r="K21" s="150">
        <f t="shared" si="2"/>
        <v>1</v>
      </c>
      <c r="L21" s="243" t="s">
        <v>584</v>
      </c>
      <c r="M21" s="281"/>
      <c r="N21" s="157"/>
      <c r="O21" s="157"/>
      <c r="P21" s="150">
        <f t="shared" si="3"/>
        <v>1</v>
      </c>
      <c r="Q21" s="243" t="s">
        <v>584</v>
      </c>
      <c r="R21" s="281"/>
      <c r="S21" s="157"/>
      <c r="T21" s="157"/>
      <c r="U21" s="150">
        <f t="shared" si="4"/>
        <v>1</v>
      </c>
      <c r="V21" s="243" t="s">
        <v>584</v>
      </c>
      <c r="W21" s="281"/>
      <c r="X21" s="157"/>
      <c r="Y21" s="157"/>
      <c r="Z21" s="150">
        <f t="shared" si="5"/>
        <v>1</v>
      </c>
      <c r="AA21" s="243" t="s">
        <v>584</v>
      </c>
      <c r="AB21" s="281"/>
      <c r="AC21" s="157"/>
      <c r="AD21" s="157"/>
      <c r="AE21" s="157"/>
      <c r="AF21" s="157"/>
      <c r="AG21" s="157"/>
      <c r="AH21" s="157"/>
      <c r="AI21" s="157"/>
      <c r="AJ21" s="157"/>
      <c r="AK21" s="157"/>
      <c r="AL21" s="157"/>
    </row>
    <row r="22" spans="1:38" s="273" customFormat="1" ht="12" x14ac:dyDescent="0.2">
      <c r="A22" s="150">
        <f t="shared" si="0"/>
        <v>1</v>
      </c>
      <c r="B22" s="241" t="s">
        <v>564</v>
      </c>
      <c r="C22" s="281"/>
      <c r="D22" s="157"/>
      <c r="E22" s="157"/>
      <c r="F22" s="150">
        <f t="shared" si="1"/>
        <v>1</v>
      </c>
      <c r="G22" s="241" t="s">
        <v>564</v>
      </c>
      <c r="H22" s="281"/>
      <c r="I22" s="157"/>
      <c r="J22" s="157"/>
      <c r="K22" s="150">
        <f t="shared" si="2"/>
        <v>1</v>
      </c>
      <c r="L22" s="241" t="s">
        <v>564</v>
      </c>
      <c r="M22" s="281"/>
      <c r="N22" s="157"/>
      <c r="O22" s="157"/>
      <c r="P22" s="150">
        <f t="shared" si="3"/>
        <v>1</v>
      </c>
      <c r="Q22" s="241" t="s">
        <v>564</v>
      </c>
      <c r="R22" s="281"/>
      <c r="S22" s="157"/>
      <c r="T22" s="157"/>
      <c r="U22" s="150">
        <f t="shared" si="4"/>
        <v>1</v>
      </c>
      <c r="V22" s="241" t="s">
        <v>564</v>
      </c>
      <c r="W22" s="281"/>
      <c r="X22" s="157"/>
      <c r="Y22" s="157"/>
      <c r="Z22" s="150">
        <f t="shared" si="5"/>
        <v>1</v>
      </c>
      <c r="AA22" s="241" t="s">
        <v>564</v>
      </c>
      <c r="AB22" s="281"/>
      <c r="AC22" s="157"/>
      <c r="AD22" s="157"/>
      <c r="AE22" s="157"/>
      <c r="AF22" s="157"/>
      <c r="AG22" s="157"/>
      <c r="AH22" s="157"/>
      <c r="AI22" s="157"/>
      <c r="AJ22" s="157"/>
      <c r="AK22" s="157"/>
      <c r="AL22" s="157"/>
    </row>
    <row r="23" spans="1:38" s="273" customFormat="1" ht="12" x14ac:dyDescent="0.2">
      <c r="A23" s="150">
        <f t="shared" si="0"/>
        <v>1</v>
      </c>
      <c r="B23" s="244" t="s">
        <v>165</v>
      </c>
      <c r="C23" s="281"/>
      <c r="D23" s="157"/>
      <c r="E23" s="157"/>
      <c r="F23" s="150">
        <f t="shared" si="1"/>
        <v>1</v>
      </c>
      <c r="G23" s="244" t="s">
        <v>165</v>
      </c>
      <c r="H23" s="281"/>
      <c r="I23" s="157"/>
      <c r="J23" s="157"/>
      <c r="K23" s="150">
        <f t="shared" si="2"/>
        <v>1</v>
      </c>
      <c r="L23" s="244" t="s">
        <v>165</v>
      </c>
      <c r="M23" s="281"/>
      <c r="N23" s="157"/>
      <c r="O23" s="157"/>
      <c r="P23" s="150">
        <f t="shared" si="3"/>
        <v>1</v>
      </c>
      <c r="Q23" s="244" t="s">
        <v>165</v>
      </c>
      <c r="R23" s="281"/>
      <c r="S23" s="157"/>
      <c r="T23" s="157"/>
      <c r="U23" s="150">
        <f t="shared" si="4"/>
        <v>1</v>
      </c>
      <c r="V23" s="244" t="s">
        <v>165</v>
      </c>
      <c r="W23" s="281"/>
      <c r="X23" s="157"/>
      <c r="Y23" s="157"/>
      <c r="Z23" s="150">
        <f t="shared" si="5"/>
        <v>1</v>
      </c>
      <c r="AA23" s="244" t="s">
        <v>165</v>
      </c>
      <c r="AB23" s="281"/>
      <c r="AC23" s="157"/>
      <c r="AD23" s="157"/>
      <c r="AE23" s="157"/>
      <c r="AF23" s="157"/>
      <c r="AG23" s="157"/>
      <c r="AH23" s="157"/>
      <c r="AI23" s="157"/>
      <c r="AJ23" s="157"/>
      <c r="AK23" s="157"/>
      <c r="AL23" s="157"/>
    </row>
    <row r="24" spans="1:38" s="273" customFormat="1" ht="12.75" thickBot="1" x14ac:dyDescent="0.25">
      <c r="A24" s="150">
        <f t="shared" si="0"/>
        <v>1</v>
      </c>
      <c r="B24" s="240" t="s">
        <v>565</v>
      </c>
      <c r="C24" s="281"/>
      <c r="D24" s="157"/>
      <c r="E24" s="157"/>
      <c r="F24" s="150">
        <f t="shared" si="1"/>
        <v>1</v>
      </c>
      <c r="G24" s="240" t="s">
        <v>565</v>
      </c>
      <c r="H24" s="281"/>
      <c r="I24" s="157"/>
      <c r="J24" s="157"/>
      <c r="K24" s="150">
        <f t="shared" si="2"/>
        <v>1</v>
      </c>
      <c r="L24" s="240" t="s">
        <v>565</v>
      </c>
      <c r="M24" s="281"/>
      <c r="N24" s="157"/>
      <c r="O24" s="157"/>
      <c r="P24" s="150">
        <f t="shared" si="3"/>
        <v>1</v>
      </c>
      <c r="Q24" s="240" t="s">
        <v>565</v>
      </c>
      <c r="R24" s="281"/>
      <c r="S24" s="157"/>
      <c r="T24" s="157"/>
      <c r="U24" s="150">
        <f t="shared" si="4"/>
        <v>1</v>
      </c>
      <c r="V24" s="240" t="s">
        <v>565</v>
      </c>
      <c r="W24" s="281"/>
      <c r="X24" s="157"/>
      <c r="Y24" s="157"/>
      <c r="Z24" s="150">
        <f t="shared" si="5"/>
        <v>1</v>
      </c>
      <c r="AA24" s="240" t="s">
        <v>565</v>
      </c>
      <c r="AB24" s="281"/>
      <c r="AC24" s="157"/>
      <c r="AD24" s="157"/>
      <c r="AE24" s="157"/>
      <c r="AF24" s="157"/>
      <c r="AG24" s="157"/>
      <c r="AH24" s="157"/>
      <c r="AI24" s="157"/>
      <c r="AJ24" s="157"/>
      <c r="AK24" s="157"/>
      <c r="AL24" s="157"/>
    </row>
    <row r="25" spans="1:38" s="273" customFormat="1" ht="12.75" thickBot="1" x14ac:dyDescent="0.25">
      <c r="A25" s="150"/>
      <c r="B25" s="220" t="s">
        <v>167</v>
      </c>
      <c r="C25" s="280">
        <f>SUM(C22:C24)</f>
        <v>0</v>
      </c>
      <c r="D25" s="157"/>
      <c r="E25" s="157"/>
      <c r="F25" s="150"/>
      <c r="G25" s="220" t="s">
        <v>167</v>
      </c>
      <c r="H25" s="280">
        <f>SUM(H22:H24)</f>
        <v>0</v>
      </c>
      <c r="I25" s="157"/>
      <c r="J25" s="157"/>
      <c r="K25" s="150"/>
      <c r="L25" s="220" t="s">
        <v>167</v>
      </c>
      <c r="M25" s="280">
        <f>SUM(M22:M24)</f>
        <v>0</v>
      </c>
      <c r="N25" s="157"/>
      <c r="O25" s="157"/>
      <c r="P25" s="150"/>
      <c r="Q25" s="220" t="s">
        <v>167</v>
      </c>
      <c r="R25" s="280">
        <f>SUM(R22:R24)</f>
        <v>0</v>
      </c>
      <c r="S25" s="157"/>
      <c r="T25" s="157"/>
      <c r="U25" s="150"/>
      <c r="V25" s="220" t="s">
        <v>167</v>
      </c>
      <c r="W25" s="280">
        <f>SUM(W22:W24)</f>
        <v>0</v>
      </c>
      <c r="X25" s="157"/>
      <c r="Y25" s="157"/>
      <c r="Z25" s="150"/>
      <c r="AA25" s="220" t="s">
        <v>167</v>
      </c>
      <c r="AB25" s="280">
        <f>SUM(AB22:AB24)</f>
        <v>0</v>
      </c>
      <c r="AC25" s="157"/>
      <c r="AD25" s="157"/>
      <c r="AE25" s="157"/>
      <c r="AF25" s="157"/>
      <c r="AG25" s="157"/>
      <c r="AH25" s="157"/>
      <c r="AI25" s="157"/>
      <c r="AJ25" s="157"/>
      <c r="AK25" s="157"/>
      <c r="AL25" s="157"/>
    </row>
    <row r="26" spans="1:38" s="273" customFormat="1" ht="12" x14ac:dyDescent="0.2">
      <c r="A26" s="150">
        <f t="shared" si="0"/>
        <v>1</v>
      </c>
      <c r="B26" s="241" t="s">
        <v>566</v>
      </c>
      <c r="C26" s="282"/>
      <c r="D26" s="157"/>
      <c r="E26" s="157"/>
      <c r="F26" s="150">
        <f t="shared" si="1"/>
        <v>1</v>
      </c>
      <c r="G26" s="241" t="s">
        <v>566</v>
      </c>
      <c r="H26" s="282"/>
      <c r="I26" s="157"/>
      <c r="J26" s="157"/>
      <c r="K26" s="150">
        <f t="shared" si="2"/>
        <v>1</v>
      </c>
      <c r="L26" s="241" t="s">
        <v>566</v>
      </c>
      <c r="M26" s="282"/>
      <c r="N26" s="157"/>
      <c r="O26" s="157"/>
      <c r="P26" s="150">
        <f t="shared" si="3"/>
        <v>1</v>
      </c>
      <c r="Q26" s="241" t="s">
        <v>566</v>
      </c>
      <c r="R26" s="282"/>
      <c r="S26" s="157"/>
      <c r="T26" s="157"/>
      <c r="U26" s="150">
        <f t="shared" si="4"/>
        <v>1</v>
      </c>
      <c r="V26" s="241" t="s">
        <v>566</v>
      </c>
      <c r="W26" s="282"/>
      <c r="X26" s="157"/>
      <c r="Y26" s="157"/>
      <c r="Z26" s="150">
        <f t="shared" si="5"/>
        <v>1</v>
      </c>
      <c r="AA26" s="241" t="s">
        <v>566</v>
      </c>
      <c r="AB26" s="282"/>
      <c r="AC26" s="157"/>
      <c r="AD26" s="157"/>
      <c r="AE26" s="157"/>
      <c r="AF26" s="157"/>
      <c r="AG26" s="157"/>
      <c r="AH26" s="157"/>
      <c r="AI26" s="157"/>
      <c r="AJ26" s="157"/>
      <c r="AK26" s="157"/>
      <c r="AL26" s="157"/>
    </row>
    <row r="27" spans="1:38" s="273" customFormat="1" ht="12" x14ac:dyDescent="0.2">
      <c r="A27" s="150">
        <f t="shared" si="0"/>
        <v>1</v>
      </c>
      <c r="B27" s="192" t="s">
        <v>567</v>
      </c>
      <c r="C27" s="278"/>
      <c r="D27" s="157"/>
      <c r="E27" s="157"/>
      <c r="F27" s="150">
        <f t="shared" si="1"/>
        <v>1</v>
      </c>
      <c r="G27" s="192" t="s">
        <v>567</v>
      </c>
      <c r="H27" s="278"/>
      <c r="I27" s="157"/>
      <c r="J27" s="157"/>
      <c r="K27" s="150">
        <f t="shared" si="2"/>
        <v>1</v>
      </c>
      <c r="L27" s="192" t="s">
        <v>567</v>
      </c>
      <c r="M27" s="278"/>
      <c r="N27" s="157"/>
      <c r="O27" s="157"/>
      <c r="P27" s="150">
        <f t="shared" si="3"/>
        <v>1</v>
      </c>
      <c r="Q27" s="192" t="s">
        <v>567</v>
      </c>
      <c r="R27" s="278"/>
      <c r="S27" s="157"/>
      <c r="T27" s="157"/>
      <c r="U27" s="150">
        <f t="shared" si="4"/>
        <v>1</v>
      </c>
      <c r="V27" s="192" t="s">
        <v>567</v>
      </c>
      <c r="W27" s="278"/>
      <c r="X27" s="157"/>
      <c r="Y27" s="157"/>
      <c r="Z27" s="150">
        <f t="shared" si="5"/>
        <v>1</v>
      </c>
      <c r="AA27" s="192" t="s">
        <v>567</v>
      </c>
      <c r="AB27" s="278"/>
      <c r="AC27" s="157"/>
      <c r="AD27" s="157"/>
      <c r="AE27" s="157"/>
      <c r="AF27" s="157"/>
      <c r="AG27" s="157"/>
      <c r="AH27" s="157"/>
      <c r="AI27" s="157"/>
      <c r="AJ27" s="157"/>
      <c r="AK27" s="157"/>
      <c r="AL27" s="157"/>
    </row>
    <row r="28" spans="1:38" s="273" customFormat="1" ht="12" x14ac:dyDescent="0.2">
      <c r="A28" s="150">
        <f t="shared" si="0"/>
        <v>1</v>
      </c>
      <c r="B28" s="192" t="s">
        <v>568</v>
      </c>
      <c r="C28" s="278"/>
      <c r="D28" s="157"/>
      <c r="E28" s="157"/>
      <c r="F28" s="150">
        <f t="shared" si="1"/>
        <v>1</v>
      </c>
      <c r="G28" s="192" t="s">
        <v>568</v>
      </c>
      <c r="H28" s="278"/>
      <c r="I28" s="157"/>
      <c r="J28" s="157"/>
      <c r="K28" s="150">
        <f t="shared" si="2"/>
        <v>1</v>
      </c>
      <c r="L28" s="192" t="s">
        <v>568</v>
      </c>
      <c r="M28" s="278"/>
      <c r="N28" s="157"/>
      <c r="O28" s="157"/>
      <c r="P28" s="150">
        <f t="shared" si="3"/>
        <v>1</v>
      </c>
      <c r="Q28" s="192" t="s">
        <v>568</v>
      </c>
      <c r="R28" s="278"/>
      <c r="S28" s="157"/>
      <c r="T28" s="157"/>
      <c r="U28" s="150">
        <f t="shared" si="4"/>
        <v>1</v>
      </c>
      <c r="V28" s="192" t="s">
        <v>568</v>
      </c>
      <c r="W28" s="278"/>
      <c r="X28" s="157"/>
      <c r="Y28" s="157"/>
      <c r="Z28" s="150">
        <f t="shared" si="5"/>
        <v>1</v>
      </c>
      <c r="AA28" s="192" t="s">
        <v>568</v>
      </c>
      <c r="AB28" s="278"/>
      <c r="AC28" s="157"/>
      <c r="AD28" s="157"/>
      <c r="AE28" s="157"/>
      <c r="AF28" s="157"/>
      <c r="AG28" s="157"/>
      <c r="AH28" s="157"/>
      <c r="AI28" s="157"/>
      <c r="AJ28" s="157"/>
      <c r="AK28" s="157"/>
      <c r="AL28" s="157"/>
    </row>
    <row r="29" spans="1:38" s="273" customFormat="1" ht="12" x14ac:dyDescent="0.2">
      <c r="A29" s="150">
        <f t="shared" si="0"/>
        <v>1</v>
      </c>
      <c r="B29" s="192" t="s">
        <v>569</v>
      </c>
      <c r="C29" s="281"/>
      <c r="D29" s="157"/>
      <c r="E29" s="157"/>
      <c r="F29" s="150">
        <f t="shared" si="1"/>
        <v>1</v>
      </c>
      <c r="G29" s="192" t="s">
        <v>569</v>
      </c>
      <c r="H29" s="281"/>
      <c r="I29" s="157"/>
      <c r="J29" s="157"/>
      <c r="K29" s="150">
        <f t="shared" si="2"/>
        <v>1</v>
      </c>
      <c r="L29" s="192" t="s">
        <v>569</v>
      </c>
      <c r="M29" s="281"/>
      <c r="N29" s="157"/>
      <c r="O29" s="157"/>
      <c r="P29" s="150">
        <f t="shared" si="3"/>
        <v>1</v>
      </c>
      <c r="Q29" s="192" t="s">
        <v>569</v>
      </c>
      <c r="R29" s="281"/>
      <c r="S29" s="157"/>
      <c r="T29" s="157"/>
      <c r="U29" s="150">
        <f t="shared" si="4"/>
        <v>1</v>
      </c>
      <c r="V29" s="192" t="s">
        <v>569</v>
      </c>
      <c r="W29" s="281"/>
      <c r="X29" s="157"/>
      <c r="Y29" s="157"/>
      <c r="Z29" s="150">
        <f t="shared" si="5"/>
        <v>1</v>
      </c>
      <c r="AA29" s="192" t="s">
        <v>569</v>
      </c>
      <c r="AB29" s="281"/>
      <c r="AC29" s="157"/>
      <c r="AD29" s="157"/>
      <c r="AE29" s="157"/>
      <c r="AF29" s="157"/>
      <c r="AG29" s="157"/>
      <c r="AH29" s="157"/>
      <c r="AI29" s="157"/>
      <c r="AJ29" s="157"/>
      <c r="AK29" s="157"/>
      <c r="AL29" s="157"/>
    </row>
    <row r="30" spans="1:38" s="273" customFormat="1" ht="12.75" thickBot="1" x14ac:dyDescent="0.25">
      <c r="A30" s="150">
        <f t="shared" si="0"/>
        <v>1</v>
      </c>
      <c r="B30" s="240" t="s">
        <v>169</v>
      </c>
      <c r="C30" s="281"/>
      <c r="D30" s="157"/>
      <c r="E30" s="157"/>
      <c r="F30" s="150">
        <f t="shared" si="1"/>
        <v>1</v>
      </c>
      <c r="G30" s="240" t="s">
        <v>169</v>
      </c>
      <c r="H30" s="281"/>
      <c r="I30" s="157"/>
      <c r="J30" s="157"/>
      <c r="K30" s="150">
        <f t="shared" si="2"/>
        <v>1</v>
      </c>
      <c r="L30" s="240" t="s">
        <v>169</v>
      </c>
      <c r="M30" s="281"/>
      <c r="N30" s="157"/>
      <c r="O30" s="157"/>
      <c r="P30" s="150">
        <f t="shared" si="3"/>
        <v>1</v>
      </c>
      <c r="Q30" s="240" t="s">
        <v>169</v>
      </c>
      <c r="R30" s="281"/>
      <c r="S30" s="157"/>
      <c r="T30" s="157"/>
      <c r="U30" s="150">
        <f t="shared" si="4"/>
        <v>1</v>
      </c>
      <c r="V30" s="240" t="s">
        <v>169</v>
      </c>
      <c r="W30" s="281"/>
      <c r="X30" s="157"/>
      <c r="Y30" s="157"/>
      <c r="Z30" s="150">
        <f t="shared" si="5"/>
        <v>1</v>
      </c>
      <c r="AA30" s="240" t="s">
        <v>169</v>
      </c>
      <c r="AB30" s="281"/>
      <c r="AC30" s="157"/>
      <c r="AD30" s="157"/>
      <c r="AE30" s="157"/>
      <c r="AF30" s="157"/>
      <c r="AG30" s="157"/>
      <c r="AH30" s="157"/>
      <c r="AI30" s="157"/>
      <c r="AJ30" s="157"/>
      <c r="AK30" s="157"/>
      <c r="AL30" s="157"/>
    </row>
    <row r="31" spans="1:38" s="273" customFormat="1" ht="12.75" thickBot="1" x14ac:dyDescent="0.25">
      <c r="A31" s="157"/>
      <c r="B31" s="239" t="s">
        <v>170</v>
      </c>
      <c r="C31" s="283">
        <f>SUM(C26:C30)</f>
        <v>0</v>
      </c>
      <c r="D31" s="157"/>
      <c r="E31" s="157"/>
      <c r="F31" s="157"/>
      <c r="G31" s="239" t="s">
        <v>170</v>
      </c>
      <c r="H31" s="283">
        <f>SUM(H26:H30)</f>
        <v>0</v>
      </c>
      <c r="I31" s="157"/>
      <c r="J31" s="157"/>
      <c r="K31" s="157"/>
      <c r="L31" s="239" t="s">
        <v>170</v>
      </c>
      <c r="M31" s="283">
        <f>SUM(M26:M30)</f>
        <v>0</v>
      </c>
      <c r="N31" s="157"/>
      <c r="O31" s="157"/>
      <c r="P31" s="157"/>
      <c r="Q31" s="239" t="s">
        <v>170</v>
      </c>
      <c r="R31" s="283">
        <f>SUM(R26:R30)</f>
        <v>0</v>
      </c>
      <c r="S31" s="157"/>
      <c r="T31" s="157"/>
      <c r="U31" s="272"/>
      <c r="V31" s="239" t="s">
        <v>170</v>
      </c>
      <c r="W31" s="283">
        <f>SUM(W26:W30)</f>
        <v>0</v>
      </c>
      <c r="X31" s="157"/>
      <c r="Y31" s="157"/>
      <c r="Z31" s="272"/>
      <c r="AA31" s="239" t="s">
        <v>170</v>
      </c>
      <c r="AB31" s="283">
        <f>SUM(AB26:AB30)</f>
        <v>0</v>
      </c>
      <c r="AC31" s="157"/>
      <c r="AD31" s="157"/>
      <c r="AE31" s="157"/>
      <c r="AF31" s="157"/>
      <c r="AG31" s="157"/>
      <c r="AH31" s="157"/>
      <c r="AI31" s="157"/>
      <c r="AJ31" s="157"/>
      <c r="AK31" s="157"/>
      <c r="AL31" s="157"/>
    </row>
    <row r="32" spans="1:38" s="273" customFormat="1" ht="27" thickBot="1" x14ac:dyDescent="0.25">
      <c r="A32" s="157"/>
      <c r="B32" s="284" t="s">
        <v>586</v>
      </c>
      <c r="C32" s="364">
        <f>C18+C25+C31</f>
        <v>0</v>
      </c>
      <c r="D32" s="157"/>
      <c r="E32" s="157"/>
      <c r="F32" s="157"/>
      <c r="G32" s="284" t="s">
        <v>586</v>
      </c>
      <c r="H32" s="364">
        <f>H18+H25+H31</f>
        <v>0</v>
      </c>
      <c r="I32" s="157"/>
      <c r="J32" s="157"/>
      <c r="K32" s="157"/>
      <c r="L32" s="284" t="s">
        <v>586</v>
      </c>
      <c r="M32" s="364">
        <f>M18+M25+M31</f>
        <v>0</v>
      </c>
      <c r="N32" s="157"/>
      <c r="O32" s="157"/>
      <c r="P32" s="157"/>
      <c r="Q32" s="284" t="s">
        <v>586</v>
      </c>
      <c r="R32" s="364">
        <f>R18+R25+R31</f>
        <v>0</v>
      </c>
      <c r="S32" s="157"/>
      <c r="T32" s="157"/>
      <c r="U32" s="272"/>
      <c r="V32" s="284" t="s">
        <v>586</v>
      </c>
      <c r="W32" s="364">
        <f>W18+W25+W31</f>
        <v>0</v>
      </c>
      <c r="X32" s="157"/>
      <c r="Y32" s="157"/>
      <c r="Z32" s="272"/>
      <c r="AA32" s="284" t="s">
        <v>586</v>
      </c>
      <c r="AB32" s="364">
        <f>AB18+AB25+AB31</f>
        <v>0</v>
      </c>
      <c r="AC32" s="157"/>
      <c r="AD32" s="157"/>
      <c r="AE32" s="157"/>
      <c r="AF32" s="157"/>
      <c r="AG32" s="157"/>
      <c r="AH32" s="157"/>
      <c r="AI32" s="157"/>
      <c r="AJ32" s="157"/>
      <c r="AK32" s="157"/>
      <c r="AL32" s="157"/>
    </row>
    <row r="33" spans="1:38" s="273" customFormat="1" ht="12.75" thickBot="1" x14ac:dyDescent="0.25">
      <c r="A33" s="285"/>
      <c r="B33" s="361"/>
      <c r="C33" s="362"/>
      <c r="D33" s="285"/>
      <c r="E33" s="285"/>
      <c r="F33" s="285"/>
      <c r="G33" s="361"/>
      <c r="H33" s="362"/>
      <c r="I33" s="157"/>
      <c r="J33" s="157"/>
      <c r="K33" s="285"/>
      <c r="L33" s="361"/>
      <c r="M33" s="362"/>
      <c r="N33" s="157"/>
      <c r="O33" s="157"/>
      <c r="P33" s="285"/>
      <c r="Q33" s="361"/>
      <c r="R33" s="362"/>
      <c r="S33" s="157"/>
      <c r="T33" s="157"/>
      <c r="U33" s="272"/>
      <c r="V33" s="361"/>
      <c r="W33" s="362"/>
      <c r="X33" s="157"/>
      <c r="Y33" s="157"/>
      <c r="Z33" s="272"/>
      <c r="AA33" s="361"/>
      <c r="AB33" s="362"/>
      <c r="AC33" s="157"/>
      <c r="AD33" s="157"/>
      <c r="AE33" s="157"/>
      <c r="AF33" s="157"/>
      <c r="AG33" s="157"/>
      <c r="AH33" s="157"/>
      <c r="AI33" s="157"/>
      <c r="AJ33" s="157"/>
      <c r="AK33" s="157"/>
      <c r="AL33" s="157"/>
    </row>
    <row r="34" spans="1:38" s="273" customFormat="1" ht="27" thickBot="1" x14ac:dyDescent="0.25">
      <c r="A34" s="157"/>
      <c r="B34" s="286" t="s">
        <v>587</v>
      </c>
      <c r="C34" s="364">
        <f>C32*50</f>
        <v>0</v>
      </c>
      <c r="D34" s="157"/>
      <c r="E34" s="157"/>
      <c r="F34" s="157"/>
      <c r="G34" s="286" t="s">
        <v>587</v>
      </c>
      <c r="H34" s="364">
        <f>H32*50</f>
        <v>0</v>
      </c>
      <c r="I34" s="157"/>
      <c r="J34" s="157"/>
      <c r="K34" s="157"/>
      <c r="L34" s="286" t="s">
        <v>587</v>
      </c>
      <c r="M34" s="364">
        <f>M32*50</f>
        <v>0</v>
      </c>
      <c r="N34" s="157"/>
      <c r="O34" s="157"/>
      <c r="P34" s="157"/>
      <c r="Q34" s="286" t="s">
        <v>587</v>
      </c>
      <c r="R34" s="364">
        <f>R32*50</f>
        <v>0</v>
      </c>
      <c r="S34" s="157"/>
      <c r="T34" s="157"/>
      <c r="U34" s="272"/>
      <c r="V34" s="286" t="s">
        <v>587</v>
      </c>
      <c r="W34" s="364">
        <f>W32*50</f>
        <v>0</v>
      </c>
      <c r="X34" s="157"/>
      <c r="Y34" s="157"/>
      <c r="Z34" s="272"/>
      <c r="AA34" s="286" t="s">
        <v>587</v>
      </c>
      <c r="AB34" s="364">
        <f>AB32*50</f>
        <v>0</v>
      </c>
      <c r="AC34" s="157"/>
      <c r="AD34" s="157"/>
      <c r="AE34" s="157"/>
      <c r="AF34" s="157"/>
      <c r="AG34" s="157"/>
      <c r="AH34" s="157"/>
      <c r="AI34" s="157"/>
      <c r="AJ34" s="157"/>
      <c r="AK34" s="157"/>
      <c r="AL34" s="157"/>
    </row>
    <row r="35" spans="1:38" s="273" customFormat="1" ht="60.6" customHeight="1" x14ac:dyDescent="0.2">
      <c r="A35" s="157"/>
      <c r="B35" s="540" t="s">
        <v>605</v>
      </c>
      <c r="C35" s="541"/>
      <c r="D35" s="157"/>
      <c r="E35" s="157"/>
      <c r="F35" s="157"/>
      <c r="G35" s="540" t="s">
        <v>606</v>
      </c>
      <c r="H35" s="541"/>
      <c r="I35" s="157"/>
      <c r="J35" s="157"/>
      <c r="K35" s="157"/>
      <c r="L35" s="540" t="s">
        <v>607</v>
      </c>
      <c r="M35" s="541"/>
      <c r="N35" s="157"/>
      <c r="O35" s="157"/>
      <c r="P35" s="157"/>
      <c r="Q35" s="540" t="s">
        <v>608</v>
      </c>
      <c r="R35" s="541"/>
      <c r="S35" s="157"/>
      <c r="T35" s="157"/>
      <c r="U35" s="272"/>
      <c r="V35" s="540" t="s">
        <v>609</v>
      </c>
      <c r="W35" s="541"/>
      <c r="X35" s="157"/>
      <c r="Y35" s="157"/>
      <c r="Z35" s="272"/>
      <c r="AA35" s="540" t="s">
        <v>610</v>
      </c>
      <c r="AB35" s="541"/>
      <c r="AC35" s="157"/>
      <c r="AD35" s="157"/>
      <c r="AE35" s="157"/>
      <c r="AF35" s="157"/>
      <c r="AG35" s="157"/>
      <c r="AH35" s="157"/>
      <c r="AI35" s="157"/>
      <c r="AJ35" s="157"/>
      <c r="AK35" s="157"/>
      <c r="AL35" s="157"/>
    </row>
    <row r="36" spans="1:38" s="273" customFormat="1" ht="12.6" customHeight="1" thickBot="1" x14ac:dyDescent="0.25">
      <c r="A36" s="157"/>
      <c r="B36" s="274"/>
      <c r="C36" s="363"/>
      <c r="D36" s="157"/>
      <c r="E36" s="157"/>
      <c r="F36" s="157"/>
      <c r="G36" s="274"/>
      <c r="H36" s="363"/>
      <c r="I36" s="157"/>
      <c r="J36" s="157"/>
      <c r="K36" s="157"/>
      <c r="L36" s="274"/>
      <c r="M36" s="363"/>
      <c r="N36" s="157"/>
      <c r="O36" s="157"/>
      <c r="P36" s="157"/>
      <c r="Q36" s="274"/>
      <c r="R36" s="363"/>
      <c r="S36" s="157"/>
      <c r="T36" s="157"/>
      <c r="U36" s="272"/>
      <c r="V36" s="274"/>
      <c r="W36" s="363"/>
      <c r="X36" s="157"/>
      <c r="Y36" s="157"/>
      <c r="Z36" s="272"/>
      <c r="AA36" s="274"/>
      <c r="AB36" s="363"/>
      <c r="AC36" s="157"/>
      <c r="AD36" s="157"/>
      <c r="AE36" s="157"/>
      <c r="AF36" s="157"/>
      <c r="AG36" s="157"/>
      <c r="AH36" s="157"/>
      <c r="AI36" s="157"/>
      <c r="AJ36" s="157"/>
      <c r="AK36" s="157"/>
      <c r="AL36" s="157"/>
    </row>
    <row r="37" spans="1:38" s="273" customFormat="1" ht="12.75" thickBot="1" x14ac:dyDescent="0.25">
      <c r="A37" s="157"/>
      <c r="B37" s="510" t="s">
        <v>570</v>
      </c>
      <c r="C37" s="512"/>
      <c r="D37" s="157"/>
      <c r="E37" s="157"/>
      <c r="F37" s="157"/>
      <c r="G37" s="510" t="s">
        <v>570</v>
      </c>
      <c r="H37" s="512"/>
      <c r="I37" s="157"/>
      <c r="J37" s="157"/>
      <c r="K37" s="157"/>
      <c r="L37" s="510" t="s">
        <v>570</v>
      </c>
      <c r="M37" s="512"/>
      <c r="N37" s="157"/>
      <c r="O37" s="157"/>
      <c r="P37" s="157"/>
      <c r="Q37" s="510" t="s">
        <v>570</v>
      </c>
      <c r="R37" s="512"/>
      <c r="S37" s="157"/>
      <c r="T37" s="157"/>
      <c r="U37" s="272"/>
      <c r="V37" s="510" t="s">
        <v>570</v>
      </c>
      <c r="W37" s="512"/>
      <c r="X37" s="157"/>
      <c r="Y37" s="157"/>
      <c r="Z37" s="272"/>
      <c r="AA37" s="510" t="s">
        <v>570</v>
      </c>
      <c r="AB37" s="512"/>
      <c r="AC37" s="157"/>
      <c r="AD37" s="157"/>
      <c r="AE37" s="157"/>
      <c r="AF37" s="157"/>
      <c r="AG37" s="157"/>
      <c r="AH37" s="157"/>
      <c r="AI37" s="157"/>
      <c r="AJ37" s="157"/>
      <c r="AK37" s="157"/>
      <c r="AL37" s="157"/>
    </row>
    <row r="38" spans="1:38" s="273" customFormat="1" ht="12" x14ac:dyDescent="0.2">
      <c r="A38" s="157"/>
      <c r="B38" s="538" t="s">
        <v>94</v>
      </c>
      <c r="C38" s="287" t="s">
        <v>560</v>
      </c>
      <c r="D38" s="157"/>
      <c r="E38" s="157"/>
      <c r="F38" s="157"/>
      <c r="G38" s="538" t="s">
        <v>94</v>
      </c>
      <c r="H38" s="287" t="s">
        <v>560</v>
      </c>
      <c r="I38" s="157"/>
      <c r="J38" s="157"/>
      <c r="K38" s="157"/>
      <c r="L38" s="538" t="s">
        <v>94</v>
      </c>
      <c r="M38" s="287" t="s">
        <v>560</v>
      </c>
      <c r="N38" s="157"/>
      <c r="O38" s="157"/>
      <c r="P38" s="157"/>
      <c r="Q38" s="538" t="s">
        <v>94</v>
      </c>
      <c r="R38" s="287" t="s">
        <v>560</v>
      </c>
      <c r="S38" s="157"/>
      <c r="T38" s="157"/>
      <c r="U38" s="157"/>
      <c r="V38" s="538" t="s">
        <v>94</v>
      </c>
      <c r="W38" s="287" t="s">
        <v>560</v>
      </c>
      <c r="X38" s="157"/>
      <c r="Y38" s="157"/>
      <c r="Z38" s="157"/>
      <c r="AA38" s="538" t="s">
        <v>94</v>
      </c>
      <c r="AB38" s="287" t="s">
        <v>560</v>
      </c>
      <c r="AC38" s="157"/>
      <c r="AD38" s="157"/>
      <c r="AE38" s="157"/>
      <c r="AF38" s="157"/>
      <c r="AG38" s="157"/>
      <c r="AH38" s="157"/>
      <c r="AI38" s="157"/>
      <c r="AJ38" s="157"/>
      <c r="AK38" s="157"/>
      <c r="AL38" s="157"/>
    </row>
    <row r="39" spans="1:38" s="273" customFormat="1" ht="13.5" x14ac:dyDescent="0.2">
      <c r="A39" s="157"/>
      <c r="B39" s="539"/>
      <c r="C39" s="138" t="s">
        <v>585</v>
      </c>
      <c r="D39" s="157"/>
      <c r="E39" s="157"/>
      <c r="F39" s="157"/>
      <c r="G39" s="539"/>
      <c r="H39" s="138" t="s">
        <v>585</v>
      </c>
      <c r="I39" s="157"/>
      <c r="J39" s="157"/>
      <c r="K39" s="157"/>
      <c r="L39" s="539"/>
      <c r="M39" s="138" t="s">
        <v>585</v>
      </c>
      <c r="N39" s="157"/>
      <c r="O39" s="157"/>
      <c r="P39" s="157"/>
      <c r="Q39" s="539"/>
      <c r="R39" s="138" t="s">
        <v>585</v>
      </c>
      <c r="S39" s="157"/>
      <c r="T39" s="157"/>
      <c r="U39" s="157"/>
      <c r="V39" s="539"/>
      <c r="W39" s="138" t="s">
        <v>585</v>
      </c>
      <c r="X39" s="157"/>
      <c r="Y39" s="157"/>
      <c r="Z39" s="157"/>
      <c r="AA39" s="539"/>
      <c r="AB39" s="138" t="s">
        <v>585</v>
      </c>
      <c r="AC39" s="157"/>
      <c r="AD39" s="157"/>
      <c r="AE39" s="157"/>
      <c r="AF39" s="157"/>
      <c r="AG39" s="157"/>
      <c r="AH39" s="157"/>
      <c r="AI39" s="157"/>
      <c r="AJ39" s="157"/>
      <c r="AK39" s="157"/>
      <c r="AL39" s="157"/>
    </row>
    <row r="40" spans="1:38" s="273" customFormat="1" ht="12" x14ac:dyDescent="0.2">
      <c r="A40" s="157"/>
      <c r="B40" s="288" t="s">
        <v>201</v>
      </c>
      <c r="C40" s="289">
        <v>0</v>
      </c>
      <c r="D40" s="157"/>
      <c r="E40" s="157"/>
      <c r="F40" s="157"/>
      <c r="G40" s="288" t="s">
        <v>201</v>
      </c>
      <c r="H40" s="289">
        <v>0</v>
      </c>
      <c r="I40" s="157"/>
      <c r="J40" s="157"/>
      <c r="K40" s="157"/>
      <c r="L40" s="288" t="s">
        <v>201</v>
      </c>
      <c r="M40" s="289">
        <v>0</v>
      </c>
      <c r="N40" s="157"/>
      <c r="O40" s="157"/>
      <c r="P40" s="157"/>
      <c r="Q40" s="288" t="s">
        <v>201</v>
      </c>
      <c r="R40" s="289">
        <v>0</v>
      </c>
      <c r="S40" s="157"/>
      <c r="T40" s="157"/>
      <c r="U40" s="157"/>
      <c r="V40" s="288" t="s">
        <v>201</v>
      </c>
      <c r="W40" s="289">
        <v>0</v>
      </c>
      <c r="X40" s="157"/>
      <c r="Y40" s="157"/>
      <c r="Z40" s="157"/>
      <c r="AA40" s="288" t="s">
        <v>201</v>
      </c>
      <c r="AB40" s="289">
        <v>0</v>
      </c>
      <c r="AC40" s="157"/>
      <c r="AD40" s="157"/>
      <c r="AE40" s="157"/>
      <c r="AF40" s="157"/>
      <c r="AG40" s="157"/>
      <c r="AH40" s="157"/>
      <c r="AI40" s="157"/>
      <c r="AJ40" s="157"/>
      <c r="AK40" s="157"/>
      <c r="AL40" s="157"/>
    </row>
    <row r="41" spans="1:38" s="273" customFormat="1" ht="12" x14ac:dyDescent="0.2">
      <c r="A41" s="157"/>
      <c r="B41" s="290" t="s">
        <v>571</v>
      </c>
      <c r="C41" s="291">
        <v>0</v>
      </c>
      <c r="D41" s="157"/>
      <c r="E41" s="157"/>
      <c r="F41" s="157"/>
      <c r="G41" s="290" t="s">
        <v>571</v>
      </c>
      <c r="H41" s="291">
        <v>0</v>
      </c>
      <c r="I41" s="157"/>
      <c r="J41" s="157"/>
      <c r="K41" s="157"/>
      <c r="L41" s="290" t="s">
        <v>571</v>
      </c>
      <c r="M41" s="291">
        <v>0</v>
      </c>
      <c r="N41" s="157"/>
      <c r="O41" s="157"/>
      <c r="P41" s="157"/>
      <c r="Q41" s="290" t="s">
        <v>571</v>
      </c>
      <c r="R41" s="291">
        <v>0</v>
      </c>
      <c r="S41" s="157"/>
      <c r="T41" s="157"/>
      <c r="U41" s="157"/>
      <c r="V41" s="290" t="s">
        <v>571</v>
      </c>
      <c r="W41" s="291">
        <v>0</v>
      </c>
      <c r="X41" s="157"/>
      <c r="Y41" s="157"/>
      <c r="Z41" s="157"/>
      <c r="AA41" s="290" t="s">
        <v>571</v>
      </c>
      <c r="AB41" s="291">
        <v>0</v>
      </c>
      <c r="AC41" s="157"/>
      <c r="AD41" s="157"/>
      <c r="AE41" s="157"/>
      <c r="AF41" s="157"/>
      <c r="AG41" s="157"/>
      <c r="AH41" s="157"/>
      <c r="AI41" s="157"/>
      <c r="AJ41" s="157"/>
      <c r="AK41" s="157"/>
      <c r="AL41" s="157"/>
    </row>
    <row r="42" spans="1:38" s="273" customFormat="1" ht="12" x14ac:dyDescent="0.2">
      <c r="A42" s="157"/>
      <c r="B42" s="288" t="s">
        <v>203</v>
      </c>
      <c r="C42" s="289">
        <v>0</v>
      </c>
      <c r="D42" s="157"/>
      <c r="E42" s="157"/>
      <c r="F42" s="157"/>
      <c r="G42" s="288" t="s">
        <v>203</v>
      </c>
      <c r="H42" s="289">
        <v>0</v>
      </c>
      <c r="I42" s="157"/>
      <c r="J42" s="157"/>
      <c r="K42" s="157"/>
      <c r="L42" s="288" t="s">
        <v>203</v>
      </c>
      <c r="M42" s="289">
        <v>0</v>
      </c>
      <c r="N42" s="157"/>
      <c r="O42" s="157"/>
      <c r="P42" s="157"/>
      <c r="Q42" s="288" t="s">
        <v>203</v>
      </c>
      <c r="R42" s="289">
        <v>0</v>
      </c>
      <c r="S42" s="157"/>
      <c r="T42" s="157"/>
      <c r="U42" s="157"/>
      <c r="V42" s="288" t="s">
        <v>203</v>
      </c>
      <c r="W42" s="289">
        <v>0</v>
      </c>
      <c r="X42" s="157"/>
      <c r="Y42" s="157"/>
      <c r="Z42" s="157"/>
      <c r="AA42" s="288" t="s">
        <v>203</v>
      </c>
      <c r="AB42" s="289">
        <v>0</v>
      </c>
      <c r="AC42" s="157"/>
      <c r="AD42" s="157"/>
      <c r="AE42" s="157"/>
      <c r="AF42" s="157"/>
      <c r="AG42" s="157"/>
      <c r="AH42" s="157"/>
      <c r="AI42" s="157"/>
      <c r="AJ42" s="157"/>
      <c r="AK42" s="157"/>
      <c r="AL42" s="157"/>
    </row>
    <row r="43" spans="1:38" s="273" customFormat="1" ht="12" x14ac:dyDescent="0.2">
      <c r="A43" s="157"/>
      <c r="B43" s="288" t="s">
        <v>204</v>
      </c>
      <c r="C43" s="289">
        <v>0</v>
      </c>
      <c r="D43" s="157"/>
      <c r="E43" s="157"/>
      <c r="F43" s="157"/>
      <c r="G43" s="288" t="s">
        <v>204</v>
      </c>
      <c r="H43" s="289">
        <v>0</v>
      </c>
      <c r="I43" s="157"/>
      <c r="J43" s="157"/>
      <c r="K43" s="157"/>
      <c r="L43" s="288" t="s">
        <v>204</v>
      </c>
      <c r="M43" s="289">
        <v>0</v>
      </c>
      <c r="N43" s="157"/>
      <c r="O43" s="157"/>
      <c r="P43" s="157"/>
      <c r="Q43" s="288" t="s">
        <v>204</v>
      </c>
      <c r="R43" s="289">
        <v>0</v>
      </c>
      <c r="S43" s="157"/>
      <c r="T43" s="157"/>
      <c r="U43" s="157"/>
      <c r="V43" s="288" t="s">
        <v>204</v>
      </c>
      <c r="W43" s="289">
        <v>0</v>
      </c>
      <c r="X43" s="157"/>
      <c r="Y43" s="157"/>
      <c r="Z43" s="157"/>
      <c r="AA43" s="288" t="s">
        <v>204</v>
      </c>
      <c r="AB43" s="289">
        <v>0</v>
      </c>
      <c r="AC43" s="157"/>
      <c r="AD43" s="157"/>
      <c r="AE43" s="157"/>
      <c r="AF43" s="157"/>
      <c r="AG43" s="157"/>
      <c r="AH43" s="157"/>
      <c r="AI43" s="157"/>
      <c r="AJ43" s="157"/>
      <c r="AK43" s="157"/>
      <c r="AL43" s="157"/>
    </row>
    <row r="44" spans="1:38" s="273" customFormat="1" ht="12.75" thickBot="1" x14ac:dyDescent="0.25">
      <c r="A44" s="157"/>
      <c r="B44" s="292" t="s">
        <v>205</v>
      </c>
      <c r="C44" s="293">
        <v>0</v>
      </c>
      <c r="D44" s="157"/>
      <c r="E44" s="157"/>
      <c r="F44" s="157"/>
      <c r="G44" s="292" t="s">
        <v>205</v>
      </c>
      <c r="H44" s="293">
        <v>0</v>
      </c>
      <c r="I44" s="157"/>
      <c r="J44" s="157"/>
      <c r="K44" s="157"/>
      <c r="L44" s="292" t="s">
        <v>205</v>
      </c>
      <c r="M44" s="293">
        <v>0</v>
      </c>
      <c r="N44" s="157"/>
      <c r="O44" s="157"/>
      <c r="P44" s="157"/>
      <c r="Q44" s="292" t="s">
        <v>205</v>
      </c>
      <c r="R44" s="293">
        <v>0</v>
      </c>
      <c r="S44" s="157"/>
      <c r="T44" s="157"/>
      <c r="U44" s="157"/>
      <c r="V44" s="292" t="s">
        <v>205</v>
      </c>
      <c r="W44" s="293">
        <v>0</v>
      </c>
      <c r="X44" s="157"/>
      <c r="Y44" s="157"/>
      <c r="Z44" s="157"/>
      <c r="AA44" s="292" t="s">
        <v>205</v>
      </c>
      <c r="AB44" s="293">
        <v>0</v>
      </c>
      <c r="AC44" s="157"/>
      <c r="AD44" s="157"/>
      <c r="AE44" s="157"/>
      <c r="AF44" s="157"/>
      <c r="AG44" s="157"/>
      <c r="AH44" s="157"/>
      <c r="AI44" s="157"/>
      <c r="AJ44" s="157"/>
      <c r="AK44" s="157"/>
      <c r="AL44" s="157"/>
    </row>
    <row r="45" spans="1:38" s="273" customFormat="1" ht="12" x14ac:dyDescent="0.2">
      <c r="A45" s="157"/>
      <c r="B45" s="157"/>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c r="AL45" s="157"/>
    </row>
    <row r="46" spans="1:38" s="273" customFormat="1" ht="12" x14ac:dyDescent="0.2">
      <c r="A46" s="157"/>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row>
    <row r="47" spans="1:38" s="273" customFormat="1" ht="16.899999999999999" customHeight="1" thickBot="1" x14ac:dyDescent="0.25">
      <c r="A47" s="157"/>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row>
    <row r="48" spans="1:38" s="273" customFormat="1" ht="29.45" customHeight="1" thickBot="1" x14ac:dyDescent="0.25">
      <c r="A48" s="157"/>
      <c r="B48" s="531" t="s">
        <v>574</v>
      </c>
      <c r="C48" s="532"/>
      <c r="D48" s="532"/>
      <c r="E48" s="533"/>
      <c r="F48" s="157"/>
      <c r="G48" s="531" t="s">
        <v>578</v>
      </c>
      <c r="H48" s="532"/>
      <c r="I48" s="532"/>
      <c r="J48" s="533"/>
      <c r="K48" s="157"/>
      <c r="L48" s="531" t="s">
        <v>579</v>
      </c>
      <c r="M48" s="532"/>
      <c r="N48" s="532"/>
      <c r="O48" s="533"/>
      <c r="P48" s="157"/>
      <c r="Q48" s="531" t="s">
        <v>580</v>
      </c>
      <c r="R48" s="532"/>
      <c r="S48" s="532"/>
      <c r="T48" s="533"/>
      <c r="U48" s="157"/>
      <c r="V48" s="531" t="s">
        <v>611</v>
      </c>
      <c r="W48" s="532"/>
      <c r="X48" s="532"/>
      <c r="Y48" s="533"/>
      <c r="Z48" s="157"/>
      <c r="AA48" s="531" t="s">
        <v>612</v>
      </c>
      <c r="AB48" s="532"/>
      <c r="AC48" s="532"/>
      <c r="AD48" s="533"/>
      <c r="AE48" s="157"/>
      <c r="AF48" s="157"/>
      <c r="AG48" s="157"/>
      <c r="AH48" s="157"/>
      <c r="AI48" s="157"/>
      <c r="AJ48" s="157"/>
      <c r="AK48" s="157"/>
      <c r="AL48" s="157"/>
    </row>
    <row r="49" spans="1:38" s="273" customFormat="1" ht="100.9" customHeight="1" thickBot="1" x14ac:dyDescent="0.25">
      <c r="A49" s="157"/>
      <c r="B49" s="315" t="s">
        <v>572</v>
      </c>
      <c r="C49" s="314" t="s">
        <v>588</v>
      </c>
      <c r="D49" s="213" t="s">
        <v>180</v>
      </c>
      <c r="E49" s="213" t="s">
        <v>181</v>
      </c>
      <c r="F49" s="157"/>
      <c r="G49" s="331" t="s">
        <v>572</v>
      </c>
      <c r="H49" s="332" t="s">
        <v>588</v>
      </c>
      <c r="I49" s="213" t="s">
        <v>180</v>
      </c>
      <c r="J49" s="213" t="s">
        <v>181</v>
      </c>
      <c r="K49" s="157"/>
      <c r="L49" s="331" t="s">
        <v>572</v>
      </c>
      <c r="M49" s="332" t="s">
        <v>588</v>
      </c>
      <c r="N49" s="213" t="s">
        <v>180</v>
      </c>
      <c r="O49" s="213" t="s">
        <v>181</v>
      </c>
      <c r="P49" s="157"/>
      <c r="Q49" s="331" t="s">
        <v>572</v>
      </c>
      <c r="R49" s="332" t="s">
        <v>588</v>
      </c>
      <c r="S49" s="213" t="s">
        <v>180</v>
      </c>
      <c r="T49" s="213" t="s">
        <v>181</v>
      </c>
      <c r="U49" s="157"/>
      <c r="V49" s="331" t="s">
        <v>572</v>
      </c>
      <c r="W49" s="332" t="s">
        <v>588</v>
      </c>
      <c r="X49" s="213" t="s">
        <v>180</v>
      </c>
      <c r="Y49" s="213" t="s">
        <v>181</v>
      </c>
      <c r="Z49" s="157"/>
      <c r="AA49" s="331" t="s">
        <v>572</v>
      </c>
      <c r="AB49" s="332" t="s">
        <v>588</v>
      </c>
      <c r="AC49" s="213" t="s">
        <v>180</v>
      </c>
      <c r="AD49" s="213" t="s">
        <v>181</v>
      </c>
      <c r="AE49" s="157"/>
      <c r="AF49" s="157"/>
      <c r="AG49" s="157"/>
      <c r="AH49" s="157"/>
      <c r="AI49" s="157"/>
      <c r="AJ49" s="157"/>
      <c r="AK49" s="157"/>
      <c r="AL49" s="157"/>
    </row>
    <row r="50" spans="1:38" s="273" customFormat="1" ht="12" x14ac:dyDescent="0.2">
      <c r="A50" s="157"/>
      <c r="B50" s="112" t="s">
        <v>183</v>
      </c>
      <c r="C50" s="187"/>
      <c r="D50" s="294"/>
      <c r="E50" s="295"/>
      <c r="F50" s="157"/>
      <c r="G50" s="112" t="s">
        <v>183</v>
      </c>
      <c r="H50" s="187"/>
      <c r="I50" s="294"/>
      <c r="J50" s="295"/>
      <c r="K50" s="157"/>
      <c r="L50" s="112" t="s">
        <v>183</v>
      </c>
      <c r="M50" s="187"/>
      <c r="N50" s="294"/>
      <c r="O50" s="295"/>
      <c r="P50" s="157"/>
      <c r="Q50" s="112" t="s">
        <v>183</v>
      </c>
      <c r="R50" s="187"/>
      <c r="S50" s="294"/>
      <c r="T50" s="295"/>
      <c r="U50" s="157"/>
      <c r="V50" s="112" t="s">
        <v>183</v>
      </c>
      <c r="W50" s="187"/>
      <c r="X50" s="294"/>
      <c r="Y50" s="295"/>
      <c r="Z50" s="157"/>
      <c r="AA50" s="112" t="s">
        <v>183</v>
      </c>
      <c r="AB50" s="187"/>
      <c r="AC50" s="294"/>
      <c r="AD50" s="295"/>
      <c r="AE50" s="157"/>
      <c r="AF50" s="157"/>
      <c r="AG50" s="157"/>
      <c r="AH50" s="157"/>
      <c r="AI50" s="157"/>
      <c r="AJ50" s="157"/>
      <c r="AK50" s="157"/>
      <c r="AL50" s="157"/>
    </row>
    <row r="51" spans="1:38" s="273" customFormat="1" ht="12" x14ac:dyDescent="0.2">
      <c r="A51" s="157"/>
      <c r="B51" s="317" t="s">
        <v>112</v>
      </c>
      <c r="C51" s="316"/>
      <c r="D51" s="296"/>
      <c r="E51" s="296"/>
      <c r="F51" s="157"/>
      <c r="G51" s="317" t="s">
        <v>112</v>
      </c>
      <c r="H51" s="316"/>
      <c r="I51" s="296"/>
      <c r="J51" s="296"/>
      <c r="K51" s="157"/>
      <c r="L51" s="317" t="s">
        <v>112</v>
      </c>
      <c r="M51" s="316"/>
      <c r="N51" s="296"/>
      <c r="O51" s="296"/>
      <c r="P51" s="157"/>
      <c r="Q51" s="317" t="s">
        <v>112</v>
      </c>
      <c r="R51" s="316"/>
      <c r="S51" s="296"/>
      <c r="T51" s="296"/>
      <c r="U51" s="157"/>
      <c r="V51" s="317" t="s">
        <v>112</v>
      </c>
      <c r="W51" s="316"/>
      <c r="X51" s="296"/>
      <c r="Y51" s="296"/>
      <c r="AA51" s="317" t="s">
        <v>112</v>
      </c>
      <c r="AB51" s="316"/>
      <c r="AC51" s="296"/>
      <c r="AD51" s="296"/>
      <c r="AE51" s="157"/>
      <c r="AF51" s="157"/>
      <c r="AG51" s="157"/>
      <c r="AH51" s="157"/>
      <c r="AI51" s="157"/>
      <c r="AJ51" s="157"/>
      <c r="AK51" s="157"/>
      <c r="AL51" s="157"/>
    </row>
    <row r="52" spans="1:38" s="273" customFormat="1" ht="12" x14ac:dyDescent="0.2">
      <c r="A52" s="157"/>
      <c r="B52" s="243" t="s">
        <v>114</v>
      </c>
      <c r="C52" s="316"/>
      <c r="D52" s="296"/>
      <c r="E52" s="296"/>
      <c r="F52" s="157"/>
      <c r="G52" s="243" t="s">
        <v>114</v>
      </c>
      <c r="H52" s="316"/>
      <c r="I52" s="296"/>
      <c r="J52" s="296"/>
      <c r="K52" s="157"/>
      <c r="L52" s="243" t="s">
        <v>114</v>
      </c>
      <c r="M52" s="316"/>
      <c r="N52" s="296"/>
      <c r="O52" s="296"/>
      <c r="P52" s="157"/>
      <c r="Q52" s="243" t="s">
        <v>114</v>
      </c>
      <c r="R52" s="316"/>
      <c r="S52" s="296"/>
      <c r="T52" s="296"/>
      <c r="U52" s="157"/>
      <c r="V52" s="243" t="s">
        <v>114</v>
      </c>
      <c r="W52" s="316"/>
      <c r="X52" s="296"/>
      <c r="Y52" s="296"/>
      <c r="AA52" s="243" t="s">
        <v>114</v>
      </c>
      <c r="AB52" s="316"/>
      <c r="AC52" s="296"/>
      <c r="AD52" s="296"/>
      <c r="AE52" s="157"/>
      <c r="AF52" s="157"/>
      <c r="AG52" s="157"/>
      <c r="AH52" s="157"/>
      <c r="AI52" s="157"/>
      <c r="AJ52" s="157"/>
      <c r="AK52" s="157"/>
      <c r="AL52" s="157"/>
    </row>
    <row r="53" spans="1:38" s="273" customFormat="1" ht="12" x14ac:dyDescent="0.2">
      <c r="A53" s="157"/>
      <c r="B53" s="318" t="s">
        <v>115</v>
      </c>
      <c r="C53" s="316"/>
      <c r="D53" s="296"/>
      <c r="E53" s="296"/>
      <c r="F53" s="157"/>
      <c r="G53" s="318" t="s">
        <v>115</v>
      </c>
      <c r="H53" s="316"/>
      <c r="I53" s="296"/>
      <c r="J53" s="296"/>
      <c r="K53" s="157"/>
      <c r="L53" s="318" t="s">
        <v>115</v>
      </c>
      <c r="M53" s="316"/>
      <c r="N53" s="296"/>
      <c r="O53" s="296"/>
      <c r="P53" s="157"/>
      <c r="Q53" s="318" t="s">
        <v>115</v>
      </c>
      <c r="R53" s="316"/>
      <c r="S53" s="296"/>
      <c r="T53" s="296"/>
      <c r="U53" s="157"/>
      <c r="V53" s="318" t="s">
        <v>115</v>
      </c>
      <c r="W53" s="316"/>
      <c r="X53" s="296"/>
      <c r="Y53" s="296"/>
      <c r="AA53" s="318" t="s">
        <v>115</v>
      </c>
      <c r="AB53" s="316"/>
      <c r="AC53" s="296"/>
      <c r="AD53" s="296"/>
      <c r="AE53" s="157"/>
      <c r="AF53" s="157"/>
      <c r="AG53" s="157"/>
      <c r="AH53" s="157"/>
      <c r="AI53" s="157"/>
      <c r="AJ53" s="157"/>
      <c r="AK53" s="157"/>
      <c r="AL53" s="157"/>
    </row>
    <row r="54" spans="1:38" s="273" customFormat="1" ht="12" x14ac:dyDescent="0.2">
      <c r="A54" s="157"/>
      <c r="B54" s="243" t="s">
        <v>116</v>
      </c>
      <c r="C54" s="316"/>
      <c r="D54" s="296"/>
      <c r="E54" s="296"/>
      <c r="F54" s="157"/>
      <c r="G54" s="243" t="s">
        <v>116</v>
      </c>
      <c r="H54" s="316"/>
      <c r="I54" s="296"/>
      <c r="J54" s="296"/>
      <c r="K54" s="157"/>
      <c r="L54" s="243" t="s">
        <v>116</v>
      </c>
      <c r="M54" s="316"/>
      <c r="N54" s="296"/>
      <c r="O54" s="296"/>
      <c r="P54" s="157"/>
      <c r="Q54" s="243" t="s">
        <v>116</v>
      </c>
      <c r="R54" s="316"/>
      <c r="S54" s="296"/>
      <c r="T54" s="296"/>
      <c r="U54" s="157"/>
      <c r="V54" s="243" t="s">
        <v>116</v>
      </c>
      <c r="W54" s="316"/>
      <c r="X54" s="296"/>
      <c r="Y54" s="296"/>
      <c r="AA54" s="243" t="s">
        <v>116</v>
      </c>
      <c r="AB54" s="316"/>
      <c r="AC54" s="296"/>
      <c r="AD54" s="296"/>
      <c r="AE54" s="157"/>
      <c r="AF54" s="157"/>
      <c r="AG54" s="157"/>
      <c r="AH54" s="157"/>
      <c r="AI54" s="157"/>
      <c r="AJ54" s="157"/>
      <c r="AK54" s="157"/>
      <c r="AL54" s="157"/>
    </row>
    <row r="55" spans="1:38" s="273" customFormat="1" ht="12" x14ac:dyDescent="0.2">
      <c r="A55" s="157"/>
      <c r="B55" s="112" t="s">
        <v>184</v>
      </c>
      <c r="C55" s="188"/>
      <c r="D55" s="297"/>
      <c r="E55" s="298"/>
      <c r="F55" s="157"/>
      <c r="G55" s="112" t="s">
        <v>184</v>
      </c>
      <c r="H55" s="188"/>
      <c r="I55" s="297"/>
      <c r="J55" s="298"/>
      <c r="K55" s="157"/>
      <c r="L55" s="112" t="s">
        <v>184</v>
      </c>
      <c r="M55" s="188"/>
      <c r="N55" s="297"/>
      <c r="O55" s="298"/>
      <c r="P55" s="157"/>
      <c r="Q55" s="112" t="s">
        <v>184</v>
      </c>
      <c r="R55" s="188"/>
      <c r="S55" s="297"/>
      <c r="T55" s="298"/>
      <c r="U55" s="157"/>
      <c r="V55" s="112" t="s">
        <v>184</v>
      </c>
      <c r="W55" s="188"/>
      <c r="X55" s="297"/>
      <c r="Y55" s="298"/>
      <c r="AA55" s="112" t="s">
        <v>184</v>
      </c>
      <c r="AB55" s="188"/>
      <c r="AC55" s="297"/>
      <c r="AD55" s="298"/>
      <c r="AE55" s="157"/>
      <c r="AF55" s="157"/>
      <c r="AG55" s="157"/>
      <c r="AH55" s="157"/>
      <c r="AI55" s="157"/>
      <c r="AJ55" s="157"/>
      <c r="AK55" s="157"/>
      <c r="AL55" s="157"/>
    </row>
    <row r="56" spans="1:38" s="273" customFormat="1" ht="12" x14ac:dyDescent="0.2">
      <c r="A56" s="157"/>
      <c r="B56" s="243" t="s">
        <v>118</v>
      </c>
      <c r="C56" s="316"/>
      <c r="D56" s="296"/>
      <c r="E56" s="296"/>
      <c r="F56" s="157"/>
      <c r="G56" s="243" t="s">
        <v>118</v>
      </c>
      <c r="H56" s="316"/>
      <c r="I56" s="296"/>
      <c r="J56" s="296"/>
      <c r="K56" s="157"/>
      <c r="L56" s="243" t="s">
        <v>118</v>
      </c>
      <c r="M56" s="316"/>
      <c r="N56" s="296"/>
      <c r="O56" s="296"/>
      <c r="P56" s="157"/>
      <c r="Q56" s="243" t="s">
        <v>118</v>
      </c>
      <c r="R56" s="316"/>
      <c r="S56" s="296"/>
      <c r="T56" s="296"/>
      <c r="U56" s="157"/>
      <c r="V56" s="243" t="s">
        <v>118</v>
      </c>
      <c r="W56" s="316"/>
      <c r="X56" s="296"/>
      <c r="Y56" s="296"/>
      <c r="AA56" s="243" t="s">
        <v>118</v>
      </c>
      <c r="AB56" s="316"/>
      <c r="AC56" s="296"/>
      <c r="AD56" s="296"/>
      <c r="AE56" s="157"/>
      <c r="AF56" s="157"/>
      <c r="AG56" s="157"/>
      <c r="AH56" s="157"/>
      <c r="AI56" s="157"/>
      <c r="AJ56" s="157"/>
      <c r="AK56" s="157"/>
      <c r="AL56" s="157"/>
    </row>
    <row r="57" spans="1:38" s="273" customFormat="1" ht="12" x14ac:dyDescent="0.2">
      <c r="A57" s="157"/>
      <c r="B57" s="319" t="s">
        <v>120</v>
      </c>
      <c r="C57" s="316"/>
      <c r="D57" s="296"/>
      <c r="E57" s="296"/>
      <c r="F57" s="157"/>
      <c r="G57" s="319" t="s">
        <v>120</v>
      </c>
      <c r="H57" s="316"/>
      <c r="I57" s="296"/>
      <c r="J57" s="296"/>
      <c r="K57" s="157"/>
      <c r="L57" s="319" t="s">
        <v>120</v>
      </c>
      <c r="M57" s="316"/>
      <c r="N57" s="296"/>
      <c r="O57" s="296"/>
      <c r="P57" s="157"/>
      <c r="Q57" s="319" t="s">
        <v>120</v>
      </c>
      <c r="R57" s="316"/>
      <c r="S57" s="296"/>
      <c r="T57" s="296"/>
      <c r="U57" s="157"/>
      <c r="V57" s="319" t="s">
        <v>120</v>
      </c>
      <c r="W57" s="316"/>
      <c r="X57" s="296"/>
      <c r="Y57" s="296"/>
      <c r="AA57" s="319" t="s">
        <v>120</v>
      </c>
      <c r="AB57" s="316"/>
      <c r="AC57" s="296"/>
      <c r="AD57" s="296"/>
      <c r="AE57" s="157"/>
      <c r="AF57" s="157"/>
      <c r="AG57" s="157"/>
      <c r="AH57" s="157"/>
      <c r="AI57" s="157"/>
      <c r="AJ57" s="157"/>
      <c r="AK57" s="157"/>
      <c r="AL57" s="157"/>
    </row>
    <row r="58" spans="1:38" s="273" customFormat="1" ht="12" x14ac:dyDescent="0.2">
      <c r="A58" s="157"/>
      <c r="B58" s="320" t="s">
        <v>121</v>
      </c>
      <c r="C58" s="316"/>
      <c r="D58" s="296"/>
      <c r="E58" s="296"/>
      <c r="F58" s="157"/>
      <c r="G58" s="320" t="s">
        <v>121</v>
      </c>
      <c r="H58" s="316"/>
      <c r="I58" s="296"/>
      <c r="J58" s="296"/>
      <c r="K58" s="157"/>
      <c r="L58" s="320" t="s">
        <v>121</v>
      </c>
      <c r="M58" s="316"/>
      <c r="N58" s="296"/>
      <c r="O58" s="296"/>
      <c r="P58" s="157"/>
      <c r="Q58" s="320" t="s">
        <v>121</v>
      </c>
      <c r="R58" s="316"/>
      <c r="S58" s="296"/>
      <c r="T58" s="296"/>
      <c r="U58" s="157"/>
      <c r="V58" s="320" t="s">
        <v>121</v>
      </c>
      <c r="W58" s="316"/>
      <c r="X58" s="296"/>
      <c r="Y58" s="296"/>
      <c r="AA58" s="320" t="s">
        <v>121</v>
      </c>
      <c r="AB58" s="316"/>
      <c r="AC58" s="296"/>
      <c r="AD58" s="296"/>
      <c r="AE58" s="157"/>
      <c r="AF58" s="157"/>
      <c r="AG58" s="157"/>
      <c r="AH58" s="157"/>
      <c r="AI58" s="157"/>
      <c r="AJ58" s="157"/>
      <c r="AK58" s="157"/>
      <c r="AL58" s="157"/>
    </row>
    <row r="59" spans="1:38" s="273" customFormat="1" ht="12" x14ac:dyDescent="0.2">
      <c r="A59" s="157"/>
      <c r="B59" s="319" t="s">
        <v>123</v>
      </c>
      <c r="C59" s="316"/>
      <c r="D59" s="296"/>
      <c r="E59" s="296"/>
      <c r="F59" s="157"/>
      <c r="G59" s="319" t="s">
        <v>123</v>
      </c>
      <c r="H59" s="316"/>
      <c r="I59" s="296"/>
      <c r="J59" s="296"/>
      <c r="K59" s="157"/>
      <c r="L59" s="319" t="s">
        <v>123</v>
      </c>
      <c r="M59" s="316"/>
      <c r="N59" s="296"/>
      <c r="O59" s="296"/>
      <c r="P59" s="157"/>
      <c r="Q59" s="319" t="s">
        <v>123</v>
      </c>
      <c r="R59" s="316"/>
      <c r="S59" s="296"/>
      <c r="T59" s="296"/>
      <c r="U59" s="157"/>
      <c r="V59" s="319" t="s">
        <v>123</v>
      </c>
      <c r="W59" s="316"/>
      <c r="X59" s="296"/>
      <c r="Y59" s="296"/>
      <c r="AA59" s="319" t="s">
        <v>123</v>
      </c>
      <c r="AB59" s="316"/>
      <c r="AC59" s="296"/>
      <c r="AD59" s="296"/>
      <c r="AE59" s="157"/>
      <c r="AF59" s="157"/>
      <c r="AG59" s="157"/>
      <c r="AH59" s="157"/>
      <c r="AI59" s="157"/>
      <c r="AJ59" s="157"/>
      <c r="AK59" s="157"/>
      <c r="AL59" s="157"/>
    </row>
    <row r="60" spans="1:38" s="273" customFormat="1" ht="12" x14ac:dyDescent="0.2">
      <c r="A60" s="157"/>
      <c r="B60" s="320" t="s">
        <v>124</v>
      </c>
      <c r="C60" s="316"/>
      <c r="D60" s="296"/>
      <c r="E60" s="296"/>
      <c r="F60" s="157"/>
      <c r="G60" s="320" t="s">
        <v>124</v>
      </c>
      <c r="H60" s="316"/>
      <c r="I60" s="296"/>
      <c r="J60" s="296"/>
      <c r="K60" s="157"/>
      <c r="L60" s="320" t="s">
        <v>124</v>
      </c>
      <c r="M60" s="316"/>
      <c r="N60" s="296"/>
      <c r="O60" s="296"/>
      <c r="P60" s="157"/>
      <c r="Q60" s="320" t="s">
        <v>124</v>
      </c>
      <c r="R60" s="316"/>
      <c r="S60" s="296"/>
      <c r="T60" s="296"/>
      <c r="U60" s="157"/>
      <c r="V60" s="320" t="s">
        <v>124</v>
      </c>
      <c r="W60" s="316"/>
      <c r="X60" s="296"/>
      <c r="Y60" s="296"/>
      <c r="AA60" s="320" t="s">
        <v>124</v>
      </c>
      <c r="AB60" s="316"/>
      <c r="AC60" s="296"/>
      <c r="AD60" s="296"/>
      <c r="AE60" s="157"/>
      <c r="AF60" s="157"/>
      <c r="AG60" s="157"/>
      <c r="AH60" s="157"/>
      <c r="AI60" s="157"/>
      <c r="AJ60" s="157"/>
      <c r="AK60" s="157"/>
      <c r="AL60" s="157"/>
    </row>
    <row r="61" spans="1:38" s="273" customFormat="1" ht="12" x14ac:dyDescent="0.2">
      <c r="A61" s="157"/>
      <c r="B61" s="319" t="s">
        <v>125</v>
      </c>
      <c r="C61" s="316"/>
      <c r="D61" s="296"/>
      <c r="E61" s="296"/>
      <c r="F61" s="157"/>
      <c r="G61" s="319" t="s">
        <v>125</v>
      </c>
      <c r="H61" s="316"/>
      <c r="I61" s="296"/>
      <c r="J61" s="296"/>
      <c r="K61" s="157"/>
      <c r="L61" s="319" t="s">
        <v>125</v>
      </c>
      <c r="M61" s="316"/>
      <c r="N61" s="296"/>
      <c r="O61" s="296"/>
      <c r="P61" s="157"/>
      <c r="Q61" s="319" t="s">
        <v>125</v>
      </c>
      <c r="R61" s="316"/>
      <c r="S61" s="296"/>
      <c r="T61" s="296"/>
      <c r="U61" s="157"/>
      <c r="V61" s="319" t="s">
        <v>125</v>
      </c>
      <c r="W61" s="316"/>
      <c r="X61" s="296"/>
      <c r="Y61" s="296"/>
      <c r="AA61" s="319" t="s">
        <v>125</v>
      </c>
      <c r="AB61" s="316"/>
      <c r="AC61" s="296"/>
      <c r="AD61" s="296"/>
      <c r="AE61" s="157"/>
      <c r="AF61" s="157"/>
      <c r="AG61" s="157"/>
      <c r="AH61" s="157"/>
      <c r="AI61" s="157"/>
      <c r="AJ61" s="157"/>
      <c r="AK61" s="157"/>
      <c r="AL61" s="157"/>
    </row>
    <row r="62" spans="1:38" s="273" customFormat="1" ht="12" x14ac:dyDescent="0.2">
      <c r="A62" s="157"/>
      <c r="B62" s="320" t="s">
        <v>126</v>
      </c>
      <c r="C62" s="316"/>
      <c r="D62" s="296"/>
      <c r="E62" s="296"/>
      <c r="F62" s="157"/>
      <c r="G62" s="320" t="s">
        <v>126</v>
      </c>
      <c r="H62" s="316"/>
      <c r="I62" s="296"/>
      <c r="J62" s="296"/>
      <c r="K62" s="157"/>
      <c r="L62" s="320" t="s">
        <v>126</v>
      </c>
      <c r="M62" s="316"/>
      <c r="N62" s="296"/>
      <c r="O62" s="296"/>
      <c r="P62" s="157"/>
      <c r="Q62" s="320" t="s">
        <v>126</v>
      </c>
      <c r="R62" s="316"/>
      <c r="S62" s="296"/>
      <c r="T62" s="296"/>
      <c r="U62" s="157"/>
      <c r="V62" s="320" t="s">
        <v>126</v>
      </c>
      <c r="W62" s="316"/>
      <c r="X62" s="296"/>
      <c r="Y62" s="296"/>
      <c r="AA62" s="320" t="s">
        <v>126</v>
      </c>
      <c r="AB62" s="316"/>
      <c r="AC62" s="296"/>
      <c r="AD62" s="296"/>
      <c r="AE62" s="157"/>
      <c r="AF62" s="157"/>
      <c r="AG62" s="157"/>
      <c r="AH62" s="157"/>
      <c r="AI62" s="157"/>
      <c r="AJ62" s="157"/>
      <c r="AK62" s="157"/>
      <c r="AL62" s="157"/>
    </row>
    <row r="63" spans="1:38" s="273" customFormat="1" ht="12" x14ac:dyDescent="0.2">
      <c r="A63" s="157"/>
      <c r="B63" s="320" t="s">
        <v>127</v>
      </c>
      <c r="C63" s="316"/>
      <c r="D63" s="296"/>
      <c r="E63" s="296"/>
      <c r="F63" s="157"/>
      <c r="G63" s="320" t="s">
        <v>127</v>
      </c>
      <c r="H63" s="316"/>
      <c r="I63" s="296"/>
      <c r="J63" s="296"/>
      <c r="K63" s="157"/>
      <c r="L63" s="320" t="s">
        <v>127</v>
      </c>
      <c r="M63" s="316"/>
      <c r="N63" s="296"/>
      <c r="O63" s="296"/>
      <c r="P63" s="157"/>
      <c r="Q63" s="320" t="s">
        <v>127</v>
      </c>
      <c r="R63" s="316"/>
      <c r="S63" s="296"/>
      <c r="T63" s="296"/>
      <c r="U63" s="157"/>
      <c r="V63" s="320" t="s">
        <v>127</v>
      </c>
      <c r="W63" s="316"/>
      <c r="X63" s="296"/>
      <c r="Y63" s="296"/>
      <c r="AA63" s="320" t="s">
        <v>127</v>
      </c>
      <c r="AB63" s="316"/>
      <c r="AC63" s="296"/>
      <c r="AD63" s="296"/>
      <c r="AE63" s="157"/>
      <c r="AF63" s="157"/>
      <c r="AG63" s="157"/>
      <c r="AH63" s="157"/>
      <c r="AI63" s="157"/>
      <c r="AJ63" s="157"/>
      <c r="AK63" s="157"/>
      <c r="AL63" s="157"/>
    </row>
    <row r="64" spans="1:38" s="273" customFormat="1" ht="12" x14ac:dyDescent="0.2">
      <c r="A64" s="157"/>
      <c r="B64" s="321" t="s">
        <v>128</v>
      </c>
      <c r="C64" s="316"/>
      <c r="D64" s="296"/>
      <c r="E64" s="296"/>
      <c r="F64" s="157"/>
      <c r="G64" s="321" t="s">
        <v>128</v>
      </c>
      <c r="H64" s="316"/>
      <c r="I64" s="296"/>
      <c r="J64" s="296"/>
      <c r="K64" s="157"/>
      <c r="L64" s="321" t="s">
        <v>128</v>
      </c>
      <c r="M64" s="316"/>
      <c r="N64" s="296"/>
      <c r="O64" s="296"/>
      <c r="P64" s="157"/>
      <c r="Q64" s="321" t="s">
        <v>128</v>
      </c>
      <c r="R64" s="316"/>
      <c r="S64" s="296"/>
      <c r="T64" s="296"/>
      <c r="U64" s="157"/>
      <c r="V64" s="321" t="s">
        <v>128</v>
      </c>
      <c r="W64" s="316"/>
      <c r="X64" s="296"/>
      <c r="Y64" s="296"/>
      <c r="AA64" s="321" t="s">
        <v>128</v>
      </c>
      <c r="AB64" s="316"/>
      <c r="AC64" s="296"/>
      <c r="AD64" s="296"/>
      <c r="AE64" s="157"/>
      <c r="AF64" s="157"/>
      <c r="AG64" s="157"/>
      <c r="AH64" s="157"/>
      <c r="AI64" s="157"/>
      <c r="AJ64" s="157"/>
      <c r="AK64" s="157"/>
      <c r="AL64" s="157"/>
    </row>
    <row r="65" spans="1:38" s="273" customFormat="1" ht="12" x14ac:dyDescent="0.2">
      <c r="A65" s="157"/>
      <c r="B65" s="320" t="s">
        <v>129</v>
      </c>
      <c r="C65" s="316"/>
      <c r="D65" s="296"/>
      <c r="E65" s="296"/>
      <c r="F65" s="157"/>
      <c r="G65" s="320" t="s">
        <v>129</v>
      </c>
      <c r="H65" s="316"/>
      <c r="I65" s="296"/>
      <c r="J65" s="296"/>
      <c r="K65" s="157"/>
      <c r="L65" s="320" t="s">
        <v>129</v>
      </c>
      <c r="M65" s="316"/>
      <c r="N65" s="296"/>
      <c r="O65" s="296"/>
      <c r="P65" s="157"/>
      <c r="Q65" s="320" t="s">
        <v>129</v>
      </c>
      <c r="R65" s="316"/>
      <c r="S65" s="296"/>
      <c r="T65" s="296"/>
      <c r="U65" s="157"/>
      <c r="V65" s="320" t="s">
        <v>129</v>
      </c>
      <c r="W65" s="316"/>
      <c r="X65" s="296"/>
      <c r="Y65" s="296"/>
      <c r="AA65" s="320" t="s">
        <v>129</v>
      </c>
      <c r="AB65" s="316"/>
      <c r="AC65" s="296"/>
      <c r="AD65" s="296"/>
      <c r="AE65" s="157"/>
      <c r="AF65" s="157"/>
      <c r="AG65" s="157"/>
      <c r="AH65" s="157"/>
      <c r="AI65" s="157"/>
      <c r="AJ65" s="157"/>
      <c r="AK65" s="157"/>
      <c r="AL65" s="157"/>
    </row>
    <row r="66" spans="1:38" s="273" customFormat="1" ht="12" x14ac:dyDescent="0.2">
      <c r="A66" s="157"/>
      <c r="B66" s="320" t="s">
        <v>131</v>
      </c>
      <c r="C66" s="316"/>
      <c r="D66" s="296"/>
      <c r="E66" s="296"/>
      <c r="F66" s="157"/>
      <c r="G66" s="320" t="s">
        <v>131</v>
      </c>
      <c r="H66" s="316"/>
      <c r="I66" s="296"/>
      <c r="J66" s="296"/>
      <c r="K66" s="157"/>
      <c r="L66" s="320" t="s">
        <v>131</v>
      </c>
      <c r="M66" s="316"/>
      <c r="N66" s="296"/>
      <c r="O66" s="296"/>
      <c r="P66" s="157"/>
      <c r="Q66" s="320" t="s">
        <v>131</v>
      </c>
      <c r="R66" s="316"/>
      <c r="S66" s="296"/>
      <c r="T66" s="296"/>
      <c r="U66" s="157"/>
      <c r="V66" s="320" t="s">
        <v>131</v>
      </c>
      <c r="W66" s="316"/>
      <c r="X66" s="296"/>
      <c r="Y66" s="296"/>
      <c r="AA66" s="320" t="s">
        <v>131</v>
      </c>
      <c r="AB66" s="316"/>
      <c r="AC66" s="296"/>
      <c r="AD66" s="296"/>
      <c r="AE66" s="157"/>
      <c r="AF66" s="157"/>
      <c r="AG66" s="157"/>
      <c r="AH66" s="157"/>
      <c r="AI66" s="157"/>
      <c r="AJ66" s="157"/>
      <c r="AK66" s="157"/>
      <c r="AL66" s="157"/>
    </row>
    <row r="67" spans="1:38" s="273" customFormat="1" ht="12" x14ac:dyDescent="0.2">
      <c r="A67" s="157"/>
      <c r="B67" s="321" t="s">
        <v>132</v>
      </c>
      <c r="C67" s="316"/>
      <c r="D67" s="296"/>
      <c r="E67" s="296"/>
      <c r="F67" s="157"/>
      <c r="G67" s="321" t="s">
        <v>132</v>
      </c>
      <c r="H67" s="316"/>
      <c r="I67" s="296"/>
      <c r="J67" s="296"/>
      <c r="K67" s="157"/>
      <c r="L67" s="321" t="s">
        <v>132</v>
      </c>
      <c r="M67" s="316"/>
      <c r="N67" s="296"/>
      <c r="O67" s="296"/>
      <c r="P67" s="157"/>
      <c r="Q67" s="321" t="s">
        <v>132</v>
      </c>
      <c r="R67" s="316"/>
      <c r="S67" s="296"/>
      <c r="T67" s="296"/>
      <c r="U67" s="157"/>
      <c r="V67" s="321" t="s">
        <v>132</v>
      </c>
      <c r="W67" s="316"/>
      <c r="X67" s="296"/>
      <c r="Y67" s="296"/>
      <c r="AA67" s="321" t="s">
        <v>132</v>
      </c>
      <c r="AB67" s="316"/>
      <c r="AC67" s="296"/>
      <c r="AD67" s="296"/>
      <c r="AE67" s="157"/>
      <c r="AF67" s="157"/>
      <c r="AG67" s="157"/>
      <c r="AH67" s="157"/>
      <c r="AI67" s="157"/>
      <c r="AJ67" s="157"/>
      <c r="AK67" s="157"/>
      <c r="AL67" s="157"/>
    </row>
    <row r="68" spans="1:38" s="273" customFormat="1" ht="12" x14ac:dyDescent="0.2">
      <c r="A68" s="157"/>
      <c r="B68" s="321" t="s">
        <v>133</v>
      </c>
      <c r="C68" s="316"/>
      <c r="D68" s="296"/>
      <c r="E68" s="296"/>
      <c r="F68" s="157"/>
      <c r="G68" s="321" t="s">
        <v>133</v>
      </c>
      <c r="H68" s="316"/>
      <c r="I68" s="296"/>
      <c r="J68" s="296"/>
      <c r="K68" s="157"/>
      <c r="L68" s="321" t="s">
        <v>133</v>
      </c>
      <c r="M68" s="316"/>
      <c r="N68" s="296"/>
      <c r="O68" s="296"/>
      <c r="P68" s="157"/>
      <c r="Q68" s="321" t="s">
        <v>133</v>
      </c>
      <c r="R68" s="316"/>
      <c r="S68" s="296"/>
      <c r="T68" s="296"/>
      <c r="U68" s="157"/>
      <c r="V68" s="321" t="s">
        <v>133</v>
      </c>
      <c r="W68" s="316"/>
      <c r="X68" s="296"/>
      <c r="Y68" s="296"/>
      <c r="AA68" s="321" t="s">
        <v>133</v>
      </c>
      <c r="AB68" s="316"/>
      <c r="AC68" s="296"/>
      <c r="AD68" s="296"/>
      <c r="AE68" s="157"/>
      <c r="AF68" s="157"/>
      <c r="AG68" s="157"/>
      <c r="AH68" s="157"/>
      <c r="AI68" s="157"/>
      <c r="AJ68" s="157"/>
      <c r="AK68" s="157"/>
      <c r="AL68" s="157"/>
    </row>
    <row r="69" spans="1:38" s="273" customFormat="1" ht="12" x14ac:dyDescent="0.2">
      <c r="A69" s="157"/>
      <c r="B69" s="321" t="s">
        <v>134</v>
      </c>
      <c r="C69" s="316"/>
      <c r="D69" s="296"/>
      <c r="E69" s="296"/>
      <c r="F69" s="157"/>
      <c r="G69" s="321" t="s">
        <v>134</v>
      </c>
      <c r="H69" s="316"/>
      <c r="I69" s="296"/>
      <c r="J69" s="296"/>
      <c r="K69" s="157"/>
      <c r="L69" s="321" t="s">
        <v>134</v>
      </c>
      <c r="M69" s="316"/>
      <c r="N69" s="296"/>
      <c r="O69" s="296"/>
      <c r="P69" s="157"/>
      <c r="Q69" s="321" t="s">
        <v>134</v>
      </c>
      <c r="R69" s="316"/>
      <c r="S69" s="296"/>
      <c r="T69" s="296"/>
      <c r="U69" s="157"/>
      <c r="V69" s="321" t="s">
        <v>134</v>
      </c>
      <c r="W69" s="316"/>
      <c r="X69" s="296"/>
      <c r="Y69" s="296"/>
      <c r="AA69" s="321" t="s">
        <v>134</v>
      </c>
      <c r="AB69" s="316"/>
      <c r="AC69" s="296"/>
      <c r="AD69" s="296"/>
      <c r="AE69" s="157"/>
      <c r="AF69" s="157"/>
      <c r="AG69" s="157"/>
      <c r="AH69" s="157"/>
      <c r="AI69" s="157"/>
      <c r="AJ69" s="157"/>
      <c r="AK69" s="157"/>
      <c r="AL69" s="157"/>
    </row>
    <row r="70" spans="1:38" s="273" customFormat="1" ht="12" x14ac:dyDescent="0.2">
      <c r="A70" s="157"/>
      <c r="B70" s="114" t="s">
        <v>186</v>
      </c>
      <c r="C70" s="188"/>
      <c r="D70" s="297"/>
      <c r="E70" s="298"/>
      <c r="F70" s="157"/>
      <c r="G70" s="114" t="s">
        <v>186</v>
      </c>
      <c r="H70" s="188"/>
      <c r="I70" s="297"/>
      <c r="J70" s="298"/>
      <c r="K70" s="157"/>
      <c r="L70" s="114" t="s">
        <v>186</v>
      </c>
      <c r="M70" s="188"/>
      <c r="N70" s="297"/>
      <c r="O70" s="298"/>
      <c r="P70" s="157"/>
      <c r="Q70" s="114" t="s">
        <v>186</v>
      </c>
      <c r="R70" s="188"/>
      <c r="S70" s="297"/>
      <c r="T70" s="298"/>
      <c r="U70" s="157"/>
      <c r="V70" s="114" t="s">
        <v>186</v>
      </c>
      <c r="W70" s="188"/>
      <c r="X70" s="297"/>
      <c r="Y70" s="298"/>
      <c r="AA70" s="114" t="s">
        <v>186</v>
      </c>
      <c r="AB70" s="188"/>
      <c r="AC70" s="297"/>
      <c r="AD70" s="298"/>
      <c r="AE70" s="157"/>
      <c r="AF70" s="157"/>
      <c r="AG70" s="157"/>
      <c r="AH70" s="157"/>
      <c r="AI70" s="157"/>
      <c r="AJ70" s="157"/>
      <c r="AK70" s="157"/>
      <c r="AL70" s="157"/>
    </row>
    <row r="71" spans="1:38" s="273" customFormat="1" ht="24" x14ac:dyDescent="0.2">
      <c r="A71" s="157"/>
      <c r="B71" s="320" t="s">
        <v>187</v>
      </c>
      <c r="C71" s="316"/>
      <c r="D71" s="296"/>
      <c r="E71" s="296"/>
      <c r="F71" s="157"/>
      <c r="G71" s="320" t="s">
        <v>187</v>
      </c>
      <c r="H71" s="316"/>
      <c r="I71" s="296"/>
      <c r="J71" s="296"/>
      <c r="K71" s="157"/>
      <c r="L71" s="320" t="s">
        <v>187</v>
      </c>
      <c r="M71" s="316"/>
      <c r="N71" s="296"/>
      <c r="O71" s="296"/>
      <c r="P71" s="157"/>
      <c r="Q71" s="320" t="s">
        <v>187</v>
      </c>
      <c r="R71" s="316"/>
      <c r="S71" s="296"/>
      <c r="T71" s="296"/>
      <c r="U71" s="157"/>
      <c r="V71" s="320" t="s">
        <v>187</v>
      </c>
      <c r="W71" s="316"/>
      <c r="X71" s="296"/>
      <c r="Y71" s="296"/>
      <c r="AA71" s="320" t="s">
        <v>187</v>
      </c>
      <c r="AB71" s="316"/>
      <c r="AC71" s="296"/>
      <c r="AD71" s="296"/>
      <c r="AE71" s="157"/>
      <c r="AF71" s="157"/>
      <c r="AG71" s="157"/>
      <c r="AH71" s="157"/>
      <c r="AI71" s="157"/>
      <c r="AJ71" s="157"/>
      <c r="AK71" s="157"/>
      <c r="AL71" s="157"/>
    </row>
    <row r="72" spans="1:38" s="273" customFormat="1" ht="24" x14ac:dyDescent="0.2">
      <c r="A72" s="157"/>
      <c r="B72" s="321" t="s">
        <v>188</v>
      </c>
      <c r="C72" s="316"/>
      <c r="D72" s="296"/>
      <c r="E72" s="296"/>
      <c r="F72" s="157"/>
      <c r="G72" s="321" t="s">
        <v>188</v>
      </c>
      <c r="H72" s="316"/>
      <c r="I72" s="296"/>
      <c r="J72" s="296"/>
      <c r="K72" s="157"/>
      <c r="L72" s="321" t="s">
        <v>188</v>
      </c>
      <c r="M72" s="316"/>
      <c r="N72" s="296"/>
      <c r="O72" s="296"/>
      <c r="P72" s="157"/>
      <c r="Q72" s="321" t="s">
        <v>188</v>
      </c>
      <c r="R72" s="316"/>
      <c r="S72" s="296"/>
      <c r="T72" s="296"/>
      <c r="U72" s="157"/>
      <c r="V72" s="321" t="s">
        <v>188</v>
      </c>
      <c r="W72" s="316"/>
      <c r="X72" s="296"/>
      <c r="Y72" s="296"/>
      <c r="AA72" s="321" t="s">
        <v>188</v>
      </c>
      <c r="AB72" s="316"/>
      <c r="AC72" s="296"/>
      <c r="AD72" s="296"/>
      <c r="AE72" s="157"/>
      <c r="AF72" s="157"/>
      <c r="AG72" s="157"/>
      <c r="AH72" s="157"/>
      <c r="AI72" s="157"/>
      <c r="AJ72" s="157"/>
      <c r="AK72" s="157"/>
      <c r="AL72" s="157"/>
    </row>
    <row r="73" spans="1:38" s="273" customFormat="1" ht="24" x14ac:dyDescent="0.2">
      <c r="A73" s="157"/>
      <c r="B73" s="319" t="s">
        <v>189</v>
      </c>
      <c r="C73" s="316"/>
      <c r="D73" s="296"/>
      <c r="E73" s="296"/>
      <c r="F73" s="157"/>
      <c r="G73" s="319" t="s">
        <v>189</v>
      </c>
      <c r="H73" s="316"/>
      <c r="I73" s="296"/>
      <c r="J73" s="296"/>
      <c r="K73" s="157"/>
      <c r="L73" s="319" t="s">
        <v>189</v>
      </c>
      <c r="M73" s="316"/>
      <c r="N73" s="296"/>
      <c r="O73" s="296"/>
      <c r="P73" s="157"/>
      <c r="Q73" s="319" t="s">
        <v>189</v>
      </c>
      <c r="R73" s="316"/>
      <c r="S73" s="296"/>
      <c r="T73" s="296"/>
      <c r="U73" s="157"/>
      <c r="V73" s="319" t="s">
        <v>189</v>
      </c>
      <c r="W73" s="316"/>
      <c r="X73" s="296"/>
      <c r="Y73" s="296"/>
      <c r="AA73" s="319" t="s">
        <v>189</v>
      </c>
      <c r="AB73" s="316"/>
      <c r="AC73" s="296"/>
      <c r="AD73" s="296"/>
      <c r="AE73" s="157"/>
      <c r="AF73" s="157"/>
      <c r="AG73" s="157"/>
      <c r="AH73" s="157"/>
      <c r="AI73" s="157"/>
      <c r="AJ73" s="157"/>
      <c r="AK73" s="157"/>
      <c r="AL73" s="157"/>
    </row>
    <row r="74" spans="1:38" s="273" customFormat="1" ht="12" x14ac:dyDescent="0.2">
      <c r="A74" s="157"/>
      <c r="B74" s="322" t="s">
        <v>141</v>
      </c>
      <c r="C74" s="316"/>
      <c r="D74" s="296"/>
      <c r="E74" s="296"/>
      <c r="F74" s="157"/>
      <c r="G74" s="322" t="s">
        <v>141</v>
      </c>
      <c r="H74" s="316"/>
      <c r="I74" s="296"/>
      <c r="J74" s="296"/>
      <c r="K74" s="157"/>
      <c r="L74" s="322" t="s">
        <v>141</v>
      </c>
      <c r="M74" s="316"/>
      <c r="N74" s="296"/>
      <c r="O74" s="296"/>
      <c r="P74" s="157"/>
      <c r="Q74" s="322" t="s">
        <v>141</v>
      </c>
      <c r="R74" s="316"/>
      <c r="S74" s="296"/>
      <c r="T74" s="296"/>
      <c r="U74" s="157"/>
      <c r="V74" s="322" t="s">
        <v>141</v>
      </c>
      <c r="W74" s="316"/>
      <c r="X74" s="296"/>
      <c r="Y74" s="296"/>
      <c r="AA74" s="322" t="s">
        <v>141</v>
      </c>
      <c r="AB74" s="316"/>
      <c r="AC74" s="296"/>
      <c r="AD74" s="296"/>
      <c r="AE74" s="157"/>
      <c r="AF74" s="157"/>
      <c r="AG74" s="157"/>
      <c r="AH74" s="157"/>
      <c r="AI74" s="157"/>
      <c r="AJ74" s="157"/>
      <c r="AK74" s="157"/>
      <c r="AL74" s="157"/>
    </row>
    <row r="75" spans="1:38" s="273" customFormat="1" ht="24" x14ac:dyDescent="0.2">
      <c r="A75" s="157"/>
      <c r="B75" s="320" t="s">
        <v>190</v>
      </c>
      <c r="C75" s="316"/>
      <c r="D75" s="296"/>
      <c r="E75" s="296"/>
      <c r="F75" s="157"/>
      <c r="G75" s="320" t="s">
        <v>190</v>
      </c>
      <c r="H75" s="316"/>
      <c r="I75" s="296"/>
      <c r="J75" s="296"/>
      <c r="K75" s="157"/>
      <c r="L75" s="320" t="s">
        <v>190</v>
      </c>
      <c r="M75" s="316"/>
      <c r="N75" s="296"/>
      <c r="O75" s="296"/>
      <c r="P75" s="157"/>
      <c r="Q75" s="320" t="s">
        <v>190</v>
      </c>
      <c r="R75" s="316"/>
      <c r="S75" s="296"/>
      <c r="T75" s="296"/>
      <c r="U75" s="157"/>
      <c r="V75" s="320" t="s">
        <v>190</v>
      </c>
      <c r="W75" s="316"/>
      <c r="X75" s="296"/>
      <c r="Y75" s="296"/>
      <c r="AA75" s="320" t="s">
        <v>190</v>
      </c>
      <c r="AB75" s="316"/>
      <c r="AC75" s="296"/>
      <c r="AD75" s="296"/>
      <c r="AE75" s="157"/>
      <c r="AF75" s="157"/>
      <c r="AG75" s="157"/>
      <c r="AH75" s="157"/>
      <c r="AI75" s="157"/>
      <c r="AJ75" s="157"/>
      <c r="AK75" s="157"/>
      <c r="AL75" s="157"/>
    </row>
    <row r="76" spans="1:38" s="273" customFormat="1" ht="12" x14ac:dyDescent="0.2">
      <c r="A76" s="157"/>
      <c r="B76" s="113" t="s">
        <v>191</v>
      </c>
      <c r="C76" s="188"/>
      <c r="D76" s="297"/>
      <c r="E76" s="298"/>
      <c r="F76" s="157"/>
      <c r="G76" s="113" t="s">
        <v>191</v>
      </c>
      <c r="H76" s="188"/>
      <c r="I76" s="297"/>
      <c r="J76" s="298"/>
      <c r="K76" s="157"/>
      <c r="L76" s="113" t="s">
        <v>191</v>
      </c>
      <c r="M76" s="188"/>
      <c r="N76" s="297"/>
      <c r="O76" s="298"/>
      <c r="P76" s="157"/>
      <c r="Q76" s="113" t="s">
        <v>191</v>
      </c>
      <c r="R76" s="188"/>
      <c r="S76" s="297"/>
      <c r="T76" s="298"/>
      <c r="U76" s="157"/>
      <c r="V76" s="113" t="s">
        <v>191</v>
      </c>
      <c r="W76" s="188"/>
      <c r="X76" s="297"/>
      <c r="Y76" s="298"/>
      <c r="AA76" s="113" t="s">
        <v>191</v>
      </c>
      <c r="AB76" s="188"/>
      <c r="AC76" s="297"/>
      <c r="AD76" s="298"/>
      <c r="AE76" s="157"/>
      <c r="AF76" s="157"/>
      <c r="AG76" s="157"/>
      <c r="AH76" s="157"/>
      <c r="AI76" s="157"/>
      <c r="AJ76" s="157"/>
      <c r="AK76" s="157"/>
      <c r="AL76" s="157"/>
    </row>
    <row r="77" spans="1:38" s="273" customFormat="1" ht="13.5" x14ac:dyDescent="0.2">
      <c r="A77" s="157"/>
      <c r="B77" s="320" t="s">
        <v>538</v>
      </c>
      <c r="C77" s="316"/>
      <c r="D77" s="296"/>
      <c r="E77" s="296"/>
      <c r="F77" s="157"/>
      <c r="G77" s="320" t="s">
        <v>538</v>
      </c>
      <c r="H77" s="316"/>
      <c r="I77" s="296"/>
      <c r="J77" s="296"/>
      <c r="K77" s="157"/>
      <c r="L77" s="320" t="s">
        <v>538</v>
      </c>
      <c r="M77" s="316"/>
      <c r="N77" s="296"/>
      <c r="O77" s="296"/>
      <c r="P77" s="157"/>
      <c r="Q77" s="320" t="s">
        <v>538</v>
      </c>
      <c r="R77" s="316"/>
      <c r="S77" s="296"/>
      <c r="T77" s="296"/>
      <c r="U77" s="157"/>
      <c r="V77" s="320" t="s">
        <v>538</v>
      </c>
      <c r="W77" s="316"/>
      <c r="X77" s="296"/>
      <c r="Y77" s="296"/>
      <c r="AA77" s="320" t="s">
        <v>538</v>
      </c>
      <c r="AB77" s="316"/>
      <c r="AC77" s="296"/>
      <c r="AD77" s="296"/>
      <c r="AE77" s="157"/>
      <c r="AF77" s="157"/>
      <c r="AG77" s="157"/>
      <c r="AH77" s="157"/>
      <c r="AI77" s="157"/>
      <c r="AJ77" s="157"/>
      <c r="AK77" s="157"/>
      <c r="AL77" s="157"/>
    </row>
    <row r="78" spans="1:38" s="273" customFormat="1" ht="13.5" x14ac:dyDescent="0.2">
      <c r="A78" s="157"/>
      <c r="B78" s="325" t="s">
        <v>505</v>
      </c>
      <c r="C78" s="323"/>
      <c r="D78" s="296"/>
      <c r="E78" s="296"/>
      <c r="F78" s="157"/>
      <c r="G78" s="325" t="s">
        <v>505</v>
      </c>
      <c r="H78" s="323"/>
      <c r="I78" s="296"/>
      <c r="J78" s="296"/>
      <c r="K78" s="157"/>
      <c r="L78" s="325" t="s">
        <v>505</v>
      </c>
      <c r="M78" s="323"/>
      <c r="N78" s="296"/>
      <c r="O78" s="296"/>
      <c r="P78" s="157"/>
      <c r="Q78" s="325" t="s">
        <v>505</v>
      </c>
      <c r="R78" s="323"/>
      <c r="S78" s="296"/>
      <c r="T78" s="296"/>
      <c r="U78" s="157"/>
      <c r="V78" s="325" t="s">
        <v>505</v>
      </c>
      <c r="W78" s="323"/>
      <c r="X78" s="296"/>
      <c r="Y78" s="296"/>
      <c r="AA78" s="325" t="s">
        <v>505</v>
      </c>
      <c r="AB78" s="323"/>
      <c r="AC78" s="296"/>
      <c r="AD78" s="296"/>
      <c r="AE78" s="157"/>
      <c r="AF78" s="157"/>
      <c r="AG78" s="157"/>
      <c r="AH78" s="157"/>
      <c r="AI78" s="157"/>
      <c r="AJ78" s="157"/>
      <c r="AK78" s="157"/>
      <c r="AL78" s="157"/>
    </row>
    <row r="79" spans="1:38" s="273" customFormat="1" ht="13.5" x14ac:dyDescent="0.2">
      <c r="A79" s="157"/>
      <c r="B79" s="326" t="s">
        <v>193</v>
      </c>
      <c r="C79" s="323"/>
      <c r="D79" s="296"/>
      <c r="E79" s="296"/>
      <c r="F79" s="157"/>
      <c r="G79" s="326" t="s">
        <v>193</v>
      </c>
      <c r="H79" s="323"/>
      <c r="I79" s="296"/>
      <c r="J79" s="296"/>
      <c r="K79" s="157"/>
      <c r="L79" s="326" t="s">
        <v>193</v>
      </c>
      <c r="M79" s="323"/>
      <c r="N79" s="296"/>
      <c r="O79" s="296"/>
      <c r="P79" s="157"/>
      <c r="Q79" s="326" t="s">
        <v>193</v>
      </c>
      <c r="R79" s="323"/>
      <c r="S79" s="296"/>
      <c r="T79" s="296"/>
      <c r="U79" s="157"/>
      <c r="V79" s="326" t="s">
        <v>193</v>
      </c>
      <c r="W79" s="323"/>
      <c r="X79" s="296"/>
      <c r="Y79" s="296"/>
      <c r="AA79" s="326" t="s">
        <v>193</v>
      </c>
      <c r="AB79" s="323"/>
      <c r="AC79" s="296"/>
      <c r="AD79" s="296"/>
      <c r="AE79" s="157"/>
      <c r="AF79" s="157"/>
      <c r="AG79" s="157"/>
      <c r="AH79" s="157"/>
      <c r="AI79" s="157"/>
      <c r="AJ79" s="157"/>
      <c r="AK79" s="157"/>
      <c r="AL79" s="157"/>
    </row>
    <row r="80" spans="1:38" s="273" customFormat="1" ht="13.5" x14ac:dyDescent="0.2">
      <c r="A80" s="157"/>
      <c r="B80" s="326" t="s">
        <v>194</v>
      </c>
      <c r="C80" s="323"/>
      <c r="D80" s="296"/>
      <c r="E80" s="296"/>
      <c r="F80" s="157"/>
      <c r="G80" s="326" t="s">
        <v>194</v>
      </c>
      <c r="H80" s="323"/>
      <c r="I80" s="296"/>
      <c r="J80" s="296"/>
      <c r="K80" s="157"/>
      <c r="L80" s="326" t="s">
        <v>194</v>
      </c>
      <c r="M80" s="323"/>
      <c r="N80" s="296"/>
      <c r="O80" s="296"/>
      <c r="P80" s="157"/>
      <c r="Q80" s="326" t="s">
        <v>194</v>
      </c>
      <c r="R80" s="323"/>
      <c r="S80" s="296"/>
      <c r="T80" s="296"/>
      <c r="U80" s="157"/>
      <c r="V80" s="326" t="s">
        <v>194</v>
      </c>
      <c r="W80" s="323"/>
      <c r="X80" s="296"/>
      <c r="Y80" s="296"/>
      <c r="AA80" s="326" t="s">
        <v>194</v>
      </c>
      <c r="AB80" s="323"/>
      <c r="AC80" s="296"/>
      <c r="AD80" s="296"/>
      <c r="AE80" s="157"/>
      <c r="AF80" s="157"/>
      <c r="AG80" s="157"/>
      <c r="AH80" s="157"/>
      <c r="AI80" s="157"/>
      <c r="AJ80" s="157"/>
      <c r="AK80" s="157"/>
      <c r="AL80" s="157"/>
    </row>
    <row r="81" spans="1:38" s="273" customFormat="1" ht="13.5" x14ac:dyDescent="0.2">
      <c r="A81" s="157"/>
      <c r="B81" s="326" t="s">
        <v>195</v>
      </c>
      <c r="C81" s="323"/>
      <c r="D81" s="296"/>
      <c r="E81" s="296"/>
      <c r="F81" s="157"/>
      <c r="G81" s="326" t="s">
        <v>195</v>
      </c>
      <c r="H81" s="323"/>
      <c r="I81" s="296"/>
      <c r="J81" s="296"/>
      <c r="K81" s="157"/>
      <c r="L81" s="326" t="s">
        <v>195</v>
      </c>
      <c r="M81" s="323"/>
      <c r="N81" s="296"/>
      <c r="O81" s="296"/>
      <c r="P81" s="157"/>
      <c r="Q81" s="326" t="s">
        <v>195</v>
      </c>
      <c r="R81" s="323"/>
      <c r="S81" s="296"/>
      <c r="T81" s="296"/>
      <c r="U81" s="157"/>
      <c r="V81" s="326" t="s">
        <v>195</v>
      </c>
      <c r="W81" s="323"/>
      <c r="X81" s="296"/>
      <c r="Y81" s="296"/>
      <c r="AA81" s="326" t="s">
        <v>195</v>
      </c>
      <c r="AB81" s="323"/>
      <c r="AC81" s="296"/>
      <c r="AD81" s="296"/>
      <c r="AE81" s="157"/>
      <c r="AF81" s="157"/>
      <c r="AG81" s="157"/>
      <c r="AH81" s="157"/>
      <c r="AI81" s="157"/>
      <c r="AJ81" s="157"/>
      <c r="AK81" s="157"/>
      <c r="AL81" s="157"/>
    </row>
    <row r="82" spans="1:38" s="273" customFormat="1" ht="13.5" x14ac:dyDescent="0.2">
      <c r="A82" s="157"/>
      <c r="B82" s="327" t="s">
        <v>539</v>
      </c>
      <c r="C82" s="316"/>
      <c r="D82" s="296"/>
      <c r="E82" s="296"/>
      <c r="F82" s="157"/>
      <c r="G82" s="327" t="s">
        <v>539</v>
      </c>
      <c r="H82" s="316"/>
      <c r="I82" s="296"/>
      <c r="J82" s="296"/>
      <c r="K82" s="157"/>
      <c r="L82" s="327" t="s">
        <v>539</v>
      </c>
      <c r="M82" s="316"/>
      <c r="N82" s="296"/>
      <c r="O82" s="296"/>
      <c r="P82" s="157"/>
      <c r="Q82" s="327" t="s">
        <v>539</v>
      </c>
      <c r="R82" s="316"/>
      <c r="S82" s="296"/>
      <c r="T82" s="296"/>
      <c r="U82" s="157"/>
      <c r="V82" s="327" t="s">
        <v>539</v>
      </c>
      <c r="W82" s="316"/>
      <c r="X82" s="296"/>
      <c r="Y82" s="296"/>
      <c r="AA82" s="327" t="s">
        <v>539</v>
      </c>
      <c r="AB82" s="316"/>
      <c r="AC82" s="296"/>
      <c r="AD82" s="296"/>
      <c r="AE82" s="157"/>
      <c r="AF82" s="157"/>
      <c r="AG82" s="157"/>
      <c r="AH82" s="157"/>
      <c r="AI82" s="157"/>
      <c r="AJ82" s="157"/>
      <c r="AK82" s="157"/>
      <c r="AL82" s="157"/>
    </row>
    <row r="83" spans="1:38" s="273" customFormat="1" ht="13.5" x14ac:dyDescent="0.2">
      <c r="A83" s="157"/>
      <c r="B83" s="328" t="s">
        <v>540</v>
      </c>
      <c r="C83" s="323"/>
      <c r="D83" s="296"/>
      <c r="E83" s="296"/>
      <c r="F83" s="157"/>
      <c r="G83" s="328" t="s">
        <v>540</v>
      </c>
      <c r="H83" s="323"/>
      <c r="I83" s="296"/>
      <c r="J83" s="296"/>
      <c r="K83" s="157"/>
      <c r="L83" s="328" t="s">
        <v>540</v>
      </c>
      <c r="M83" s="323"/>
      <c r="N83" s="296"/>
      <c r="O83" s="296"/>
      <c r="P83" s="157"/>
      <c r="Q83" s="328" t="s">
        <v>540</v>
      </c>
      <c r="R83" s="323"/>
      <c r="S83" s="296"/>
      <c r="T83" s="296"/>
      <c r="U83" s="157"/>
      <c r="V83" s="328" t="s">
        <v>540</v>
      </c>
      <c r="W83" s="323"/>
      <c r="X83" s="296"/>
      <c r="Y83" s="296"/>
      <c r="AA83" s="328" t="s">
        <v>540</v>
      </c>
      <c r="AB83" s="323"/>
      <c r="AC83" s="296"/>
      <c r="AD83" s="296"/>
      <c r="AE83" s="157"/>
      <c r="AF83" s="157"/>
      <c r="AG83" s="157"/>
      <c r="AH83" s="157"/>
      <c r="AI83" s="157"/>
      <c r="AJ83" s="157"/>
      <c r="AK83" s="157"/>
      <c r="AL83" s="157"/>
    </row>
    <row r="84" spans="1:38" s="273" customFormat="1" ht="13.5" x14ac:dyDescent="0.2">
      <c r="A84" s="157"/>
      <c r="B84" s="329" t="s">
        <v>541</v>
      </c>
      <c r="C84" s="323"/>
      <c r="D84" s="296"/>
      <c r="E84" s="296"/>
      <c r="F84" s="157"/>
      <c r="G84" s="329" t="s">
        <v>541</v>
      </c>
      <c r="H84" s="323"/>
      <c r="I84" s="296"/>
      <c r="J84" s="296"/>
      <c r="K84" s="157"/>
      <c r="L84" s="329" t="s">
        <v>541</v>
      </c>
      <c r="M84" s="323"/>
      <c r="N84" s="296"/>
      <c r="O84" s="296"/>
      <c r="P84" s="157"/>
      <c r="Q84" s="329" t="s">
        <v>541</v>
      </c>
      <c r="R84" s="323"/>
      <c r="S84" s="296"/>
      <c r="T84" s="296"/>
      <c r="U84" s="157"/>
      <c r="V84" s="329" t="s">
        <v>541</v>
      </c>
      <c r="W84" s="323"/>
      <c r="X84" s="296"/>
      <c r="Y84" s="296"/>
      <c r="AA84" s="329" t="s">
        <v>541</v>
      </c>
      <c r="AB84" s="323"/>
      <c r="AC84" s="296"/>
      <c r="AD84" s="296"/>
      <c r="AE84" s="157"/>
      <c r="AF84" s="157"/>
      <c r="AG84" s="157"/>
      <c r="AH84" s="157"/>
      <c r="AI84" s="157"/>
      <c r="AJ84" s="157"/>
      <c r="AK84" s="157"/>
      <c r="AL84" s="157"/>
    </row>
    <row r="85" spans="1:38" s="273" customFormat="1" ht="25.5" x14ac:dyDescent="0.2">
      <c r="A85" s="157"/>
      <c r="B85" s="326" t="s">
        <v>542</v>
      </c>
      <c r="C85" s="323"/>
      <c r="D85" s="296"/>
      <c r="E85" s="296"/>
      <c r="F85" s="157"/>
      <c r="G85" s="326" t="s">
        <v>542</v>
      </c>
      <c r="H85" s="323"/>
      <c r="I85" s="296"/>
      <c r="J85" s="296"/>
      <c r="K85" s="157"/>
      <c r="L85" s="326" t="s">
        <v>542</v>
      </c>
      <c r="M85" s="323"/>
      <c r="N85" s="296"/>
      <c r="O85" s="296"/>
      <c r="P85" s="157"/>
      <c r="Q85" s="326" t="s">
        <v>542</v>
      </c>
      <c r="R85" s="323"/>
      <c r="S85" s="296"/>
      <c r="T85" s="296"/>
      <c r="U85" s="157"/>
      <c r="V85" s="326" t="s">
        <v>542</v>
      </c>
      <c r="W85" s="323"/>
      <c r="X85" s="296"/>
      <c r="Y85" s="296"/>
      <c r="AA85" s="326" t="s">
        <v>542</v>
      </c>
      <c r="AB85" s="323"/>
      <c r="AC85" s="296"/>
      <c r="AD85" s="296"/>
      <c r="AE85" s="157"/>
      <c r="AF85" s="157"/>
      <c r="AG85" s="157"/>
      <c r="AH85" s="157"/>
      <c r="AI85" s="157"/>
      <c r="AJ85" s="157"/>
      <c r="AK85" s="157"/>
      <c r="AL85" s="157"/>
    </row>
    <row r="86" spans="1:38" s="273" customFormat="1" ht="29.45" customHeight="1" thickBot="1" x14ac:dyDescent="0.25">
      <c r="A86" s="157"/>
      <c r="B86" s="330" t="s">
        <v>543</v>
      </c>
      <c r="C86" s="324"/>
      <c r="D86" s="299"/>
      <c r="E86" s="299"/>
      <c r="F86" s="157"/>
      <c r="G86" s="330" t="s">
        <v>543</v>
      </c>
      <c r="H86" s="324"/>
      <c r="I86" s="299"/>
      <c r="J86" s="299"/>
      <c r="K86" s="157"/>
      <c r="L86" s="330" t="s">
        <v>543</v>
      </c>
      <c r="M86" s="324"/>
      <c r="N86" s="299"/>
      <c r="O86" s="299"/>
      <c r="P86" s="157"/>
      <c r="Q86" s="330" t="s">
        <v>543</v>
      </c>
      <c r="R86" s="324"/>
      <c r="S86" s="299"/>
      <c r="T86" s="299"/>
      <c r="U86" s="157"/>
      <c r="V86" s="330" t="s">
        <v>543</v>
      </c>
      <c r="W86" s="324"/>
      <c r="X86" s="299"/>
      <c r="Y86" s="299"/>
      <c r="Z86" s="157"/>
      <c r="AA86" s="330" t="s">
        <v>543</v>
      </c>
      <c r="AB86" s="324"/>
      <c r="AC86" s="299"/>
      <c r="AD86" s="299"/>
      <c r="AE86" s="157"/>
      <c r="AF86" s="157"/>
      <c r="AG86" s="157"/>
      <c r="AH86" s="157"/>
      <c r="AI86" s="157"/>
      <c r="AJ86" s="157"/>
      <c r="AK86" s="157"/>
      <c r="AL86" s="157"/>
    </row>
    <row r="87" spans="1:38" x14ac:dyDescent="0.25">
      <c r="A87" s="157"/>
      <c r="B87" s="157" t="str">
        <f>'Tulokset hiilijalanjälki'!B75</f>
        <v xml:space="preserve">1) Jos rakennukseen tai rakennuspaikkaan kuuluu kyseinen osa, se tulee sisällyttää laskentaan. Jos suunnittelutietoja ei ole, tulee käyttää referenssitietoja. </v>
      </c>
      <c r="C87" s="157"/>
      <c r="D87" s="157"/>
      <c r="E87" s="157"/>
      <c r="F87" s="157"/>
      <c r="G87" s="157"/>
      <c r="H87" s="157"/>
      <c r="I87" s="157"/>
      <c r="J87" s="157"/>
      <c r="K87" s="157"/>
      <c r="L87" s="157"/>
      <c r="M87" s="157"/>
      <c r="N87" s="157"/>
      <c r="O87" s="157"/>
      <c r="P87" s="157"/>
      <c r="Q87" s="157"/>
      <c r="R87" s="157"/>
      <c r="S87" s="157"/>
      <c r="T87" s="157"/>
      <c r="U87" s="157"/>
      <c r="V87" s="157"/>
      <c r="W87" s="157"/>
      <c r="X87" s="157"/>
      <c r="Y87" s="157"/>
      <c r="Z87" s="157"/>
      <c r="AA87" s="157"/>
      <c r="AB87" s="157"/>
      <c r="AC87" s="157"/>
      <c r="AD87" s="157"/>
      <c r="AE87" s="268"/>
      <c r="AF87" s="268"/>
      <c r="AG87" s="268"/>
      <c r="AH87" s="268"/>
      <c r="AI87" s="268"/>
      <c r="AJ87" s="268"/>
      <c r="AK87" s="268"/>
      <c r="AL87" s="268"/>
    </row>
    <row r="88" spans="1:38" x14ac:dyDescent="0.25">
      <c r="A88" s="157"/>
      <c r="B88" s="157" t="str">
        <f>'Tulokset hiilijalanjälki'!B76</f>
        <v>2) Kuvaa, mihin määrä- ja materiaalitiedot perustuvat, esim. ARK-tietomalli (pvm), RAK-suunnitelmat (pvm), määräluettelo (pvm), Carbon Designer, jne.</v>
      </c>
      <c r="C88" s="157"/>
      <c r="D88" s="157"/>
      <c r="E88" s="157"/>
      <c r="F88" s="157"/>
      <c r="G88" s="157"/>
      <c r="H88" s="157"/>
      <c r="I88" s="157"/>
      <c r="J88" s="157"/>
      <c r="K88" s="157"/>
      <c r="L88" s="157"/>
      <c r="M88" s="157"/>
      <c r="N88" s="157"/>
      <c r="O88" s="157"/>
      <c r="P88" s="157"/>
      <c r="Q88" s="157"/>
      <c r="R88" s="157"/>
      <c r="S88" s="157"/>
      <c r="T88" s="157"/>
      <c r="U88" s="157"/>
      <c r="V88" s="157"/>
      <c r="W88" s="157"/>
      <c r="X88" s="157"/>
      <c r="Y88" s="157"/>
      <c r="Z88" s="157"/>
      <c r="AA88" s="157"/>
      <c r="AB88" s="157"/>
      <c r="AC88" s="157"/>
      <c r="AD88" s="157"/>
      <c r="AE88" s="268"/>
      <c r="AF88" s="268"/>
      <c r="AG88" s="268"/>
      <c r="AH88" s="268"/>
      <c r="AI88" s="268"/>
      <c r="AJ88" s="268"/>
      <c r="AK88" s="268"/>
      <c r="AL88" s="268"/>
    </row>
    <row r="89" spans="1:38" x14ac:dyDescent="0.25">
      <c r="A89" s="157"/>
      <c r="B89" s="157" t="str">
        <f>'Tulokset hiilijalanjälki'!B77</f>
        <v>3)  Kuvaa jokaisen rakennusosan pääasiallinen rakennetyyppi tai -tyypit. Ilmoita rakenteiden eri materiaalien paksuudet AP, YP, VP ja US osalta. Esimerkiksi YP: Tasausbetoni 40 mm, suodatinkangas, kevytsora 680-830 mm, solupolystreeni 100 mm, kumibitumikermi, ontelolaatta 320 mm</v>
      </c>
      <c r="C89" s="157"/>
      <c r="D89" s="157"/>
      <c r="E89" s="157"/>
      <c r="F89" s="157"/>
      <c r="G89" s="157"/>
      <c r="H89" s="157"/>
      <c r="I89" s="157"/>
      <c r="J89" s="157"/>
      <c r="K89" s="157"/>
      <c r="L89" s="157"/>
      <c r="M89" s="157"/>
      <c r="N89" s="157"/>
      <c r="O89" s="157"/>
      <c r="P89" s="157"/>
      <c r="Q89" s="157"/>
      <c r="R89" s="157"/>
      <c r="S89" s="157"/>
      <c r="T89" s="157"/>
      <c r="U89" s="157"/>
      <c r="V89" s="157"/>
      <c r="W89" s="157"/>
      <c r="X89" s="157"/>
      <c r="Y89" s="157"/>
      <c r="Z89" s="157"/>
      <c r="AA89" s="157"/>
      <c r="AB89" s="157"/>
      <c r="AC89" s="157"/>
      <c r="AD89" s="157"/>
      <c r="AE89" s="268"/>
      <c r="AF89" s="268"/>
      <c r="AG89" s="268"/>
      <c r="AH89" s="268"/>
      <c r="AI89" s="268"/>
      <c r="AJ89" s="268"/>
      <c r="AK89" s="268"/>
      <c r="AL89" s="268"/>
    </row>
    <row r="90" spans="1:38" x14ac:dyDescent="0.25">
      <c r="A90" s="157"/>
      <c r="B90" s="157" t="s">
        <v>613</v>
      </c>
      <c r="C90" s="157"/>
      <c r="D90" s="157"/>
      <c r="E90" s="157"/>
      <c r="F90" s="157"/>
      <c r="G90" s="157"/>
      <c r="H90" s="157"/>
      <c r="I90" s="157"/>
      <c r="J90" s="157"/>
      <c r="K90" s="157"/>
      <c r="L90" s="157"/>
      <c r="M90" s="157"/>
      <c r="N90" s="157"/>
      <c r="O90" s="157"/>
      <c r="P90" s="157"/>
      <c r="Q90" s="157"/>
      <c r="R90" s="157"/>
      <c r="S90" s="157"/>
      <c r="T90" s="157"/>
      <c r="U90" s="157"/>
      <c r="V90" s="157"/>
      <c r="W90" s="157"/>
      <c r="X90" s="157"/>
      <c r="Y90" s="157"/>
      <c r="Z90" s="157"/>
      <c r="AA90" s="157"/>
      <c r="AB90" s="157"/>
      <c r="AC90" s="157"/>
      <c r="AD90" s="157"/>
      <c r="AE90" s="157"/>
      <c r="AF90" s="157"/>
      <c r="AG90" s="157"/>
      <c r="AH90" s="157"/>
      <c r="AI90" s="157"/>
      <c r="AJ90" s="157"/>
      <c r="AK90" s="157"/>
      <c r="AL90" s="157"/>
    </row>
    <row r="91" spans="1:38" x14ac:dyDescent="0.25">
      <c r="A91" s="157"/>
      <c r="B91" s="157" t="str">
        <f>'Tulokset hiilijalanjälki'!B79</f>
        <v>5) Kansallisen päästötietokannan rakennustyyppikohtainen neliöpohjainen arvo. Talotekniikan voi laskea myös tarkemmin kohdekohtaisesti, tai osan järjestelmistä voi laskea kohdekohtaisesti ja osan taulukkoarvoilla. Jos laskenta on tehty tarkemmin kohdekohtaisesti, kirjaa tulokset järjestelmittäin. Kansallisen päästötietokannan neliöpohjaisista kertoimista puuttuvat järjestelmät tulee lisätä järjestelmittäin kohtien 6-10 mukaisesti.</v>
      </c>
      <c r="C91" s="157"/>
      <c r="D91" s="157"/>
      <c r="E91" s="157"/>
      <c r="F91" s="157"/>
      <c r="G91" s="157"/>
      <c r="H91" s="157"/>
      <c r="I91" s="157"/>
      <c r="J91" s="157"/>
      <c r="K91" s="157"/>
      <c r="L91" s="157"/>
      <c r="M91" s="157"/>
      <c r="N91" s="157"/>
      <c r="O91" s="157"/>
      <c r="P91" s="157"/>
      <c r="Q91" s="157"/>
      <c r="R91" s="157"/>
      <c r="S91" s="157"/>
      <c r="T91" s="157"/>
      <c r="U91" s="157"/>
      <c r="V91" s="157"/>
      <c r="W91" s="157"/>
      <c r="X91" s="157"/>
      <c r="Y91" s="157"/>
      <c r="Z91" s="157"/>
      <c r="AA91" s="157"/>
      <c r="AB91" s="157"/>
      <c r="AC91" s="157"/>
      <c r="AD91" s="157"/>
      <c r="AE91" s="157"/>
      <c r="AF91" s="157"/>
      <c r="AG91" s="157"/>
      <c r="AH91" s="157"/>
      <c r="AI91" s="157"/>
      <c r="AJ91" s="157"/>
      <c r="AK91" s="157"/>
      <c r="AL91" s="157"/>
    </row>
    <row r="92" spans="1:38" x14ac:dyDescent="0.25">
      <c r="A92" s="157"/>
      <c r="B92" s="157" t="str">
        <f>'Tulokset hiilijalanjälki'!B80</f>
        <v>6) Sähkö-, käyttövesi-, viemäri-, ilmanvaihto-, jäähdytys- ja lämmitysjärjestelmät: kansallisen päästötietokannan neliöpohjainen järjestelmäkohtainen arvo tai tuotekohtaisesti laskettu päästötieto.</v>
      </c>
      <c r="C92" s="157"/>
      <c r="D92" s="157"/>
      <c r="E92" s="157"/>
      <c r="F92" s="157"/>
      <c r="G92" s="157"/>
      <c r="H92" s="157"/>
      <c r="I92" s="157"/>
      <c r="J92" s="157"/>
      <c r="K92" s="157"/>
      <c r="L92" s="157"/>
      <c r="M92" s="157"/>
      <c r="N92" s="157"/>
      <c r="O92" s="157"/>
      <c r="P92" s="157"/>
      <c r="Q92" s="157"/>
      <c r="R92" s="157"/>
      <c r="S92" s="157"/>
      <c r="T92" s="157"/>
      <c r="U92" s="157"/>
      <c r="V92" s="157"/>
      <c r="W92" s="157"/>
      <c r="X92" s="157"/>
      <c r="Y92" s="157"/>
      <c r="Z92" s="157"/>
      <c r="AA92" s="157"/>
      <c r="AB92" s="157"/>
      <c r="AC92" s="157"/>
      <c r="AD92" s="157"/>
      <c r="AE92" s="157"/>
      <c r="AF92" s="157"/>
      <c r="AG92" s="157"/>
      <c r="AH92" s="157"/>
      <c r="AI92" s="157"/>
      <c r="AJ92" s="157"/>
      <c r="AK92" s="157"/>
      <c r="AL92" s="157"/>
    </row>
    <row r="93" spans="1:38" x14ac:dyDescent="0.25">
      <c r="A93" s="157"/>
      <c r="B93" s="157" t="str">
        <f>'Tulokset hiilijalanjälki'!B81</f>
        <v xml:space="preserve">7) Päästötietokannan neliöpohjaista arvoa käytettäessä, lisää lämmitys- ja lämmöntuottojärjestelmän osat, jotka eivät ole mukana päästötietokannan rakennustyyppikohtaisessa neliöpohjaisessa arvossa. Tulee tarkastaa päästötietokannan taustaraportista. </v>
      </c>
      <c r="C93" s="157"/>
      <c r="D93" s="157"/>
      <c r="E93" s="157"/>
      <c r="F93" s="157"/>
      <c r="G93" s="157"/>
      <c r="H93" s="157"/>
      <c r="I93" s="157"/>
      <c r="J93" s="157"/>
      <c r="K93" s="157"/>
      <c r="L93" s="157"/>
      <c r="M93" s="157"/>
      <c r="N93" s="157"/>
      <c r="O93" s="157"/>
      <c r="P93" s="157"/>
      <c r="Q93" s="157"/>
      <c r="R93" s="157"/>
      <c r="S93" s="157"/>
      <c r="T93" s="157"/>
      <c r="U93" s="157"/>
      <c r="V93" s="157"/>
      <c r="W93" s="157"/>
      <c r="X93" s="157"/>
      <c r="Y93" s="157"/>
      <c r="Z93" s="157"/>
      <c r="AA93" s="157"/>
      <c r="AB93" s="157"/>
      <c r="AC93" s="157"/>
      <c r="AD93" s="157"/>
      <c r="AE93" s="157"/>
      <c r="AF93" s="157"/>
      <c r="AG93" s="157"/>
      <c r="AH93" s="157"/>
      <c r="AI93" s="157"/>
      <c r="AJ93" s="157"/>
      <c r="AK93" s="157"/>
      <c r="AL93" s="157"/>
    </row>
    <row r="94" spans="1:38" x14ac:dyDescent="0.25">
      <c r="A94" s="157"/>
      <c r="B94" s="157" t="str">
        <f>'Tulokset hiilijalanjälki'!B82</f>
        <v>8) Lisää mahdolliset sprinkleri- ja/tai jäähdytysjärjestelmät, jotka eivät ole mukana päästötietokannan rakennustyyppikohtaisessa neliöpohjaisessa arvossa. Tulee tarkastaa päästötietokannan taustaraportista.</v>
      </c>
      <c r="C94" s="157"/>
      <c r="D94" s="157"/>
      <c r="E94" s="157"/>
      <c r="F94" s="157"/>
      <c r="G94" s="157"/>
      <c r="H94" s="157"/>
      <c r="I94" s="157"/>
      <c r="J94" s="157"/>
      <c r="K94" s="157"/>
      <c r="L94" s="157"/>
      <c r="M94" s="157"/>
      <c r="N94" s="157"/>
      <c r="O94" s="157"/>
      <c r="P94" s="157"/>
      <c r="Q94" s="157"/>
      <c r="R94" s="157"/>
      <c r="S94" s="157"/>
      <c r="T94" s="157"/>
      <c r="U94" s="157"/>
      <c r="V94" s="157"/>
      <c r="W94" s="157"/>
      <c r="X94" s="157"/>
      <c r="Y94" s="157"/>
      <c r="Z94" s="157"/>
      <c r="AA94" s="157"/>
      <c r="AB94" s="157"/>
      <c r="AC94" s="157"/>
      <c r="AD94" s="157"/>
      <c r="AE94" s="157"/>
      <c r="AF94" s="157"/>
      <c r="AG94" s="157"/>
      <c r="AH94" s="157"/>
      <c r="AI94" s="157"/>
      <c r="AJ94" s="157"/>
      <c r="AK94" s="157"/>
      <c r="AL94" s="157"/>
    </row>
    <row r="95" spans="1:38" x14ac:dyDescent="0.25">
      <c r="A95" s="157"/>
      <c r="B95" s="157" t="str">
        <f>'Tulokset hiilijalanjälki'!B83</f>
        <v>9) Siirto-osat, jotka eivät ole mukana päästötietokannan rakennustyyppikohtaisessa neliöpohjaisessa arvossa. Tulee tarkastaa päästötietokannan taustaraportista.</v>
      </c>
      <c r="C95" s="157"/>
      <c r="D95" s="157"/>
      <c r="E95" s="157"/>
      <c r="F95" s="157"/>
      <c r="G95" s="157"/>
      <c r="H95" s="157"/>
      <c r="I95" s="157"/>
      <c r="J95" s="157"/>
      <c r="K95" s="157"/>
      <c r="L95" s="157"/>
      <c r="M95" s="157"/>
      <c r="N95" s="157"/>
      <c r="O95" s="157"/>
      <c r="P95" s="157"/>
      <c r="Q95" s="157"/>
      <c r="R95" s="157"/>
      <c r="S95" s="157"/>
      <c r="T95" s="157"/>
      <c r="U95" s="157"/>
      <c r="V95" s="157"/>
      <c r="W95" s="157"/>
      <c r="X95" s="157"/>
      <c r="Y95" s="157"/>
      <c r="Z95" s="157"/>
      <c r="AA95" s="157"/>
      <c r="AB95" s="157"/>
      <c r="AC95" s="157"/>
      <c r="AD95" s="157"/>
      <c r="AE95" s="157"/>
      <c r="AF95" s="157"/>
      <c r="AG95" s="157"/>
      <c r="AH95" s="157"/>
      <c r="AI95" s="157"/>
      <c r="AJ95" s="157"/>
      <c r="AK95" s="157"/>
      <c r="AL95" s="157"/>
    </row>
    <row r="96" spans="1:38" x14ac:dyDescent="0.25">
      <c r="A96" s="157"/>
      <c r="B96" s="157" t="str">
        <f>'Tulokset hiilijalanjälki'!B84</f>
        <v>10) Aurinkoenergiajärjestelmä tai muut vastaavat, jotka eivät kuulu päästötietokannan rakennustyyppikohtaiseen neliöpohjaiseen arvoon. Tulee tarkastaa päästötietokannan taustaraportista.</v>
      </c>
      <c r="C96" s="157"/>
      <c r="D96" s="157"/>
      <c r="E96" s="157"/>
      <c r="F96" s="157"/>
      <c r="G96" s="157"/>
      <c r="H96" s="157"/>
      <c r="I96" s="157"/>
      <c r="J96" s="157"/>
      <c r="K96" s="157"/>
      <c r="L96" s="157"/>
      <c r="M96" s="157"/>
      <c r="N96" s="157"/>
      <c r="O96" s="157"/>
      <c r="P96" s="157"/>
      <c r="Q96" s="157"/>
      <c r="R96" s="157"/>
      <c r="S96" s="157"/>
      <c r="T96" s="157"/>
      <c r="U96" s="157"/>
      <c r="V96" s="157"/>
      <c r="W96" s="157"/>
      <c r="X96" s="157"/>
      <c r="Y96" s="157"/>
      <c r="Z96" s="157"/>
      <c r="AA96" s="157"/>
      <c r="AB96" s="157"/>
      <c r="AC96" s="157"/>
      <c r="AD96" s="157"/>
      <c r="AE96" s="157"/>
      <c r="AF96" s="157"/>
      <c r="AG96" s="157"/>
      <c r="AH96" s="157"/>
      <c r="AI96" s="157"/>
      <c r="AJ96" s="157"/>
      <c r="AK96" s="157"/>
      <c r="AL96" s="157"/>
    </row>
    <row r="97" spans="1:38" x14ac:dyDescent="0.25">
      <c r="A97" s="157"/>
      <c r="B97" s="157"/>
      <c r="C97" s="157"/>
      <c r="D97" s="157"/>
      <c r="E97" s="157"/>
      <c r="F97" s="157"/>
      <c r="G97" s="157"/>
      <c r="H97" s="157"/>
      <c r="I97" s="157"/>
      <c r="J97" s="157"/>
      <c r="K97" s="157"/>
      <c r="L97" s="157"/>
      <c r="M97" s="157"/>
      <c r="N97" s="157"/>
      <c r="O97" s="157"/>
      <c r="P97" s="157"/>
      <c r="Q97" s="157"/>
      <c r="R97" s="157"/>
      <c r="S97" s="157"/>
      <c r="T97" s="157"/>
      <c r="U97" s="157"/>
      <c r="V97" s="157"/>
      <c r="W97" s="157"/>
      <c r="X97" s="157"/>
      <c r="Y97" s="157"/>
      <c r="Z97" s="157"/>
      <c r="AA97" s="157"/>
      <c r="AB97" s="157"/>
      <c r="AC97" s="157"/>
      <c r="AD97" s="157"/>
      <c r="AE97" s="157"/>
      <c r="AF97" s="157"/>
      <c r="AG97" s="157"/>
      <c r="AH97" s="157"/>
      <c r="AI97" s="157"/>
      <c r="AJ97" s="157"/>
      <c r="AK97" s="157"/>
      <c r="AL97" s="157"/>
    </row>
  </sheetData>
  <sheetProtection algorithmName="SHA-512" hashValue="zBtL+VlhpZyDgNlTermTUq1Db8DjpOMRKYJc7ja2LpQChzR/1ytADbscgkeA9Veqbgim/F4l58bSTPEenfTVRQ==" saltValue="YBdZ6PMiAsC5OU00teHi7w==" spinCount="100000" sheet="1" objects="1" scenarios="1" formatCells="0" formatColumns="0" formatRows="0"/>
  <mergeCells count="57">
    <mergeCell ref="AA35:AB35"/>
    <mergeCell ref="B7:C7"/>
    <mergeCell ref="G7:H7"/>
    <mergeCell ref="L7:M7"/>
    <mergeCell ref="Q7:R7"/>
    <mergeCell ref="B35:C35"/>
    <mergeCell ref="B11:B12"/>
    <mergeCell ref="G11:G12"/>
    <mergeCell ref="L11:L12"/>
    <mergeCell ref="Q11:Q12"/>
    <mergeCell ref="G35:H35"/>
    <mergeCell ref="L35:M35"/>
    <mergeCell ref="Q35:R35"/>
    <mergeCell ref="B5:H5"/>
    <mergeCell ref="B10:C10"/>
    <mergeCell ref="G10:H10"/>
    <mergeCell ref="L10:M10"/>
    <mergeCell ref="Q10:R10"/>
    <mergeCell ref="B8:C8"/>
    <mergeCell ref="G8:H8"/>
    <mergeCell ref="L8:M8"/>
    <mergeCell ref="Q8:R8"/>
    <mergeCell ref="B9:C9"/>
    <mergeCell ref="G9:H9"/>
    <mergeCell ref="L9:M9"/>
    <mergeCell ref="Q9:R9"/>
    <mergeCell ref="V38:V39"/>
    <mergeCell ref="B48:E48"/>
    <mergeCell ref="G48:J48"/>
    <mergeCell ref="L48:O48"/>
    <mergeCell ref="Q48:T48"/>
    <mergeCell ref="B38:B39"/>
    <mergeCell ref="G38:G39"/>
    <mergeCell ref="L38:L39"/>
    <mergeCell ref="Q38:Q39"/>
    <mergeCell ref="V37:W37"/>
    <mergeCell ref="V35:W35"/>
    <mergeCell ref="B37:C37"/>
    <mergeCell ref="G37:H37"/>
    <mergeCell ref="L37:M37"/>
    <mergeCell ref="Q37:R37"/>
    <mergeCell ref="F1:H1"/>
    <mergeCell ref="C1:E1"/>
    <mergeCell ref="V48:Y48"/>
    <mergeCell ref="AA7:AB7"/>
    <mergeCell ref="AA8:AB8"/>
    <mergeCell ref="AA9:AB9"/>
    <mergeCell ref="AA10:AB10"/>
    <mergeCell ref="AA11:AA12"/>
    <mergeCell ref="AA37:AB37"/>
    <mergeCell ref="AA38:AA39"/>
    <mergeCell ref="AA48:AD48"/>
    <mergeCell ref="V7:W7"/>
    <mergeCell ref="V8:W8"/>
    <mergeCell ref="V9:W9"/>
    <mergeCell ref="V10:W10"/>
    <mergeCell ref="V11:V12"/>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iconSet" priority="12" id="{BBD14539-DEE2-4256-B232-89D56456922F}">
            <x14:iconSet iconSet="3Symbols" showValue="0" custom="1">
              <x14:cfvo type="percent">
                <xm:f>0</xm:f>
              </x14:cfvo>
              <x14:cfvo type="num">
                <xm:f>0</xm:f>
              </x14:cfvo>
              <x14:cfvo type="num">
                <xm:f>1</xm:f>
              </x14:cfvo>
              <x14:cfIcon iconSet="NoIcons" iconId="0"/>
              <x14:cfIcon iconSet="NoIcons" iconId="0"/>
              <x14:cfIcon iconSet="3Symbols" iconId="0"/>
            </x14:iconSet>
          </x14:cfRule>
          <xm:sqref>A13 A15:A30</xm:sqref>
        </x14:conditionalFormatting>
        <x14:conditionalFormatting xmlns:xm="http://schemas.microsoft.com/office/excel/2006/main">
          <x14:cfRule type="iconSet" priority="11" id="{425B7FD9-E6FC-4561-8CF3-C2B008A0B1A4}">
            <x14:iconSet iconSet="3Symbols" showValue="0" custom="1">
              <x14:cfvo type="percent">
                <xm:f>0</xm:f>
              </x14:cfvo>
              <x14:cfvo type="num">
                <xm:f>0</xm:f>
              </x14:cfvo>
              <x14:cfvo type="num">
                <xm:f>1</xm:f>
              </x14:cfvo>
              <x14:cfIcon iconSet="NoIcons" iconId="0"/>
              <x14:cfIcon iconSet="NoIcons" iconId="0"/>
              <x14:cfIcon iconSet="3Symbols" iconId="0"/>
            </x14:iconSet>
          </x14:cfRule>
          <xm:sqref>A14</xm:sqref>
        </x14:conditionalFormatting>
        <x14:conditionalFormatting xmlns:xm="http://schemas.microsoft.com/office/excel/2006/main">
          <x14:cfRule type="iconSet" priority="10" id="{A3935E63-8C46-4BC6-BCF6-9AAFD28FC40B}">
            <x14:iconSet iconSet="3Symbols" showValue="0" custom="1">
              <x14:cfvo type="percent">
                <xm:f>0</xm:f>
              </x14:cfvo>
              <x14:cfvo type="num">
                <xm:f>0</xm:f>
              </x14:cfvo>
              <x14:cfvo type="num">
                <xm:f>1</xm:f>
              </x14:cfvo>
              <x14:cfIcon iconSet="NoIcons" iconId="0"/>
              <x14:cfIcon iconSet="NoIcons" iconId="0"/>
              <x14:cfIcon iconSet="3Symbols" iconId="0"/>
            </x14:iconSet>
          </x14:cfRule>
          <xm:sqref>F13 F15:F30</xm:sqref>
        </x14:conditionalFormatting>
        <x14:conditionalFormatting xmlns:xm="http://schemas.microsoft.com/office/excel/2006/main">
          <x14:cfRule type="iconSet" priority="9" id="{105247E0-9E72-406B-A289-611A98DD73D4}">
            <x14:iconSet iconSet="3Symbols" showValue="0" custom="1">
              <x14:cfvo type="percent">
                <xm:f>0</xm:f>
              </x14:cfvo>
              <x14:cfvo type="num">
                <xm:f>0</xm:f>
              </x14:cfvo>
              <x14:cfvo type="num">
                <xm:f>1</xm:f>
              </x14:cfvo>
              <x14:cfIcon iconSet="NoIcons" iconId="0"/>
              <x14:cfIcon iconSet="NoIcons" iconId="0"/>
              <x14:cfIcon iconSet="3Symbols" iconId="0"/>
            </x14:iconSet>
          </x14:cfRule>
          <xm:sqref>F14</xm:sqref>
        </x14:conditionalFormatting>
        <x14:conditionalFormatting xmlns:xm="http://schemas.microsoft.com/office/excel/2006/main">
          <x14:cfRule type="iconSet" priority="8" id="{C841C561-7668-47F0-BFEF-350F5125A7F9}">
            <x14:iconSet iconSet="3Symbols" showValue="0" custom="1">
              <x14:cfvo type="percent">
                <xm:f>0</xm:f>
              </x14:cfvo>
              <x14:cfvo type="num">
                <xm:f>0</xm:f>
              </x14:cfvo>
              <x14:cfvo type="num">
                <xm:f>1</xm:f>
              </x14:cfvo>
              <x14:cfIcon iconSet="NoIcons" iconId="0"/>
              <x14:cfIcon iconSet="NoIcons" iconId="0"/>
              <x14:cfIcon iconSet="3Symbols" iconId="0"/>
            </x14:iconSet>
          </x14:cfRule>
          <xm:sqref>K13 K15:K30</xm:sqref>
        </x14:conditionalFormatting>
        <x14:conditionalFormatting xmlns:xm="http://schemas.microsoft.com/office/excel/2006/main">
          <x14:cfRule type="iconSet" priority="7" id="{DBF68FA9-F70A-4A06-BE10-FDA5B2FF7D2D}">
            <x14:iconSet iconSet="3Symbols" showValue="0" custom="1">
              <x14:cfvo type="percent">
                <xm:f>0</xm:f>
              </x14:cfvo>
              <x14:cfvo type="num">
                <xm:f>0</xm:f>
              </x14:cfvo>
              <x14:cfvo type="num">
                <xm:f>1</xm:f>
              </x14:cfvo>
              <x14:cfIcon iconSet="NoIcons" iconId="0"/>
              <x14:cfIcon iconSet="NoIcons" iconId="0"/>
              <x14:cfIcon iconSet="3Symbols" iconId="0"/>
            </x14:iconSet>
          </x14:cfRule>
          <xm:sqref>K14</xm:sqref>
        </x14:conditionalFormatting>
        <x14:conditionalFormatting xmlns:xm="http://schemas.microsoft.com/office/excel/2006/main">
          <x14:cfRule type="iconSet" priority="6" id="{1C845962-B7FA-4AAB-821B-F34083278282}">
            <x14:iconSet iconSet="3Symbols" showValue="0" custom="1">
              <x14:cfvo type="percent">
                <xm:f>0</xm:f>
              </x14:cfvo>
              <x14:cfvo type="num">
                <xm:f>0</xm:f>
              </x14:cfvo>
              <x14:cfvo type="num">
                <xm:f>1</xm:f>
              </x14:cfvo>
              <x14:cfIcon iconSet="NoIcons" iconId="0"/>
              <x14:cfIcon iconSet="NoIcons" iconId="0"/>
              <x14:cfIcon iconSet="3Symbols" iconId="0"/>
            </x14:iconSet>
          </x14:cfRule>
          <xm:sqref>P13 P15:P30</xm:sqref>
        </x14:conditionalFormatting>
        <x14:conditionalFormatting xmlns:xm="http://schemas.microsoft.com/office/excel/2006/main">
          <x14:cfRule type="iconSet" priority="5" id="{CF56EC1D-B3D9-42C2-A822-1F23D708CD3A}">
            <x14:iconSet iconSet="3Symbols" showValue="0" custom="1">
              <x14:cfvo type="percent">
                <xm:f>0</xm:f>
              </x14:cfvo>
              <x14:cfvo type="num">
                <xm:f>0</xm:f>
              </x14:cfvo>
              <x14:cfvo type="num">
                <xm:f>1</xm:f>
              </x14:cfvo>
              <x14:cfIcon iconSet="NoIcons" iconId="0"/>
              <x14:cfIcon iconSet="NoIcons" iconId="0"/>
              <x14:cfIcon iconSet="3Symbols" iconId="0"/>
            </x14:iconSet>
          </x14:cfRule>
          <xm:sqref>P14</xm:sqref>
        </x14:conditionalFormatting>
        <x14:conditionalFormatting xmlns:xm="http://schemas.microsoft.com/office/excel/2006/main">
          <x14:cfRule type="iconSet" priority="4" id="{B52D8E0F-90C0-4C47-BEBA-4FE91C2DB75E}">
            <x14:iconSet iconSet="3Symbols" showValue="0" custom="1">
              <x14:cfvo type="percent">
                <xm:f>0</xm:f>
              </x14:cfvo>
              <x14:cfvo type="num">
                <xm:f>0</xm:f>
              </x14:cfvo>
              <x14:cfvo type="num">
                <xm:f>1</xm:f>
              </x14:cfvo>
              <x14:cfIcon iconSet="NoIcons" iconId="0"/>
              <x14:cfIcon iconSet="NoIcons" iconId="0"/>
              <x14:cfIcon iconSet="3Symbols" iconId="0"/>
            </x14:iconSet>
          </x14:cfRule>
          <xm:sqref>U13 U15:U30</xm:sqref>
        </x14:conditionalFormatting>
        <x14:conditionalFormatting xmlns:xm="http://schemas.microsoft.com/office/excel/2006/main">
          <x14:cfRule type="iconSet" priority="3" id="{1B2576FE-4D02-4E81-A0CD-1CFC38EA83B6}">
            <x14:iconSet iconSet="3Symbols" showValue="0" custom="1">
              <x14:cfvo type="percent">
                <xm:f>0</xm:f>
              </x14:cfvo>
              <x14:cfvo type="num">
                <xm:f>0</xm:f>
              </x14:cfvo>
              <x14:cfvo type="num">
                <xm:f>1</xm:f>
              </x14:cfvo>
              <x14:cfIcon iconSet="NoIcons" iconId="0"/>
              <x14:cfIcon iconSet="NoIcons" iconId="0"/>
              <x14:cfIcon iconSet="3Symbols" iconId="0"/>
            </x14:iconSet>
          </x14:cfRule>
          <xm:sqref>U14</xm:sqref>
        </x14:conditionalFormatting>
        <x14:conditionalFormatting xmlns:xm="http://schemas.microsoft.com/office/excel/2006/main">
          <x14:cfRule type="iconSet" priority="2" id="{372D12BD-BB52-4872-A952-4C647F758547}">
            <x14:iconSet iconSet="3Symbols" showValue="0" custom="1">
              <x14:cfvo type="percent">
                <xm:f>0</xm:f>
              </x14:cfvo>
              <x14:cfvo type="num">
                <xm:f>0</xm:f>
              </x14:cfvo>
              <x14:cfvo type="num">
                <xm:f>1</xm:f>
              </x14:cfvo>
              <x14:cfIcon iconSet="NoIcons" iconId="0"/>
              <x14:cfIcon iconSet="NoIcons" iconId="0"/>
              <x14:cfIcon iconSet="3Symbols" iconId="0"/>
            </x14:iconSet>
          </x14:cfRule>
          <xm:sqref>Z13 Z15:Z30</xm:sqref>
        </x14:conditionalFormatting>
        <x14:conditionalFormatting xmlns:xm="http://schemas.microsoft.com/office/excel/2006/main">
          <x14:cfRule type="iconSet" priority="1" id="{3E3183E5-D99E-42A5-B282-0730B54A5779}">
            <x14:iconSet iconSet="3Symbols" showValue="0" custom="1">
              <x14:cfvo type="percent">
                <xm:f>0</xm:f>
              </x14:cfvo>
              <x14:cfvo type="num">
                <xm:f>0</xm:f>
              </x14:cfvo>
              <x14:cfvo type="num">
                <xm:f>1</xm:f>
              </x14:cfvo>
              <x14:cfIcon iconSet="NoIcons" iconId="0"/>
              <x14:cfIcon iconSet="NoIcons" iconId="0"/>
              <x14:cfIcon iconSet="3Symbols" iconId="0"/>
            </x14:iconSet>
          </x14:cfRule>
          <xm:sqref>Z14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645C2-145F-4217-BC97-744479CB9A4B}">
  <dimension ref="B3:C16"/>
  <sheetViews>
    <sheetView showGridLines="0" workbookViewId="0">
      <selection activeCellId="1" sqref="B4 A1:XFD1048576"/>
    </sheetView>
  </sheetViews>
  <sheetFormatPr defaultColWidth="8.85546875" defaultRowHeight="15" x14ac:dyDescent="0.25"/>
  <cols>
    <col min="1" max="1" width="4.85546875" style="1" customWidth="1"/>
    <col min="2" max="2" width="11.7109375" style="1" customWidth="1"/>
    <col min="3" max="3" width="49.42578125" style="1" customWidth="1"/>
    <col min="4" max="16384" width="8.85546875" style="1"/>
  </cols>
  <sheetData>
    <row r="3" spans="2:3" x14ac:dyDescent="0.25">
      <c r="B3" s="140" t="s">
        <v>206</v>
      </c>
      <c r="C3" s="140" t="s">
        <v>207</v>
      </c>
    </row>
    <row r="4" spans="2:3" x14ac:dyDescent="0.25">
      <c r="B4" s="119">
        <v>45237</v>
      </c>
      <c r="C4" s="118" t="s">
        <v>208</v>
      </c>
    </row>
    <row r="5" spans="2:3" x14ac:dyDescent="0.25">
      <c r="B5" s="119">
        <v>45267</v>
      </c>
      <c r="C5" s="118" t="s">
        <v>209</v>
      </c>
    </row>
    <row r="6" spans="2:3" x14ac:dyDescent="0.25">
      <c r="B6" s="120" t="s">
        <v>210</v>
      </c>
      <c r="C6" s="118" t="s">
        <v>211</v>
      </c>
    </row>
    <row r="7" spans="2:3" ht="70.900000000000006" customHeight="1" x14ac:dyDescent="0.25">
      <c r="B7" s="365">
        <v>46301</v>
      </c>
      <c r="C7" s="313" t="s">
        <v>614</v>
      </c>
    </row>
    <row r="8" spans="2:3" x14ac:dyDescent="0.25">
      <c r="B8" s="120"/>
      <c r="C8" s="118"/>
    </row>
    <row r="9" spans="2:3" x14ac:dyDescent="0.25">
      <c r="B9" s="120"/>
      <c r="C9" s="118"/>
    </row>
    <row r="10" spans="2:3" x14ac:dyDescent="0.25">
      <c r="B10" s="120"/>
      <c r="C10" s="118"/>
    </row>
    <row r="11" spans="2:3" x14ac:dyDescent="0.25">
      <c r="B11" s="120"/>
      <c r="C11" s="118"/>
    </row>
    <row r="12" spans="2:3" x14ac:dyDescent="0.25">
      <c r="B12" s="120"/>
      <c r="C12" s="118"/>
    </row>
    <row r="13" spans="2:3" x14ac:dyDescent="0.25">
      <c r="B13" s="120"/>
      <c r="C13" s="118"/>
    </row>
    <row r="14" spans="2:3" x14ac:dyDescent="0.25">
      <c r="B14" s="120"/>
      <c r="C14" s="118"/>
    </row>
    <row r="15" spans="2:3" x14ac:dyDescent="0.25">
      <c r="B15" s="120"/>
      <c r="C15" s="118"/>
    </row>
    <row r="16" spans="2:3" x14ac:dyDescent="0.25">
      <c r="B16" s="120"/>
      <c r="C16" s="118"/>
    </row>
  </sheetData>
  <sheetProtection algorithmName="SHA-512" hashValue="N8BIJZAxqwnqj4jUF0REBUkq7OLNTEpR5qyfeSj/L9V6a+z0keBFKzXaSiBlpla69f88g+8br3vRegy2JbBvgw==" saltValue="3HMzKHvzZ7G8jPyGoriMiw==" spinCount="100000" sheet="1" selectLockedCells="1" selectUnlockedCells="1"/>
  <pageMargins left="0.7" right="0.7" top="0.75" bottom="0.75" header="0.3" footer="0.3"/>
  <pageSetup paperSize="9" orientation="portrait" horizontalDpi="30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98B8F-64E3-42B0-BC11-8360465B20C3}">
  <dimension ref="B1:P75"/>
  <sheetViews>
    <sheetView topLeftCell="B1" zoomScale="85" zoomScaleNormal="85" workbookViewId="0">
      <selection activeCell="M22" sqref="M22:M26"/>
    </sheetView>
  </sheetViews>
  <sheetFormatPr defaultRowHeight="15" x14ac:dyDescent="0.25"/>
  <cols>
    <col min="1" max="1" width="4.28515625" customWidth="1"/>
    <col min="2" max="2" width="73.7109375" customWidth="1"/>
    <col min="3" max="3" width="3.85546875" customWidth="1"/>
    <col min="4" max="4" width="62.28515625" customWidth="1"/>
    <col min="5" max="5" width="4.5703125" customWidth="1"/>
    <col min="6" max="6" width="44.85546875" customWidth="1"/>
    <col min="7" max="7" width="3" customWidth="1"/>
    <col min="8" max="8" width="36.7109375" customWidth="1"/>
    <col min="9" max="9" width="3.5703125" customWidth="1"/>
    <col min="10" max="10" width="34.7109375" customWidth="1"/>
    <col min="11" max="12" width="3" customWidth="1"/>
    <col min="13" max="13" width="26.85546875" customWidth="1"/>
  </cols>
  <sheetData>
    <row r="1" spans="2:16" x14ac:dyDescent="0.25">
      <c r="B1" s="170" t="s">
        <v>212</v>
      </c>
      <c r="D1" s="168" t="s">
        <v>43</v>
      </c>
      <c r="F1" s="168" t="s">
        <v>213</v>
      </c>
      <c r="H1" s="169" t="s">
        <v>45</v>
      </c>
      <c r="J1" s="168" t="s">
        <v>47</v>
      </c>
      <c r="M1" s="168" t="s">
        <v>89</v>
      </c>
      <c r="P1" t="s">
        <v>214</v>
      </c>
    </row>
    <row r="2" spans="2:16" x14ac:dyDescent="0.25">
      <c r="B2" t="s">
        <v>7</v>
      </c>
      <c r="D2" s="166" t="s">
        <v>7</v>
      </c>
      <c r="F2" s="166" t="s">
        <v>7</v>
      </c>
      <c r="H2" t="s">
        <v>7</v>
      </c>
      <c r="J2" t="s">
        <v>7</v>
      </c>
      <c r="M2" t="s">
        <v>7</v>
      </c>
      <c r="P2" t="s">
        <v>215</v>
      </c>
    </row>
    <row r="3" spans="2:16" x14ac:dyDescent="0.25">
      <c r="B3" t="s">
        <v>216</v>
      </c>
      <c r="D3" s="166" t="s">
        <v>217</v>
      </c>
      <c r="F3" s="166" t="s">
        <v>218</v>
      </c>
      <c r="H3" t="s">
        <v>219</v>
      </c>
      <c r="J3" t="s">
        <v>220</v>
      </c>
      <c r="M3" t="s">
        <v>221</v>
      </c>
      <c r="P3" t="s">
        <v>222</v>
      </c>
    </row>
    <row r="4" spans="2:16" x14ac:dyDescent="0.25">
      <c r="B4" t="s">
        <v>215</v>
      </c>
      <c r="D4" s="166" t="s">
        <v>223</v>
      </c>
      <c r="F4" s="166" t="s">
        <v>224</v>
      </c>
      <c r="H4" t="s">
        <v>225</v>
      </c>
      <c r="J4" t="s">
        <v>226</v>
      </c>
      <c r="M4" t="s">
        <v>227</v>
      </c>
    </row>
    <row r="5" spans="2:16" x14ac:dyDescent="0.25">
      <c r="B5" t="s">
        <v>228</v>
      </c>
      <c r="D5" s="166" t="s">
        <v>229</v>
      </c>
      <c r="F5" s="166" t="s">
        <v>230</v>
      </c>
      <c r="H5" t="s">
        <v>231</v>
      </c>
      <c r="J5" t="s">
        <v>232</v>
      </c>
      <c r="M5" t="s">
        <v>233</v>
      </c>
    </row>
    <row r="6" spans="2:16" x14ac:dyDescent="0.25">
      <c r="B6" t="s">
        <v>234</v>
      </c>
      <c r="D6" s="166" t="s">
        <v>235</v>
      </c>
      <c r="F6" s="166" t="s">
        <v>236</v>
      </c>
      <c r="H6" t="s">
        <v>237</v>
      </c>
      <c r="J6" t="s">
        <v>238</v>
      </c>
      <c r="M6" t="s">
        <v>239</v>
      </c>
    </row>
    <row r="7" spans="2:16" ht="17.25" customHeight="1" x14ac:dyDescent="0.25">
      <c r="B7" s="121" t="s">
        <v>240</v>
      </c>
      <c r="D7" s="167" t="s">
        <v>241</v>
      </c>
      <c r="F7" s="167" t="s">
        <v>242</v>
      </c>
      <c r="H7" t="s">
        <v>243</v>
      </c>
      <c r="J7" t="s">
        <v>244</v>
      </c>
      <c r="M7" t="s">
        <v>245</v>
      </c>
    </row>
    <row r="8" spans="2:16" x14ac:dyDescent="0.25">
      <c r="B8" s="121" t="s">
        <v>246</v>
      </c>
      <c r="F8" s="166" t="s">
        <v>247</v>
      </c>
      <c r="H8" t="s">
        <v>248</v>
      </c>
      <c r="J8" t="s">
        <v>249</v>
      </c>
      <c r="M8" t="s">
        <v>241</v>
      </c>
    </row>
    <row r="9" spans="2:16" x14ac:dyDescent="0.25">
      <c r="B9" s="121" t="s">
        <v>250</v>
      </c>
      <c r="F9" s="166" t="s">
        <v>251</v>
      </c>
      <c r="H9" t="s">
        <v>252</v>
      </c>
      <c r="J9" t="s">
        <v>253</v>
      </c>
    </row>
    <row r="10" spans="2:16" x14ac:dyDescent="0.25">
      <c r="B10" s="121" t="s">
        <v>254</v>
      </c>
      <c r="F10" s="166" t="s">
        <v>255</v>
      </c>
      <c r="H10" t="s">
        <v>256</v>
      </c>
      <c r="J10" t="s">
        <v>257</v>
      </c>
    </row>
    <row r="11" spans="2:16" x14ac:dyDescent="0.25">
      <c r="B11" s="121" t="s">
        <v>258</v>
      </c>
      <c r="F11" s="166" t="s">
        <v>259</v>
      </c>
      <c r="H11" t="s">
        <v>260</v>
      </c>
      <c r="J11" t="s">
        <v>261</v>
      </c>
    </row>
    <row r="12" spans="2:16" x14ac:dyDescent="0.25">
      <c r="B12" t="s">
        <v>262</v>
      </c>
      <c r="F12" s="166" t="s">
        <v>241</v>
      </c>
      <c r="H12" t="s">
        <v>263</v>
      </c>
      <c r="J12" t="s">
        <v>264</v>
      </c>
    </row>
    <row r="13" spans="2:16" x14ac:dyDescent="0.25">
      <c r="B13" t="s">
        <v>265</v>
      </c>
      <c r="H13" t="s">
        <v>241</v>
      </c>
      <c r="J13" t="s">
        <v>241</v>
      </c>
    </row>
    <row r="14" spans="2:16" x14ac:dyDescent="0.25">
      <c r="B14" s="121" t="s">
        <v>266</v>
      </c>
    </row>
    <row r="15" spans="2:16" x14ac:dyDescent="0.25">
      <c r="B15" s="121" t="s">
        <v>267</v>
      </c>
      <c r="F15" t="s">
        <v>221</v>
      </c>
    </row>
    <row r="16" spans="2:16" x14ac:dyDescent="0.25">
      <c r="B16" s="121" t="s">
        <v>268</v>
      </c>
      <c r="F16" t="s">
        <v>269</v>
      </c>
    </row>
    <row r="18" spans="2:13" x14ac:dyDescent="0.25">
      <c r="B18" s="121"/>
    </row>
    <row r="22" spans="2:13" x14ac:dyDescent="0.25">
      <c r="B22" s="171" t="s">
        <v>270</v>
      </c>
      <c r="D22" s="172" t="s">
        <v>271</v>
      </c>
      <c r="F22" s="172" t="s">
        <v>272</v>
      </c>
      <c r="H22" s="168" t="s">
        <v>46</v>
      </c>
      <c r="J22" s="168" t="s">
        <v>48</v>
      </c>
      <c r="M22" s="198"/>
    </row>
    <row r="23" spans="2:13" x14ac:dyDescent="0.25">
      <c r="B23" t="s">
        <v>7</v>
      </c>
      <c r="D23" t="s">
        <v>7</v>
      </c>
      <c r="F23" t="s">
        <v>7</v>
      </c>
      <c r="H23" t="s">
        <v>7</v>
      </c>
      <c r="J23" t="s">
        <v>7</v>
      </c>
      <c r="M23" s="197"/>
    </row>
    <row r="24" spans="2:13" x14ac:dyDescent="0.25">
      <c r="B24" t="s">
        <v>58</v>
      </c>
      <c r="D24" t="s">
        <v>273</v>
      </c>
      <c r="F24" s="115">
        <v>2024</v>
      </c>
      <c r="H24" t="s">
        <v>274</v>
      </c>
      <c r="J24" t="s">
        <v>275</v>
      </c>
      <c r="M24" s="197"/>
    </row>
    <row r="25" spans="2:13" x14ac:dyDescent="0.25">
      <c r="B25" t="s">
        <v>276</v>
      </c>
      <c r="D25" t="s">
        <v>277</v>
      </c>
      <c r="F25" s="115">
        <v>2025</v>
      </c>
      <c r="H25" t="s">
        <v>278</v>
      </c>
      <c r="J25" t="s">
        <v>279</v>
      </c>
      <c r="M25" s="197"/>
    </row>
    <row r="26" spans="2:13" x14ac:dyDescent="0.25">
      <c r="B26" t="s">
        <v>280</v>
      </c>
      <c r="D26" t="s">
        <v>281</v>
      </c>
      <c r="F26" s="115">
        <v>2026</v>
      </c>
      <c r="H26" t="s">
        <v>282</v>
      </c>
      <c r="J26" t="s">
        <v>283</v>
      </c>
      <c r="M26" s="197"/>
    </row>
    <row r="27" spans="2:13" x14ac:dyDescent="0.25">
      <c r="B27" t="s">
        <v>284</v>
      </c>
      <c r="D27" t="s">
        <v>285</v>
      </c>
      <c r="F27" s="115">
        <v>2027</v>
      </c>
      <c r="H27" t="s">
        <v>286</v>
      </c>
      <c r="J27" t="s">
        <v>287</v>
      </c>
    </row>
    <row r="28" spans="2:13" x14ac:dyDescent="0.25">
      <c r="B28" t="s">
        <v>288</v>
      </c>
      <c r="D28" t="s">
        <v>288</v>
      </c>
      <c r="F28" s="115">
        <v>2028</v>
      </c>
      <c r="H28" t="s">
        <v>241</v>
      </c>
      <c r="J28" t="s">
        <v>289</v>
      </c>
    </row>
    <row r="29" spans="2:13" x14ac:dyDescent="0.25">
      <c r="D29" s="197" t="s">
        <v>290</v>
      </c>
      <c r="F29" s="115">
        <v>2029</v>
      </c>
      <c r="J29" t="s">
        <v>241</v>
      </c>
    </row>
    <row r="30" spans="2:13" x14ac:dyDescent="0.25">
      <c r="F30" s="115">
        <v>2030</v>
      </c>
    </row>
    <row r="31" spans="2:13" x14ac:dyDescent="0.25">
      <c r="F31" s="115">
        <v>2031</v>
      </c>
    </row>
    <row r="32" spans="2:13" x14ac:dyDescent="0.25">
      <c r="F32" s="115">
        <v>2032</v>
      </c>
    </row>
    <row r="33" spans="2:6" x14ac:dyDescent="0.25">
      <c r="B33" s="171" t="s">
        <v>291</v>
      </c>
      <c r="D33" s="172" t="s">
        <v>292</v>
      </c>
      <c r="F33" s="115">
        <v>2033</v>
      </c>
    </row>
    <row r="34" spans="2:6" x14ac:dyDescent="0.25">
      <c r="B34" t="s">
        <v>7</v>
      </c>
      <c r="D34" t="s">
        <v>7</v>
      </c>
      <c r="F34" s="115">
        <v>2034</v>
      </c>
    </row>
    <row r="35" spans="2:6" x14ac:dyDescent="0.25">
      <c r="B35" t="s">
        <v>293</v>
      </c>
      <c r="D35" s="115">
        <v>1</v>
      </c>
      <c r="F35" s="115">
        <v>2035</v>
      </c>
    </row>
    <row r="36" spans="2:6" x14ac:dyDescent="0.25">
      <c r="B36" t="s">
        <v>59</v>
      </c>
      <c r="D36" s="115">
        <v>2</v>
      </c>
    </row>
    <row r="37" spans="2:6" x14ac:dyDescent="0.25">
      <c r="B37" t="s">
        <v>294</v>
      </c>
      <c r="D37" s="115">
        <v>3</v>
      </c>
    </row>
    <row r="38" spans="2:6" x14ac:dyDescent="0.25">
      <c r="B38" t="s">
        <v>295</v>
      </c>
      <c r="D38" s="115">
        <v>4</v>
      </c>
    </row>
    <row r="39" spans="2:6" x14ac:dyDescent="0.25">
      <c r="B39" t="s">
        <v>296</v>
      </c>
      <c r="D39" s="115">
        <v>5</v>
      </c>
    </row>
    <row r="40" spans="2:6" x14ac:dyDescent="0.25">
      <c r="B40" t="s">
        <v>288</v>
      </c>
      <c r="D40" s="115">
        <v>6</v>
      </c>
    </row>
    <row r="41" spans="2:6" x14ac:dyDescent="0.25">
      <c r="D41" s="115">
        <v>7</v>
      </c>
    </row>
    <row r="42" spans="2:6" x14ac:dyDescent="0.25">
      <c r="D42" s="115">
        <v>8</v>
      </c>
    </row>
    <row r="43" spans="2:6" x14ac:dyDescent="0.25">
      <c r="B43" s="171" t="s">
        <v>297</v>
      </c>
      <c r="D43" s="115">
        <v>9</v>
      </c>
    </row>
    <row r="44" spans="2:6" x14ac:dyDescent="0.25">
      <c r="B44" t="s">
        <v>7</v>
      </c>
      <c r="D44" s="115">
        <v>10</v>
      </c>
    </row>
    <row r="45" spans="2:6" x14ac:dyDescent="0.25">
      <c r="B45" t="s">
        <v>60</v>
      </c>
      <c r="D45" s="115">
        <v>11</v>
      </c>
    </row>
    <row r="46" spans="2:6" x14ac:dyDescent="0.25">
      <c r="B46" t="s">
        <v>298</v>
      </c>
      <c r="D46" s="115">
        <v>12</v>
      </c>
    </row>
    <row r="47" spans="2:6" x14ac:dyDescent="0.25">
      <c r="B47" t="s">
        <v>288</v>
      </c>
      <c r="D47" s="115">
        <v>13</v>
      </c>
    </row>
    <row r="48" spans="2:6" x14ac:dyDescent="0.25">
      <c r="D48" s="115">
        <v>14</v>
      </c>
    </row>
    <row r="49" spans="2:4" x14ac:dyDescent="0.25">
      <c r="D49" s="115">
        <v>15</v>
      </c>
    </row>
    <row r="50" spans="2:4" x14ac:dyDescent="0.25">
      <c r="D50" s="115">
        <v>16</v>
      </c>
    </row>
    <row r="51" spans="2:4" x14ac:dyDescent="0.25">
      <c r="B51" s="172" t="s">
        <v>299</v>
      </c>
      <c r="D51" s="115">
        <v>17</v>
      </c>
    </row>
    <row r="52" spans="2:4" x14ac:dyDescent="0.25">
      <c r="B52" t="s">
        <v>300</v>
      </c>
      <c r="D52" s="115">
        <v>18</v>
      </c>
    </row>
    <row r="53" spans="2:4" x14ac:dyDescent="0.25">
      <c r="B53" t="s">
        <v>301</v>
      </c>
      <c r="D53" s="115">
        <v>19</v>
      </c>
    </row>
    <row r="54" spans="2:4" x14ac:dyDescent="0.25">
      <c r="B54" t="s">
        <v>302</v>
      </c>
      <c r="D54" s="115">
        <v>20</v>
      </c>
    </row>
    <row r="55" spans="2:4" x14ac:dyDescent="0.25">
      <c r="B55" t="s">
        <v>303</v>
      </c>
      <c r="D55" s="115">
        <v>21</v>
      </c>
    </row>
    <row r="56" spans="2:4" x14ac:dyDescent="0.25">
      <c r="B56" t="s">
        <v>304</v>
      </c>
      <c r="D56" s="115">
        <v>22</v>
      </c>
    </row>
    <row r="57" spans="2:4" x14ac:dyDescent="0.25">
      <c r="D57" s="115">
        <v>23</v>
      </c>
    </row>
    <row r="58" spans="2:4" x14ac:dyDescent="0.25">
      <c r="D58" s="115">
        <v>24</v>
      </c>
    </row>
    <row r="59" spans="2:4" x14ac:dyDescent="0.25">
      <c r="D59" s="115">
        <v>25</v>
      </c>
    </row>
    <row r="60" spans="2:4" x14ac:dyDescent="0.25">
      <c r="D60" s="115">
        <v>26</v>
      </c>
    </row>
    <row r="61" spans="2:4" x14ac:dyDescent="0.25">
      <c r="B61" s="172" t="s">
        <v>305</v>
      </c>
      <c r="D61" s="115">
        <v>27</v>
      </c>
    </row>
    <row r="62" spans="2:4" x14ac:dyDescent="0.25">
      <c r="B62" t="s">
        <v>7</v>
      </c>
      <c r="D62" s="115">
        <v>28</v>
      </c>
    </row>
    <row r="63" spans="2:4" x14ac:dyDescent="0.25">
      <c r="B63" t="s">
        <v>306</v>
      </c>
      <c r="D63" s="115">
        <v>29</v>
      </c>
    </row>
    <row r="64" spans="2:4" x14ac:dyDescent="0.25">
      <c r="B64" t="s">
        <v>307</v>
      </c>
      <c r="D64" s="115">
        <v>30</v>
      </c>
    </row>
    <row r="65" spans="2:4" x14ac:dyDescent="0.25">
      <c r="B65" t="s">
        <v>308</v>
      </c>
      <c r="D65" t="s">
        <v>309</v>
      </c>
    </row>
    <row r="66" spans="2:4" x14ac:dyDescent="0.25">
      <c r="B66" t="s">
        <v>310</v>
      </c>
    </row>
    <row r="67" spans="2:4" x14ac:dyDescent="0.25">
      <c r="B67" t="s">
        <v>311</v>
      </c>
    </row>
    <row r="68" spans="2:4" x14ac:dyDescent="0.25">
      <c r="B68" t="s">
        <v>312</v>
      </c>
      <c r="D68" s="172" t="s">
        <v>313</v>
      </c>
    </row>
    <row r="69" spans="2:4" x14ac:dyDescent="0.25">
      <c r="B69" t="s">
        <v>314</v>
      </c>
      <c r="D69" t="s">
        <v>7</v>
      </c>
    </row>
    <row r="70" spans="2:4" x14ac:dyDescent="0.25">
      <c r="B70" t="s">
        <v>315</v>
      </c>
      <c r="D70" s="115">
        <v>0</v>
      </c>
    </row>
    <row r="71" spans="2:4" x14ac:dyDescent="0.25">
      <c r="B71" t="s">
        <v>316</v>
      </c>
      <c r="D71" s="115">
        <v>1</v>
      </c>
    </row>
    <row r="72" spans="2:4" x14ac:dyDescent="0.25">
      <c r="D72" s="115">
        <v>2</v>
      </c>
    </row>
    <row r="73" spans="2:4" x14ac:dyDescent="0.25">
      <c r="D73" s="115">
        <v>3</v>
      </c>
    </row>
    <row r="74" spans="2:4" x14ac:dyDescent="0.25">
      <c r="D74" s="115">
        <v>4</v>
      </c>
    </row>
    <row r="75" spans="2:4" x14ac:dyDescent="0.25">
      <c r="D75" s="115">
        <v>5</v>
      </c>
    </row>
  </sheetData>
  <sheetProtection selectLockedCells="1" selectUnlockedCells="1"/>
  <pageMargins left="0.7" right="0.7" top="0.75" bottom="0.75" header="0.3" footer="0.3"/>
  <pageSetup paperSize="9" orientation="portrait" horizontalDpi="30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7481F-82AB-4CBF-A7BB-B52F22EE3E60}">
  <dimension ref="A1:EV2"/>
  <sheetViews>
    <sheetView topLeftCell="AH1" zoomScale="85" zoomScaleNormal="85" workbookViewId="0">
      <selection activeCell="AH2" sqref="AH2"/>
    </sheetView>
  </sheetViews>
  <sheetFormatPr defaultColWidth="9.42578125" defaultRowHeight="15" x14ac:dyDescent="0.25"/>
  <cols>
    <col min="4" max="4" width="11.85546875" customWidth="1"/>
    <col min="5" max="5" width="14" customWidth="1"/>
  </cols>
  <sheetData>
    <row r="1" spans="1:152" x14ac:dyDescent="0.25">
      <c r="A1" t="s">
        <v>317</v>
      </c>
      <c r="B1" t="s">
        <v>318</v>
      </c>
      <c r="C1" t="s">
        <v>319</v>
      </c>
      <c r="D1" t="s">
        <v>320</v>
      </c>
      <c r="E1" t="s">
        <v>321</v>
      </c>
      <c r="F1" t="s">
        <v>322</v>
      </c>
      <c r="G1" t="s">
        <v>323</v>
      </c>
      <c r="H1" t="s">
        <v>324</v>
      </c>
      <c r="I1" t="s">
        <v>325</v>
      </c>
      <c r="J1" t="s">
        <v>326</v>
      </c>
      <c r="K1" t="s">
        <v>327</v>
      </c>
      <c r="L1" t="s">
        <v>328</v>
      </c>
      <c r="M1" t="s">
        <v>329</v>
      </c>
      <c r="N1" t="s">
        <v>330</v>
      </c>
      <c r="O1" t="s">
        <v>331</v>
      </c>
      <c r="P1" t="s">
        <v>332</v>
      </c>
      <c r="Q1" t="s">
        <v>333</v>
      </c>
      <c r="R1" t="s">
        <v>334</v>
      </c>
      <c r="S1" t="s">
        <v>335</v>
      </c>
      <c r="T1" t="s">
        <v>336</v>
      </c>
      <c r="U1" t="s">
        <v>337</v>
      </c>
      <c r="V1" t="s">
        <v>338</v>
      </c>
      <c r="W1" t="s">
        <v>339</v>
      </c>
      <c r="X1" t="s">
        <v>340</v>
      </c>
      <c r="Y1" t="s">
        <v>341</v>
      </c>
      <c r="Z1" t="s">
        <v>342</v>
      </c>
      <c r="AA1" t="s">
        <v>343</v>
      </c>
      <c r="AB1" t="s">
        <v>344</v>
      </c>
      <c r="AC1" t="s">
        <v>345</v>
      </c>
      <c r="AD1" t="s">
        <v>346</v>
      </c>
      <c r="AE1" t="s">
        <v>347</v>
      </c>
      <c r="AF1" t="s">
        <v>348</v>
      </c>
      <c r="AG1" t="s">
        <v>349</v>
      </c>
      <c r="AH1" t="s">
        <v>350</v>
      </c>
      <c r="AI1" t="s">
        <v>351</v>
      </c>
      <c r="AJ1" t="s">
        <v>352</v>
      </c>
      <c r="AK1" t="s">
        <v>353</v>
      </c>
      <c r="AL1" t="s">
        <v>354</v>
      </c>
      <c r="AM1" t="s">
        <v>355</v>
      </c>
      <c r="AN1" t="s">
        <v>356</v>
      </c>
      <c r="AO1" t="s">
        <v>357</v>
      </c>
      <c r="AP1" t="s">
        <v>358</v>
      </c>
      <c r="AQ1" t="s">
        <v>359</v>
      </c>
      <c r="AR1" t="s">
        <v>360</v>
      </c>
      <c r="AS1" t="s">
        <v>361</v>
      </c>
      <c r="AT1" t="s">
        <v>362</v>
      </c>
      <c r="AU1" t="s">
        <v>363</v>
      </c>
      <c r="AV1" t="s">
        <v>364</v>
      </c>
      <c r="AW1" t="s">
        <v>365</v>
      </c>
      <c r="AX1" t="s">
        <v>366</v>
      </c>
      <c r="AY1" t="s">
        <v>367</v>
      </c>
      <c r="AZ1" t="s">
        <v>368</v>
      </c>
      <c r="BA1" t="s">
        <v>369</v>
      </c>
      <c r="BB1" t="s">
        <v>370</v>
      </c>
      <c r="BC1" t="s">
        <v>371</v>
      </c>
      <c r="BD1" t="s">
        <v>372</v>
      </c>
      <c r="BE1" t="s">
        <v>373</v>
      </c>
      <c r="BF1" t="s">
        <v>374</v>
      </c>
      <c r="BG1" t="s">
        <v>375</v>
      </c>
      <c r="BH1" t="s">
        <v>376</v>
      </c>
      <c r="BI1" t="s">
        <v>377</v>
      </c>
      <c r="BJ1" t="s">
        <v>378</v>
      </c>
      <c r="BK1" t="s">
        <v>379</v>
      </c>
      <c r="BL1" t="s">
        <v>380</v>
      </c>
      <c r="BM1" t="s">
        <v>381</v>
      </c>
      <c r="BN1" t="s">
        <v>382</v>
      </c>
      <c r="BO1" t="s">
        <v>383</v>
      </c>
      <c r="BP1" t="s">
        <v>384</v>
      </c>
      <c r="BQ1" t="s">
        <v>385</v>
      </c>
      <c r="BR1" t="s">
        <v>386</v>
      </c>
      <c r="BS1" t="s">
        <v>387</v>
      </c>
      <c r="BT1" t="s">
        <v>388</v>
      </c>
      <c r="BU1" t="s">
        <v>389</v>
      </c>
      <c r="BV1" t="s">
        <v>390</v>
      </c>
      <c r="BW1" t="s">
        <v>391</v>
      </c>
      <c r="BX1" t="s">
        <v>392</v>
      </c>
      <c r="BY1" t="s">
        <v>393</v>
      </c>
      <c r="BZ1" t="s">
        <v>394</v>
      </c>
      <c r="CA1" t="s">
        <v>395</v>
      </c>
      <c r="CB1" t="s">
        <v>396</v>
      </c>
      <c r="CC1" t="s">
        <v>397</v>
      </c>
      <c r="CD1" t="s">
        <v>398</v>
      </c>
      <c r="CE1" t="s">
        <v>399</v>
      </c>
      <c r="CF1" t="s">
        <v>400</v>
      </c>
      <c r="CG1" t="s">
        <v>401</v>
      </c>
      <c r="CH1" t="s">
        <v>402</v>
      </c>
      <c r="CI1" t="s">
        <v>403</v>
      </c>
      <c r="CJ1" t="s">
        <v>404</v>
      </c>
      <c r="CK1" t="s">
        <v>405</v>
      </c>
      <c r="CL1" t="s">
        <v>406</v>
      </c>
      <c r="CM1" t="s">
        <v>407</v>
      </c>
      <c r="CN1" t="s">
        <v>408</v>
      </c>
      <c r="CO1" t="s">
        <v>409</v>
      </c>
      <c r="CP1" t="s">
        <v>410</v>
      </c>
      <c r="CQ1" t="s">
        <v>411</v>
      </c>
      <c r="CR1" t="s">
        <v>412</v>
      </c>
      <c r="CS1" t="s">
        <v>413</v>
      </c>
      <c r="CT1" t="s">
        <v>414</v>
      </c>
      <c r="CU1" t="s">
        <v>415</v>
      </c>
      <c r="CV1" t="s">
        <v>416</v>
      </c>
      <c r="CW1" t="s">
        <v>417</v>
      </c>
      <c r="CX1" t="s">
        <v>418</v>
      </c>
      <c r="CY1" t="s">
        <v>419</v>
      </c>
      <c r="CZ1" t="s">
        <v>420</v>
      </c>
      <c r="DA1" t="s">
        <v>421</v>
      </c>
      <c r="DB1" t="s">
        <v>422</v>
      </c>
      <c r="DC1" t="s">
        <v>423</v>
      </c>
      <c r="DD1" t="s">
        <v>424</v>
      </c>
      <c r="DE1" t="s">
        <v>425</v>
      </c>
      <c r="DF1" t="s">
        <v>426</v>
      </c>
      <c r="DG1" t="s">
        <v>427</v>
      </c>
      <c r="DH1" t="s">
        <v>428</v>
      </c>
      <c r="DI1" t="s">
        <v>429</v>
      </c>
      <c r="DJ1" t="s">
        <v>430</v>
      </c>
      <c r="DK1" t="s">
        <v>431</v>
      </c>
      <c r="DL1" t="s">
        <v>432</v>
      </c>
      <c r="DM1" t="s">
        <v>433</v>
      </c>
      <c r="DN1" t="s">
        <v>434</v>
      </c>
      <c r="DO1" t="s">
        <v>435</v>
      </c>
      <c r="DP1" t="s">
        <v>436</v>
      </c>
      <c r="DQ1" t="s">
        <v>437</v>
      </c>
      <c r="DR1" t="s">
        <v>438</v>
      </c>
      <c r="DS1" t="s">
        <v>439</v>
      </c>
      <c r="DT1" t="s">
        <v>440</v>
      </c>
      <c r="DU1" t="s">
        <v>441</v>
      </c>
      <c r="DV1" t="s">
        <v>442</v>
      </c>
      <c r="DW1" t="s">
        <v>443</v>
      </c>
      <c r="DX1" t="s">
        <v>444</v>
      </c>
      <c r="DY1" t="s">
        <v>445</v>
      </c>
      <c r="DZ1" t="s">
        <v>446</v>
      </c>
      <c r="EA1" t="s">
        <v>447</v>
      </c>
      <c r="EB1" t="s">
        <v>448</v>
      </c>
      <c r="EC1" t="s">
        <v>449</v>
      </c>
      <c r="ED1" t="s">
        <v>450</v>
      </c>
      <c r="EE1" t="s">
        <v>451</v>
      </c>
      <c r="EF1" t="s">
        <v>452</v>
      </c>
      <c r="EG1" t="s">
        <v>453</v>
      </c>
      <c r="EH1" t="s">
        <v>454</v>
      </c>
      <c r="EI1" t="s">
        <v>455</v>
      </c>
      <c r="EJ1" t="s">
        <v>456</v>
      </c>
      <c r="EK1" t="s">
        <v>457</v>
      </c>
      <c r="EL1" t="s">
        <v>458</v>
      </c>
      <c r="EM1" t="s">
        <v>459</v>
      </c>
      <c r="EN1" t="s">
        <v>460</v>
      </c>
      <c r="EO1" t="s">
        <v>461</v>
      </c>
      <c r="EP1" t="s">
        <v>462</v>
      </c>
      <c r="EQ1" t="s">
        <v>463</v>
      </c>
      <c r="ER1" t="s">
        <v>464</v>
      </c>
      <c r="ES1" t="s">
        <v>465</v>
      </c>
      <c r="ET1" t="s">
        <v>466</v>
      </c>
      <c r="EU1" t="s">
        <v>467</v>
      </c>
      <c r="EV1" t="s">
        <v>468</v>
      </c>
    </row>
    <row r="2" spans="1:152" x14ac:dyDescent="0.25">
      <c r="A2" s="159" cm="1">
        <f t="array" aca="1" ref="A2" ca="1">INDIRECT("'Lähtötiedot 1'!D7")</f>
        <v>0</v>
      </c>
      <c r="B2" cm="1">
        <f t="array" aca="1" ref="B2" ca="1">INDIRECT("'Lähtötiedot 1'!D8")</f>
        <v>0</v>
      </c>
      <c r="C2" cm="1">
        <f t="array" aca="1" ref="C2" ca="1">INDIRECT("'Lähtötiedot 1'!D9")</f>
        <v>0</v>
      </c>
      <c r="D2" cm="1">
        <f t="array" aca="1" ref="D2" ca="1">INDIRECT("'Lähtötiedot 1'!D10")</f>
        <v>0</v>
      </c>
      <c r="E2" t="str" cm="1">
        <f t="array" aca="1" ref="E2" ca="1">INDIRECT("'Lähtötiedot 1'!D11")</f>
        <v>Valitse</v>
      </c>
      <c r="F2" t="str" cm="1">
        <f t="array" aca="1" ref="F2" ca="1">INDIRECT("'Lähtötiedot 1'!D12")</f>
        <v>Valitse</v>
      </c>
      <c r="G2" cm="1">
        <f t="array" aca="1" ref="G2" ca="1">INDIRECT("'Lähtötiedot 1'!D13")</f>
        <v>0</v>
      </c>
      <c r="H2" s="160" cm="1">
        <f t="array" aca="1" ref="H2" ca="1">INDIRECT("'Lähtötiedot 1'!D14")</f>
        <v>0</v>
      </c>
      <c r="I2" cm="1">
        <f t="array" aca="1" ref="I2" ca="1">INDIRECT("'Lähtötiedot 1'!D15")</f>
        <v>0</v>
      </c>
      <c r="J2" cm="1">
        <f t="array" aca="1" ref="J2" ca="1">INDIRECT("'Lähtötiedot 1'!D16")</f>
        <v>0</v>
      </c>
      <c r="K2" t="str" cm="1">
        <f t="array" aca="1" ref="K2" ca="1">INDIRECT("'Lähtötiedot 1'!D17")</f>
        <v>Valitse</v>
      </c>
      <c r="L2" t="str" cm="1">
        <f t="array" aca="1" ref="L2" ca="1">INDIRECT("'Lähtötiedot 1'!D18")</f>
        <v>Valitse</v>
      </c>
      <c r="M2" cm="1">
        <f t="array" aca="1" ref="M2" ca="1">INDIRECT("'Lähtötiedot 1'!D19")</f>
        <v>0</v>
      </c>
      <c r="N2" cm="1">
        <f t="array" aca="1" ref="N2" ca="1">INDIRECT("'Lähtötiedot 1'!D22")</f>
        <v>0</v>
      </c>
      <c r="O2" t="str" cm="1">
        <f t="array" aca="1" ref="O2" ca="1">INDIRECT("'Lähtötiedot 1'!D23")</f>
        <v>Valitse</v>
      </c>
      <c r="P2" t="str" cm="1">
        <f t="array" aca="1" ref="P2" ca="1">INDIRECT("'Lähtötiedot 1'!D24")</f>
        <v>Valitse</v>
      </c>
      <c r="Q2" cm="1">
        <f t="array" aca="1" ref="Q2" ca="1">INDIRECT("'Lähtötiedot 1'!D25")</f>
        <v>0</v>
      </c>
      <c r="R2" t="str" cm="1">
        <f t="array" aca="1" ref="R2" ca="1">INDIRECT("'Lähtötiedot 1'!D26")</f>
        <v>Valitse</v>
      </c>
      <c r="S2" cm="1">
        <f t="array" aca="1" ref="S2" ca="1">INDIRECT("'Lähtötiedot 1'!D27")</f>
        <v>0</v>
      </c>
      <c r="T2" cm="1">
        <f t="array" aca="1" ref="T2" ca="1">INDIRECT("'Lähtötiedot 1'!D28")</f>
        <v>0</v>
      </c>
      <c r="U2" t="str" cm="1">
        <f t="array" aca="1" ref="U2" ca="1">INDIRECT("'Lähtötiedot 1'!D29")</f>
        <v>Valitse</v>
      </c>
      <c r="V2" t="str" cm="1">
        <f t="array" aca="1" ref="V2" ca="1">INDIRECT("'Lähtötiedot 1'!D30")</f>
        <v>Valitse</v>
      </c>
      <c r="W2" t="str" cm="1">
        <f t="array" aca="1" ref="W2" ca="1">INDIRECT("'Lähtötiedot 1'!D31")</f>
        <v>Valitse</v>
      </c>
      <c r="X2" cm="1">
        <f t="array" aca="1" ref="X2" ca="1">INDIRECT("'Lähtötiedot 1'!D32")</f>
        <v>0</v>
      </c>
      <c r="Y2" cm="1">
        <f t="array" aca="1" ref="Y2" ca="1">INDIRECT("'Lähtötiedot 1'!D33")</f>
        <v>0</v>
      </c>
      <c r="Z2" cm="1">
        <f t="array" aca="1" ref="Z2" ca="1">INDIRECT("'Lähtötiedot 1'!D34")</f>
        <v>0</v>
      </c>
      <c r="AA2" cm="1">
        <f t="array" aca="1" ref="AA2" ca="1">INDIRECT("'Lähtötiedot 1'!D35")</f>
        <v>0</v>
      </c>
      <c r="AB2" cm="1">
        <f t="array" aca="1" ref="AB2" ca="1">INDIRECT("'Lähtötiedot 1'!D36")</f>
        <v>0</v>
      </c>
      <c r="AC2" cm="1">
        <f t="array" aca="1" ref="AC2" ca="1">INDIRECT("'Lähtötiedot 1'!D37")</f>
        <v>0</v>
      </c>
      <c r="AD2" cm="1">
        <f t="array" aca="1" ref="AD2" ca="1">INDIRECT("'Lähtötiedot 1'!D38")</f>
        <v>0</v>
      </c>
      <c r="AE2" t="str" cm="1">
        <f t="array" aca="1" ref="AE2" ca="1">INDIRECT("'Lähtötiedot 1'!D41")</f>
        <v>Valitse</v>
      </c>
      <c r="AF2" t="str" cm="1">
        <f t="array" aca="1" ref="AF2" ca="1">INDIRECT("'Lähtötiedot 1'!D42")</f>
        <v>Valitse</v>
      </c>
      <c r="AG2" cm="1">
        <f t="array" aca="1" ref="AG2" ca="1">INDIRECT("'Lähtötiedot 1'!D43")</f>
        <v>0</v>
      </c>
      <c r="AH2" cm="1">
        <f t="array" aca="1" ref="AH2" ca="1">INDIRECT("'Lähtötiedot 1'!D44")</f>
        <v>0</v>
      </c>
      <c r="AI2" t="str" cm="1">
        <f t="array" aca="1" ref="AI2" ca="1">INDIRECT("'Lähtötiedot 1'!D45")</f>
        <v>Valitse</v>
      </c>
      <c r="AJ2" t="str" cm="1">
        <f t="array" aca="1" ref="AJ2" ca="1">INDIRECT("'Lähtötiedot 1'!D46")</f>
        <v>Valitse</v>
      </c>
      <c r="AK2" t="str" cm="1">
        <f t="array" aca="1" ref="AK2" ca="1">INDIRECT("'Lähtötiedot 1'!D47")</f>
        <v>Valitse</v>
      </c>
      <c r="AL2" t="str" cm="1">
        <f t="array" aca="1" ref="AL2" ca="1">INDIRECT("'Lähtötiedot 1'!D50")</f>
        <v>Valitse</v>
      </c>
      <c r="AM2" t="str" cm="1">
        <f t="array" aca="1" ref="AM2" ca="1">INDIRECT("'Lähtötiedot 1'!D51")</f>
        <v>Valitse</v>
      </c>
      <c r="AN2" cm="1">
        <f t="array" aca="1" ref="AN2" ca="1">INDIRECT("'Lähtötiedot 1'!D52")</f>
        <v>0</v>
      </c>
      <c r="AO2" cm="1">
        <f t="array" aca="1" ref="AO2" ca="1">INDIRECT("'Lähtötiedot 1'!D53")</f>
        <v>0</v>
      </c>
      <c r="AP2" t="str" cm="1">
        <f t="array" aca="1" ref="AP2" ca="1">INDIRECT("'Lähtötiedot 1'!D54")</f>
        <v>Valitse</v>
      </c>
      <c r="AQ2" t="str" cm="1">
        <f t="array" aca="1" ref="AQ2" ca="1">INDIRECT("'Lähtötiedot 1'!D55")</f>
        <v>Valitse</v>
      </c>
      <c r="AR2" t="str" cm="1">
        <f t="array" aca="1" ref="AR2" ca="1">INDIRECT("'Lähtötiedot 1'!D56")</f>
        <v>Valitse</v>
      </c>
      <c r="AS2" cm="1">
        <f t="array" aca="1" ref="AS2" ca="1">INDIRECT("'Lähtötiedot 1'!D57")</f>
        <v>0</v>
      </c>
      <c r="AT2" cm="1">
        <f t="array" aca="1" ref="AT2" ca="1">INDIRECT("'Lähtötiedot 1'!D58")</f>
        <v>0</v>
      </c>
      <c r="AU2" cm="1">
        <f t="array" aca="1" ref="AU2" ca="1">INDIRECT("'Lähtötiedot 1'!D59")</f>
        <v>0</v>
      </c>
      <c r="AV2" cm="1">
        <f t="array" aca="1" ref="AV2" ca="1">INDIRECT("'Lähtötiedot 1'!D60")</f>
        <v>0</v>
      </c>
      <c r="AW2" cm="1">
        <f t="array" aca="1" ref="AW2" ca="1">INDIRECT("'Tulokset hiilijalanjälki'!C9")</f>
        <v>0</v>
      </c>
      <c r="AX2" cm="1">
        <f t="array" aca="1" ref="AX2" ca="1">INDIRECT("'Tulokset hiilijalanjälki'!C10")</f>
        <v>0</v>
      </c>
      <c r="AY2" cm="1">
        <f t="array" aca="1" ref="AY2" ca="1">INDIRECT("'Tulokset hiilijalanjälki'!C11")</f>
        <v>0</v>
      </c>
      <c r="AZ2" cm="1">
        <f t="array" aca="1" ref="AZ2" ca="1">INDIRECT("'Tulokset hiilijalanjälki'!C12")</f>
        <v>0</v>
      </c>
      <c r="BA2" cm="1">
        <f t="array" aca="1" ref="BA2" ca="1">INDIRECT("'Tulokset hiilijalanjälki'!C13")</f>
        <v>0</v>
      </c>
      <c r="BB2" cm="1">
        <f t="array" aca="1" ref="BB2" ca="1">INDIRECT("'Tulokset hiilijalanjälki'!C14")</f>
        <v>0</v>
      </c>
      <c r="BC2" cm="1">
        <f t="array" aca="1" ref="BC2" ca="1">INDIRECT("'Tulokset hiilijalanjälki'!C15")</f>
        <v>0</v>
      </c>
      <c r="BD2" cm="1">
        <f t="array" aca="1" ref="BD2" ca="1">INDIRECT("'Tulokset hiilijalanjälki'!C16")</f>
        <v>0</v>
      </c>
      <c r="BE2" cm="1">
        <f t="array" aca="1" ref="BE2" ca="1">INDIRECT("'Tulokset hiilijalanjälki'!C17")</f>
        <v>0</v>
      </c>
      <c r="BF2" cm="1">
        <f t="array" aca="1" ref="BF2" ca="1">INDIRECT("'Tulokset hiilijalanjälki'!C18")</f>
        <v>0</v>
      </c>
      <c r="BG2" cm="1">
        <f t="array" aca="1" ref="BG2" ca="1">INDIRECT("'Tulokset hiilijalanjälki'!C19")</f>
        <v>0</v>
      </c>
      <c r="BH2" cm="1">
        <f t="array" aca="1" ref="BH2" ca="1">INDIRECT("'Tulokset hiilijalanjälki'!C20")</f>
        <v>0</v>
      </c>
      <c r="BI2" cm="1">
        <f t="array" aca="1" ref="BI2" ca="1">INDIRECT("'Tulokset hiilijalanjälki'!C21")</f>
        <v>0</v>
      </c>
      <c r="BJ2" cm="1">
        <f t="array" aca="1" ref="BJ2" ca="1">INDIRECT("'Tulokset hiilijalanjälki'!C22")</f>
        <v>0</v>
      </c>
      <c r="BK2" cm="1">
        <f t="array" aca="1" ref="BK2" ca="1">INDIRECT("'Tulokset hiilijalanjälki'!C26")</f>
        <v>0</v>
      </c>
      <c r="BL2" cm="1">
        <f t="array" aca="1" ref="BL2" ca="1">INDIRECT("'Tulokset hiilijalanjälki'!D9")</f>
        <v>0</v>
      </c>
      <c r="BM2" cm="1">
        <f t="array" aca="1" ref="BM2" ca="1">INDIRECT("'Tulokset hiilijalanjälki'!D10")</f>
        <v>0</v>
      </c>
      <c r="BN2" cm="1">
        <f t="array" aca="1" ref="BN2" ca="1">INDIRECT("'Tulokset hiilijalanjälki'!D11")</f>
        <v>0</v>
      </c>
      <c r="BO2" cm="1">
        <f t="array" aca="1" ref="BO2" ca="1">INDIRECT("'Tulokset hiilijalanjälki'!D12")</f>
        <v>0</v>
      </c>
      <c r="BP2" cm="1">
        <f t="array" aca="1" ref="BP2" ca="1">INDIRECT("'Tulokset hiilijalanjälki'!D13")</f>
        <v>0</v>
      </c>
      <c r="BQ2" cm="1">
        <f t="array" aca="1" ref="BQ2" ca="1">INDIRECT("'Tulokset hiilijalanjälki'!D14")</f>
        <v>0</v>
      </c>
      <c r="BR2" cm="1">
        <f t="array" aca="1" ref="BR2" ca="1">INDIRECT("'Tulokset hiilijalanjälki'!D15")</f>
        <v>0</v>
      </c>
      <c r="BS2" cm="1">
        <f t="array" aca="1" ref="BS2" ca="1">INDIRECT("'Tulokset hiilijalanjälki'!D16")</f>
        <v>0</v>
      </c>
      <c r="BT2" cm="1">
        <f t="array" aca="1" ref="BT2" ca="1">INDIRECT("'Tulokset hiilijalanjälki'!D17")</f>
        <v>0</v>
      </c>
      <c r="BU2" cm="1">
        <f t="array" aca="1" ref="BU2" ca="1">INDIRECT("'Tulokset hiilijalanjälki'!D18")</f>
        <v>0</v>
      </c>
      <c r="BV2" cm="1">
        <f t="array" aca="1" ref="BV2" ca="1">INDIRECT("'Tulokset hiilijalanjälki'!D19")</f>
        <v>0</v>
      </c>
      <c r="BW2" cm="1">
        <f t="array" aca="1" ref="BW2" ca="1">INDIRECT("'Tulokset hiilijalanjälki'!D20")</f>
        <v>0</v>
      </c>
      <c r="BX2" cm="1">
        <f t="array" aca="1" ref="BX2" ca="1">INDIRECT("'Tulokset hiilijalanjälki'!D21")</f>
        <v>0</v>
      </c>
      <c r="BY2" cm="1">
        <f t="array" aca="1" ref="BY2" ca="1">INDIRECT("'Tulokset hiilijalanjälki'!D22")</f>
        <v>0</v>
      </c>
      <c r="BZ2" cm="1">
        <f t="array" aca="1" ref="BZ2" ca="1">INDIRECT("'Tulokset hiilijalanjälki'!G32")</f>
        <v>0</v>
      </c>
      <c r="CA2" cm="1">
        <f t="array" aca="1" ref="CA2" ca="1">INDIRECT("'Tulokset hiilijalanjälki'!H32")</f>
        <v>0</v>
      </c>
      <c r="CB2" cm="1">
        <f t="array" aca="1" ref="CB2" ca="1">INDIRECT("'Tulokset hiilijalanjälki'!G33")</f>
        <v>0</v>
      </c>
      <c r="CC2" cm="1">
        <f t="array" aca="1" ref="CC2" ca="1">INDIRECT("'Tulokset hiilijalanjälki'!H33")</f>
        <v>0</v>
      </c>
      <c r="CD2" cm="1">
        <f t="array" aca="1" ref="CD2" ca="1">INDIRECT("'Tulokset hiilijalanjälki'!G34")</f>
        <v>0</v>
      </c>
      <c r="CE2" cm="1">
        <f t="array" aca="1" ref="CE2" ca="1">INDIRECT("'Tulokset hiilijalanjälki'!H34")</f>
        <v>0</v>
      </c>
      <c r="CF2" cm="1">
        <f t="array" aca="1" ref="CF2" ca="1">INDIRECT("'Tulokset hiilijalanjälki'!G35")</f>
        <v>0</v>
      </c>
      <c r="CG2" cm="1">
        <f t="array" aca="1" ref="CG2" ca="1">INDIRECT("'Tulokset hiilijalanjälki'!H35")</f>
        <v>0</v>
      </c>
      <c r="CH2" cm="1">
        <f t="array" aca="1" ref="CH2" ca="1">INDIRECT("'Tulokset hiilijalanjälki'!J32")</f>
        <v>0</v>
      </c>
      <c r="CI2" cm="1">
        <f t="array" aca="1" ref="CI2" ca="1">INDIRECT("'Tulokset hiilijalanjälki'!G37")</f>
        <v>0</v>
      </c>
      <c r="CJ2" cm="1">
        <f t="array" aca="1" ref="CJ2" ca="1">INDIRECT("'Tulokset hiilijalanjälki'!H37")</f>
        <v>0</v>
      </c>
      <c r="CK2" cm="1">
        <f t="array" aca="1" ref="CK2" ca="1">INDIRECT("'Tulokset hiilijalanjälki'!G38")</f>
        <v>0</v>
      </c>
      <c r="CL2" cm="1">
        <f t="array" aca="1" ref="CL2" ca="1">INDIRECT("'Tulokset hiilijalanjälki'!H38")</f>
        <v>0</v>
      </c>
      <c r="CM2" cm="1">
        <f t="array" aca="1" ref="CM2" ca="1">INDIRECT("'Tulokset hiilijalanjälki'!J37")</f>
        <v>0</v>
      </c>
      <c r="CN2" cm="1">
        <f t="array" aca="1" ref="CN2" ca="1">INDIRECT("'Tulokset hiilijalanjälki'!G39")</f>
        <v>0</v>
      </c>
      <c r="CO2" cm="1">
        <f t="array" aca="1" ref="CO2" ca="1">INDIRECT("'Tulokset hiilijalanjälki'!H39")</f>
        <v>0</v>
      </c>
      <c r="CP2" cm="1">
        <f t="array" aca="1" ref="CP2" ca="1">INDIRECT("'Tulokset hiilijalanjälki'!G40")</f>
        <v>0</v>
      </c>
      <c r="CQ2" cm="1">
        <f t="array" aca="1" ref="CQ2" ca="1">INDIRECT("'Tulokset hiilijalanjälki'!H40")</f>
        <v>0</v>
      </c>
      <c r="CR2" cm="1">
        <f t="array" aca="1" ref="CR2" ca="1">INDIRECT("'Tulokset hiilijalanjälki'!G41")</f>
        <v>0</v>
      </c>
      <c r="CS2" cm="1">
        <f t="array" aca="1" ref="CS2" ca="1">INDIRECT("'Tulokset hiilijalanjälki'!H41")</f>
        <v>0</v>
      </c>
      <c r="CT2" cm="1">
        <f t="array" aca="1" ref="CT2" ca="1">INDIRECT("'Tulokset hiilijalanjälki'!G42")</f>
        <v>0</v>
      </c>
      <c r="CU2" cm="1">
        <f t="array" aca="1" ref="CU2" ca="1">INDIRECT("'Tulokset hiilijalanjälki'!H42")</f>
        <v>0</v>
      </c>
      <c r="CV2" cm="1">
        <f t="array" aca="1" ref="CV2" ca="1">INDIRECT("'Tulokset hiilijalanjälki'!G43")</f>
        <v>0</v>
      </c>
      <c r="CW2" cm="1">
        <f t="array" aca="1" ref="CW2" ca="1">INDIRECT("'Tulokset hiilijalanjälki'!H43")</f>
        <v>0</v>
      </c>
      <c r="CX2" cm="1">
        <f t="array" aca="1" ref="CX2" ca="1">INDIRECT("'Tulokset hiilijalanjälki'!G44")</f>
        <v>0</v>
      </c>
      <c r="CY2" cm="1">
        <f t="array" aca="1" ref="CY2" ca="1">INDIRECT("'Tulokset hiilijalanjälki'!H44")</f>
        <v>0</v>
      </c>
      <c r="CZ2" cm="1">
        <f t="array" aca="1" ref="CZ2" ca="1">INDIRECT("'Tulokset hiilijalanjälki'!G45")</f>
        <v>0</v>
      </c>
      <c r="DA2" cm="1">
        <f t="array" aca="1" ref="DA2" ca="1">INDIRECT("'Tulokset hiilijalanjälki'!H45")</f>
        <v>0</v>
      </c>
      <c r="DB2" cm="1">
        <f t="array" aca="1" ref="DB2" ca="1">INDIRECT("'Tulokset hiilijalanjälki'!J39")</f>
        <v>0</v>
      </c>
      <c r="DC2" cm="1">
        <f t="array" aca="1" ref="DC2" ca="1">INDIRECT("'Tulokset hiilijalanjälki'!G46")</f>
        <v>0</v>
      </c>
      <c r="DD2" cm="1">
        <f t="array" aca="1" ref="DD2" ca="1">INDIRECT("'Tulokset hiilijalanjälki'!H46")</f>
        <v>0</v>
      </c>
      <c r="DE2" cm="1">
        <f t="array" aca="1" ref="DE2" ca="1">INDIRECT("'Tulokset hiilijalanjälki'!G47")</f>
        <v>0</v>
      </c>
      <c r="DF2" cm="1">
        <f t="array" aca="1" ref="DF2" ca="1">INDIRECT("'Tulokset hiilijalanjälki'!H47")</f>
        <v>0</v>
      </c>
      <c r="DG2" cm="1">
        <f t="array" aca="1" ref="DG2" ca="1">INDIRECT("'Tulokset hiilijalanjälki'!G48")</f>
        <v>0</v>
      </c>
      <c r="DH2" cm="1">
        <f t="array" aca="1" ref="DH2" ca="1">INDIRECT("'Tulokset hiilijalanjälki'!H48")</f>
        <v>0</v>
      </c>
      <c r="DI2" cm="1">
        <f t="array" aca="1" ref="DI2" ca="1">INDIRECT("'Tulokset hiilijalanjälki'!G49")</f>
        <v>0</v>
      </c>
      <c r="DJ2" cm="1">
        <f t="array" aca="1" ref="DJ2" ca="1">INDIRECT("'Tulokset hiilijalanjälki'!H49")</f>
        <v>0</v>
      </c>
      <c r="DK2" cm="1">
        <f t="array" aca="1" ref="DK2" ca="1">INDIRECT("'Tulokset hiilijalanjälki'!J46")</f>
        <v>0</v>
      </c>
      <c r="DL2" cm="1">
        <f t="array" aca="1" ref="DL2" ca="1">INDIRECT("'Tulokset hiilijalanjälki'!G50")</f>
        <v>0</v>
      </c>
      <c r="DM2" cm="1">
        <f t="array" aca="1" ref="DM2" ca="1">INDIRECT("'Tulokset hiilijalanjälki'!H50")</f>
        <v>0</v>
      </c>
      <c r="DN2" cm="1">
        <f t="array" aca="1" ref="DN2" ca="1">INDIRECT("'Tulokset hiilijalanjälki'!J50")</f>
        <v>0</v>
      </c>
      <c r="DO2" cm="1">
        <f t="array" aca="1" ref="DO2" ca="1">INDIRECT("'Tulokset hiilijalanjälki'!G52")</f>
        <v>0</v>
      </c>
      <c r="DP2" cm="1">
        <f t="array" aca="1" ref="DP2" ca="1">INDIRECT("'Tulokset hiilijalanjälki'!H52")</f>
        <v>0</v>
      </c>
      <c r="DQ2" cm="1">
        <f t="array" aca="1" ref="DQ2" ca="1">INDIRECT("'Tulokset hiilijalanjälki'!G53")</f>
        <v>0</v>
      </c>
      <c r="DR2" cm="1">
        <f t="array" aca="1" ref="DR2" ca="1">INDIRECT("'Tulokset hiilijalanjälki'!H53")</f>
        <v>0</v>
      </c>
      <c r="DS2" cm="1">
        <f t="array" aca="1" ref="DS2" ca="1">INDIRECT("'Tulokset hiilijalanjälki'!G54")</f>
        <v>0</v>
      </c>
      <c r="DT2" cm="1">
        <f t="array" aca="1" ref="DT2" ca="1">INDIRECT("'Tulokset hiilijalanjälki'!H54")</f>
        <v>0</v>
      </c>
      <c r="DU2" cm="1">
        <f t="array" aca="1" ref="DU2" ca="1">INDIRECT("'Tulokset hiilijalanjälki'!G55")</f>
        <v>0</v>
      </c>
      <c r="DV2" cm="1">
        <f t="array" aca="1" ref="DV2" ca="1">INDIRECT("'Tulokset hiilijalanjälki'!H55")</f>
        <v>0</v>
      </c>
      <c r="DW2" cm="1">
        <f t="array" aca="1" ref="DW2" ca="1">INDIRECT("'Tulokset hiilijalanjälki'!G56")</f>
        <v>0</v>
      </c>
      <c r="DX2" cm="1">
        <f t="array" aca="1" ref="DX2" ca="1">INDIRECT("'Tulokset hiilijalanjälki'!H56")</f>
        <v>0</v>
      </c>
      <c r="DY2" t="str" cm="1">
        <f t="array" aca="1" ref="DY2" ca="1">INDIRECT("'Tulokset hiilijalanjälki'!J52")</f>
        <v>Julkisivut ja ulkotasot:</v>
      </c>
      <c r="DZ2" cm="1">
        <f t="array" aca="1" ref="DZ2" ca="1">INDIRECT("'Tulokset hiilijalanjälki'!G58")</f>
        <v>0</v>
      </c>
      <c r="EA2" cm="1">
        <f t="array" aca="1" ref="EA2" ca="1">INDIRECT("'Tulokset hiilijalanjälki'!H58")</f>
        <v>0</v>
      </c>
      <c r="EB2" cm="1">
        <f t="array" aca="1" ref="EB2" ca="1">INDIRECT("'Tulokset hiilijalanjälki'!G59")</f>
        <v>0</v>
      </c>
      <c r="EC2" cm="1">
        <f t="array" aca="1" ref="EC2" ca="1">INDIRECT("'Tulokset hiilijalanjälki'!H59")</f>
        <v>0</v>
      </c>
      <c r="ED2" cm="1">
        <f t="array" aca="1" ref="ED2" ca="1">INDIRECT("'Tulokset hiilijalanjälki'!G60")</f>
        <v>0</v>
      </c>
      <c r="EE2" cm="1">
        <f t="array" aca="1" ref="EE2" ca="1">INDIRECT("'Tulokset hiilijalanjälki'!H60")</f>
        <v>0</v>
      </c>
      <c r="EF2" cm="1">
        <f t="array" aca="1" ref="EF2" ca="1">INDIRECT("'Tulokset hiilijalanjälki'!G61")</f>
        <v>0</v>
      </c>
      <c r="EG2" cm="1">
        <f t="array" aca="1" ref="EG2" ca="1">INDIRECT("'Tulokset hiilijalanjälki'!H61")</f>
        <v>0</v>
      </c>
      <c r="EH2" cm="1">
        <f t="array" aca="1" ref="EH2" ca="1">INDIRECT("'Tulokset hiilijalanjälki'!G62")</f>
        <v>0</v>
      </c>
      <c r="EI2" cm="1">
        <f t="array" aca="1" ref="EI2" ca="1">INDIRECT("'Tulokset hiilijalanjälki'!H62")</f>
        <v>0</v>
      </c>
      <c r="EJ2" cm="1">
        <f t="array" aca="1" ref="EJ2" ca="1">INDIRECT("'Tulokset hiilijalanjälki'!G63")</f>
        <v>0</v>
      </c>
      <c r="EK2" cm="1">
        <f t="array" aca="1" ref="EK2" ca="1">INDIRECT("'Tulokset hiilijalanjälki'!H63")</f>
        <v>0</v>
      </c>
      <c r="EL2" t="str" cm="1">
        <f t="array" aca="1" ref="EL2" ca="1">INDIRECT("'Tulokset hiilijalanjälki'!J58")</f>
        <v>Tilaosat:</v>
      </c>
      <c r="EM2" cm="1">
        <f t="array" aca="1" ref="EM2" ca="1">INDIRECT("'Tulokset hiilikädenjälki'!D7")</f>
        <v>0</v>
      </c>
      <c r="EN2" cm="1">
        <f t="array" aca="1" ref="EN2" ca="1">INDIRECT("'Tulokset hiilikädenjälki'!D8")</f>
        <v>0</v>
      </c>
      <c r="EO2" cm="1">
        <f t="array" aca="1" ref="EO2" ca="1">INDIRECT("'Tulokset hiilikädenjälki'!D9")</f>
        <v>0</v>
      </c>
      <c r="EP2" cm="1">
        <f t="array" aca="1" ref="EP2" ca="1">INDIRECT("'Tulokset hiilikädenjälki'!D10")</f>
        <v>0</v>
      </c>
      <c r="EQ2" cm="1">
        <f t="array" aca="1" ref="EQ2" ca="1">INDIRECT("'Tulokset hiilikädenjälki'!D11")</f>
        <v>0</v>
      </c>
      <c r="ER2" cm="1">
        <f t="array" aca="1" ref="ER2" ca="1">INDIRECT("'Tulokset hiilikädenjälki'!E7")</f>
        <v>0</v>
      </c>
      <c r="ES2" cm="1">
        <f t="array" aca="1" ref="ES2" ca="1">INDIRECT("'Tulokset hiilikädenjälki'!E8")</f>
        <v>0</v>
      </c>
      <c r="ET2" cm="1">
        <f t="array" aca="1" ref="ET2" ca="1">INDIRECT("'Tulokset hiilikädenjälki'!E9")</f>
        <v>0</v>
      </c>
      <c r="EU2" cm="1">
        <f t="array" aca="1" ref="EU2" ca="1">INDIRECT("'Tulokset hiilikädenjälki'!E10")</f>
        <v>0</v>
      </c>
      <c r="EV2" cm="1">
        <f t="array" aca="1" ref="EV2" ca="1">INDIRECT("'Tulokset hiilikädenjälki'!E11")</f>
        <v>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1FCF5-9BF9-4072-823A-04B180AA8359}">
  <dimension ref="B2:E40"/>
  <sheetViews>
    <sheetView zoomScaleNormal="100" workbookViewId="0">
      <selection activeCell="AH2" sqref="AH2"/>
    </sheetView>
  </sheetViews>
  <sheetFormatPr defaultRowHeight="15" x14ac:dyDescent="0.25"/>
  <cols>
    <col min="1" max="1" width="4.28515625" customWidth="1"/>
    <col min="2" max="2" width="56" customWidth="1"/>
    <col min="3" max="3" width="10.42578125" customWidth="1"/>
    <col min="5" max="5" width="63.42578125" customWidth="1"/>
  </cols>
  <sheetData>
    <row r="2" spans="2:5" ht="30" x14ac:dyDescent="0.25">
      <c r="C2" s="182" t="s">
        <v>469</v>
      </c>
      <c r="D2" s="182" t="s">
        <v>470</v>
      </c>
      <c r="E2" s="181" t="s">
        <v>471</v>
      </c>
    </row>
    <row r="3" spans="2:5" x14ac:dyDescent="0.25">
      <c r="B3" s="175" t="s">
        <v>158</v>
      </c>
      <c r="C3" s="178" t="s">
        <v>472</v>
      </c>
      <c r="D3" s="176"/>
      <c r="E3" s="184" t="s">
        <v>473</v>
      </c>
    </row>
    <row r="4" spans="2:5" ht="42" customHeight="1" x14ac:dyDescent="0.25">
      <c r="B4" s="175" t="s">
        <v>159</v>
      </c>
      <c r="C4" s="176"/>
      <c r="D4" s="176"/>
      <c r="E4" s="185" t="s">
        <v>474</v>
      </c>
    </row>
    <row r="5" spans="2:5" x14ac:dyDescent="0.25">
      <c r="B5" s="175" t="s">
        <v>160</v>
      </c>
      <c r="C5" s="178" t="s">
        <v>472</v>
      </c>
      <c r="D5" s="176"/>
      <c r="E5" s="184" t="s">
        <v>473</v>
      </c>
    </row>
    <row r="6" spans="2:5" x14ac:dyDescent="0.25">
      <c r="B6" s="175" t="s">
        <v>161</v>
      </c>
      <c r="C6" s="178" t="s">
        <v>472</v>
      </c>
      <c r="D6" s="176"/>
      <c r="E6" s="184" t="s">
        <v>473</v>
      </c>
    </row>
    <row r="7" spans="2:5" x14ac:dyDescent="0.25">
      <c r="B7" s="175" t="s">
        <v>164</v>
      </c>
      <c r="C7" s="178" t="s">
        <v>472</v>
      </c>
      <c r="D7" s="176"/>
      <c r="E7" s="184" t="s">
        <v>473</v>
      </c>
    </row>
    <row r="8" spans="2:5" x14ac:dyDescent="0.25">
      <c r="B8" s="175" t="s">
        <v>166</v>
      </c>
      <c r="C8" s="178" t="s">
        <v>472</v>
      </c>
      <c r="D8" s="176"/>
      <c r="E8" s="184" t="s">
        <v>473</v>
      </c>
    </row>
    <row r="9" spans="2:5" x14ac:dyDescent="0.25">
      <c r="B9" s="175" t="s">
        <v>475</v>
      </c>
      <c r="C9" s="178" t="s">
        <v>472</v>
      </c>
      <c r="D9" s="176"/>
      <c r="E9" s="184" t="s">
        <v>473</v>
      </c>
    </row>
    <row r="10" spans="2:5" ht="33" customHeight="1" x14ac:dyDescent="0.25"/>
    <row r="11" spans="2:5" ht="30" x14ac:dyDescent="0.25">
      <c r="C11" s="182" t="s">
        <v>476</v>
      </c>
      <c r="D11" s="182" t="s">
        <v>477</v>
      </c>
      <c r="E11" s="183" t="s">
        <v>471</v>
      </c>
    </row>
    <row r="12" spans="2:5" ht="15" customHeight="1" x14ac:dyDescent="0.25">
      <c r="B12" s="174" t="s">
        <v>112</v>
      </c>
      <c r="C12" s="177"/>
      <c r="D12" s="177"/>
      <c r="E12" s="185" t="s">
        <v>478</v>
      </c>
    </row>
    <row r="13" spans="2:5" ht="15" customHeight="1" x14ac:dyDescent="0.25">
      <c r="B13" s="174" t="s">
        <v>114</v>
      </c>
      <c r="C13" s="177"/>
      <c r="D13" s="177"/>
      <c r="E13" s="185" t="s">
        <v>478</v>
      </c>
    </row>
    <row r="14" spans="2:5" ht="15" customHeight="1" x14ac:dyDescent="0.25">
      <c r="B14" s="174" t="s">
        <v>115</v>
      </c>
      <c r="C14" s="177"/>
      <c r="D14" s="177"/>
      <c r="E14" s="185" t="s">
        <v>478</v>
      </c>
    </row>
    <row r="15" spans="2:5" ht="15" customHeight="1" x14ac:dyDescent="0.25">
      <c r="B15" s="174" t="s">
        <v>116</v>
      </c>
      <c r="C15" s="177"/>
      <c r="D15" s="177"/>
      <c r="E15" s="185" t="s">
        <v>478</v>
      </c>
    </row>
    <row r="16" spans="2:5" ht="15" customHeight="1" x14ac:dyDescent="0.25">
      <c r="B16" s="174" t="s">
        <v>118</v>
      </c>
      <c r="C16" s="178" t="s">
        <v>472</v>
      </c>
      <c r="D16" s="177"/>
      <c r="E16" s="184" t="s">
        <v>479</v>
      </c>
    </row>
    <row r="17" spans="2:5" ht="15" customHeight="1" x14ac:dyDescent="0.25">
      <c r="B17" s="174" t="s">
        <v>120</v>
      </c>
      <c r="C17" s="178" t="s">
        <v>472</v>
      </c>
      <c r="D17" s="177"/>
      <c r="E17" s="184" t="s">
        <v>479</v>
      </c>
    </row>
    <row r="18" spans="2:5" ht="15" customHeight="1" x14ac:dyDescent="0.25">
      <c r="B18" s="174" t="s">
        <v>121</v>
      </c>
      <c r="C18" s="178" t="s">
        <v>472</v>
      </c>
      <c r="D18" s="177"/>
      <c r="E18" s="184" t="s">
        <v>479</v>
      </c>
    </row>
    <row r="19" spans="2:5" ht="15" customHeight="1" x14ac:dyDescent="0.25">
      <c r="B19" s="174" t="s">
        <v>123</v>
      </c>
      <c r="C19" s="178" t="s">
        <v>472</v>
      </c>
      <c r="D19" s="177"/>
      <c r="E19" s="184" t="s">
        <v>479</v>
      </c>
    </row>
    <row r="20" spans="2:5" ht="15" customHeight="1" x14ac:dyDescent="0.25">
      <c r="B20" s="174" t="s">
        <v>124</v>
      </c>
      <c r="C20" s="178" t="s">
        <v>472</v>
      </c>
      <c r="D20" s="177"/>
      <c r="E20" s="184" t="s">
        <v>479</v>
      </c>
    </row>
    <row r="21" spans="2:5" ht="15" customHeight="1" x14ac:dyDescent="0.25">
      <c r="B21" s="174" t="s">
        <v>125</v>
      </c>
      <c r="C21" s="178" t="s">
        <v>472</v>
      </c>
      <c r="D21" s="177"/>
      <c r="E21" s="184" t="s">
        <v>479</v>
      </c>
    </row>
    <row r="22" spans="2:5" ht="15" customHeight="1" x14ac:dyDescent="0.25">
      <c r="B22" s="174" t="s">
        <v>126</v>
      </c>
      <c r="C22" s="178" t="s">
        <v>472</v>
      </c>
      <c r="D22" s="177"/>
      <c r="E22" s="184" t="s">
        <v>479</v>
      </c>
    </row>
    <row r="23" spans="2:5" ht="15" customHeight="1" x14ac:dyDescent="0.25">
      <c r="B23" s="174" t="s">
        <v>127</v>
      </c>
      <c r="C23" s="178" t="s">
        <v>472</v>
      </c>
      <c r="D23" s="177"/>
      <c r="E23" s="184" t="s">
        <v>479</v>
      </c>
    </row>
    <row r="24" spans="2:5" ht="15" customHeight="1" x14ac:dyDescent="0.25">
      <c r="B24" s="174" t="s">
        <v>128</v>
      </c>
      <c r="C24" s="177"/>
      <c r="D24" s="177"/>
      <c r="E24" s="185" t="s">
        <v>478</v>
      </c>
    </row>
    <row r="25" spans="2:5" ht="15" customHeight="1" x14ac:dyDescent="0.25">
      <c r="B25" s="174" t="s">
        <v>129</v>
      </c>
      <c r="C25" s="178" t="s">
        <v>472</v>
      </c>
      <c r="D25" s="177"/>
      <c r="E25" s="184" t="s">
        <v>479</v>
      </c>
    </row>
    <row r="26" spans="2:5" ht="15" customHeight="1" x14ac:dyDescent="0.25">
      <c r="B26" s="174" t="s">
        <v>131</v>
      </c>
      <c r="C26" s="178" t="s">
        <v>472</v>
      </c>
      <c r="D26" s="177"/>
      <c r="E26" s="184" t="s">
        <v>479</v>
      </c>
    </row>
    <row r="27" spans="2:5" ht="15" customHeight="1" x14ac:dyDescent="0.25">
      <c r="B27" s="174" t="s">
        <v>132</v>
      </c>
      <c r="C27" s="178" t="s">
        <v>472</v>
      </c>
      <c r="D27" s="177"/>
      <c r="E27" s="184" t="s">
        <v>479</v>
      </c>
    </row>
    <row r="28" spans="2:5" ht="15" customHeight="1" x14ac:dyDescent="0.25">
      <c r="B28" s="174" t="s">
        <v>133</v>
      </c>
      <c r="C28" s="179"/>
      <c r="D28" s="177"/>
      <c r="E28" s="185" t="s">
        <v>478</v>
      </c>
    </row>
    <row r="29" spans="2:5" ht="15" customHeight="1" x14ac:dyDescent="0.25">
      <c r="B29" s="174" t="s">
        <v>134</v>
      </c>
      <c r="C29" s="178" t="s">
        <v>472</v>
      </c>
      <c r="D29" s="177"/>
      <c r="E29" s="184" t="s">
        <v>479</v>
      </c>
    </row>
    <row r="30" spans="2:5" ht="15" customHeight="1" x14ac:dyDescent="0.25">
      <c r="B30" s="174" t="s">
        <v>480</v>
      </c>
      <c r="C30" s="178" t="s">
        <v>472</v>
      </c>
      <c r="D30" s="178" t="s">
        <v>472</v>
      </c>
      <c r="E30" s="186" t="s">
        <v>481</v>
      </c>
    </row>
    <row r="31" spans="2:5" ht="15" customHeight="1" x14ac:dyDescent="0.25">
      <c r="B31" s="174" t="s">
        <v>482</v>
      </c>
      <c r="C31" s="178" t="s">
        <v>472</v>
      </c>
      <c r="D31" s="178" t="s">
        <v>472</v>
      </c>
      <c r="E31" s="186" t="s">
        <v>481</v>
      </c>
    </row>
    <row r="32" spans="2:5" ht="15" customHeight="1" x14ac:dyDescent="0.25">
      <c r="B32" s="174" t="s">
        <v>483</v>
      </c>
      <c r="C32" s="178" t="s">
        <v>472</v>
      </c>
      <c r="D32" s="178" t="s">
        <v>472</v>
      </c>
      <c r="E32" s="186" t="s">
        <v>481</v>
      </c>
    </row>
    <row r="33" spans="2:5" ht="15" customHeight="1" x14ac:dyDescent="0.25">
      <c r="B33" s="174" t="s">
        <v>141</v>
      </c>
      <c r="C33" s="179"/>
      <c r="D33" s="177"/>
      <c r="E33" s="185" t="s">
        <v>478</v>
      </c>
    </row>
    <row r="34" spans="2:5" ht="15" customHeight="1" x14ac:dyDescent="0.25">
      <c r="B34" s="174" t="s">
        <v>484</v>
      </c>
      <c r="C34" s="179"/>
      <c r="D34" s="177"/>
      <c r="E34" s="185" t="s">
        <v>478</v>
      </c>
    </row>
    <row r="35" spans="2:5" ht="15" customHeight="1" x14ac:dyDescent="0.25">
      <c r="B35" s="174" t="s">
        <v>485</v>
      </c>
      <c r="C35" s="180" t="s">
        <v>472</v>
      </c>
      <c r="D35" s="180" t="s">
        <v>472</v>
      </c>
      <c r="E35" s="186" t="s">
        <v>481</v>
      </c>
    </row>
    <row r="36" spans="2:5" ht="15" customHeight="1" x14ac:dyDescent="0.25">
      <c r="B36" s="174" t="s">
        <v>486</v>
      </c>
      <c r="C36" s="180" t="s">
        <v>472</v>
      </c>
      <c r="D36" s="177"/>
      <c r="E36" s="184" t="s">
        <v>479</v>
      </c>
    </row>
    <row r="37" spans="2:5" ht="15" customHeight="1" x14ac:dyDescent="0.25">
      <c r="B37" s="174" t="s">
        <v>487</v>
      </c>
      <c r="C37" s="179"/>
      <c r="D37" s="177"/>
      <c r="E37" s="185" t="s">
        <v>478</v>
      </c>
    </row>
    <row r="38" spans="2:5" ht="15" customHeight="1" x14ac:dyDescent="0.25">
      <c r="B38" s="174" t="s">
        <v>488</v>
      </c>
      <c r="C38" s="179"/>
      <c r="D38" s="177"/>
      <c r="E38" s="185" t="s">
        <v>478</v>
      </c>
    </row>
    <row r="39" spans="2:5" ht="15" customHeight="1" x14ac:dyDescent="0.25">
      <c r="B39" s="174" t="s">
        <v>489</v>
      </c>
      <c r="C39" s="179"/>
      <c r="D39" s="177"/>
      <c r="E39" s="185" t="s">
        <v>478</v>
      </c>
    </row>
    <row r="40" spans="2:5" ht="15" customHeight="1" x14ac:dyDescent="0.25">
      <c r="B40" s="174" t="s">
        <v>490</v>
      </c>
      <c r="C40" s="179"/>
      <c r="D40" s="177"/>
      <c r="E40" s="185" t="s">
        <v>478</v>
      </c>
    </row>
  </sheetData>
  <pageMargins left="0.7" right="0.7" top="0.75" bottom="0.75" header="0.3" footer="0.3"/>
  <pageSetup paperSize="9" orientation="portrait" horizontalDpi="300"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B08C6-AD56-495C-B113-A28FC5C788EF}">
  <dimension ref="A1:C41"/>
  <sheetViews>
    <sheetView zoomScaleNormal="100" workbookViewId="0">
      <selection activeCell="B13" sqref="B13"/>
    </sheetView>
  </sheetViews>
  <sheetFormatPr defaultRowHeight="15" x14ac:dyDescent="0.25"/>
  <cols>
    <col min="1" max="1" width="28.7109375" customWidth="1"/>
    <col min="2" max="2" width="17.42578125" customWidth="1"/>
    <col min="3" max="3" width="17" customWidth="1"/>
    <col min="4" max="4" width="8.7109375" customWidth="1"/>
  </cols>
  <sheetData>
    <row r="1" spans="1:3" ht="15.75" thickBot="1" x14ac:dyDescent="0.3"/>
    <row r="2" spans="1:3" ht="45" x14ac:dyDescent="0.25">
      <c r="A2" s="545" t="s">
        <v>94</v>
      </c>
      <c r="B2" s="88" t="s">
        <v>491</v>
      </c>
      <c r="C2" s="81" t="s">
        <v>156</v>
      </c>
    </row>
    <row r="3" spans="1:3" ht="16.5" thickBot="1" x14ac:dyDescent="0.3">
      <c r="A3" s="546"/>
      <c r="B3" s="80" t="s">
        <v>492</v>
      </c>
      <c r="C3" s="79" t="s">
        <v>492</v>
      </c>
    </row>
    <row r="4" spans="1:3" ht="15.75" thickBot="1" x14ac:dyDescent="0.3">
      <c r="A4" s="82" t="s">
        <v>158</v>
      </c>
      <c r="B4" s="83">
        <f>'Tulokset hiilijalanjälki'!C9+'Tulokset hiilijalanjälki'!C10</f>
        <v>0</v>
      </c>
      <c r="C4" s="83">
        <f>'Tulokset hiilijalanjälki'!D9</f>
        <v>0</v>
      </c>
    </row>
    <row r="5" spans="1:3" ht="15.75" thickBot="1" x14ac:dyDescent="0.3">
      <c r="A5" s="84" t="s">
        <v>160</v>
      </c>
      <c r="B5" s="83">
        <f>'Tulokset hiilijalanjälki'!C11</f>
        <v>0</v>
      </c>
      <c r="C5" s="83">
        <f>'Tulokset hiilijalanjälki'!D11</f>
        <v>0</v>
      </c>
    </row>
    <row r="6" spans="1:3" x14ac:dyDescent="0.25">
      <c r="A6" s="84" t="s">
        <v>161</v>
      </c>
      <c r="B6" s="83">
        <f>'Tulokset hiilijalanjälki'!C12</f>
        <v>0</v>
      </c>
      <c r="C6" s="83">
        <f>'Tulokset hiilijalanjälki'!D12</f>
        <v>0</v>
      </c>
    </row>
    <row r="7" spans="1:3" x14ac:dyDescent="0.25">
      <c r="A7" s="85" t="s">
        <v>164</v>
      </c>
      <c r="B7" s="86">
        <f>'Tulokset hiilijalanjälki'!C18</f>
        <v>0</v>
      </c>
      <c r="C7" s="86">
        <f>'Tulokset hiilijalanjälki'!D18</f>
        <v>0</v>
      </c>
    </row>
    <row r="8" spans="1:3" x14ac:dyDescent="0.25">
      <c r="A8" s="84" t="s">
        <v>166</v>
      </c>
      <c r="B8" s="86">
        <f>'Tulokset hiilijalanjälki'!C20</f>
        <v>0</v>
      </c>
      <c r="C8" s="86">
        <f>'Tulokset hiilijalanjälki'!D20</f>
        <v>0</v>
      </c>
    </row>
    <row r="9" spans="1:3" x14ac:dyDescent="0.25">
      <c r="A9" s="87" t="s">
        <v>493</v>
      </c>
      <c r="B9" s="86">
        <f>'Tulokset hiilijalanjälki'!C27</f>
        <v>0</v>
      </c>
      <c r="C9" s="86">
        <f>'Tulokset hiilijalanjälki'!D22</f>
        <v>0</v>
      </c>
    </row>
    <row r="12" spans="1:3" x14ac:dyDescent="0.25">
      <c r="B12" t="s">
        <v>494</v>
      </c>
      <c r="C12" t="s">
        <v>495</v>
      </c>
    </row>
    <row r="13" spans="1:3" x14ac:dyDescent="0.25">
      <c r="A13" t="s">
        <v>112</v>
      </c>
      <c r="B13">
        <f>'Tulokset hiilijalanjälki'!F38</f>
        <v>0</v>
      </c>
      <c r="C13">
        <f>'Tulokset hiilijalanjälki'!G38</f>
        <v>0</v>
      </c>
    </row>
    <row r="14" spans="1:3" x14ac:dyDescent="0.25">
      <c r="A14" t="s">
        <v>114</v>
      </c>
      <c r="B14">
        <f>'Tulokset hiilijalanjälki'!F39</f>
        <v>0</v>
      </c>
      <c r="C14">
        <f>'Tulokset hiilijalanjälki'!G39</f>
        <v>0</v>
      </c>
    </row>
    <row r="15" spans="1:3" x14ac:dyDescent="0.25">
      <c r="A15" t="s">
        <v>115</v>
      </c>
      <c r="B15">
        <f>'Tulokset hiilijalanjälki'!F40</f>
        <v>0</v>
      </c>
      <c r="C15">
        <f>'Tulokset hiilijalanjälki'!G40</f>
        <v>0</v>
      </c>
    </row>
    <row r="16" spans="1:3" x14ac:dyDescent="0.25">
      <c r="A16" t="s">
        <v>116</v>
      </c>
      <c r="B16">
        <f>'Tulokset hiilijalanjälki'!F41</f>
        <v>0</v>
      </c>
      <c r="C16">
        <f>'Tulokset hiilijalanjälki'!G41</f>
        <v>0</v>
      </c>
    </row>
    <row r="17" spans="1:3" x14ac:dyDescent="0.25">
      <c r="A17" t="s">
        <v>118</v>
      </c>
      <c r="B17">
        <f>'Tulokset hiilijalanjälki'!F43</f>
        <v>0</v>
      </c>
      <c r="C17">
        <f>'Tulokset hiilijalanjälki'!G43</f>
        <v>0</v>
      </c>
    </row>
    <row r="18" spans="1:3" x14ac:dyDescent="0.25">
      <c r="A18" t="s">
        <v>120</v>
      </c>
      <c r="B18">
        <f>'Tulokset hiilijalanjälki'!F44</f>
        <v>0</v>
      </c>
      <c r="C18">
        <f>'Tulokset hiilijalanjälki'!G44</f>
        <v>0</v>
      </c>
    </row>
    <row r="19" spans="1:3" x14ac:dyDescent="0.25">
      <c r="A19" t="s">
        <v>121</v>
      </c>
      <c r="B19">
        <f>'Tulokset hiilijalanjälki'!F45</f>
        <v>0</v>
      </c>
      <c r="C19">
        <f>'Tulokset hiilijalanjälki'!G45</f>
        <v>0</v>
      </c>
    </row>
    <row r="20" spans="1:3" x14ac:dyDescent="0.25">
      <c r="A20" t="s">
        <v>123</v>
      </c>
      <c r="B20">
        <f>'Tulokset hiilijalanjälki'!F46</f>
        <v>0</v>
      </c>
      <c r="C20">
        <f>'Tulokset hiilijalanjälki'!G46</f>
        <v>0</v>
      </c>
    </row>
    <row r="21" spans="1:3" x14ac:dyDescent="0.25">
      <c r="A21" t="s">
        <v>124</v>
      </c>
      <c r="B21">
        <f>'Tulokset hiilijalanjälki'!F47</f>
        <v>0</v>
      </c>
      <c r="C21">
        <f>'Tulokset hiilijalanjälki'!G47</f>
        <v>0</v>
      </c>
    </row>
    <row r="22" spans="1:3" x14ac:dyDescent="0.25">
      <c r="A22" t="s">
        <v>125</v>
      </c>
      <c r="B22">
        <f>'Tulokset hiilijalanjälki'!F48</f>
        <v>0</v>
      </c>
      <c r="C22">
        <f>'Tulokset hiilijalanjälki'!G48</f>
        <v>0</v>
      </c>
    </row>
    <row r="23" spans="1:3" x14ac:dyDescent="0.25">
      <c r="A23" t="s">
        <v>126</v>
      </c>
      <c r="B23">
        <f>'Tulokset hiilijalanjälki'!F49</f>
        <v>0</v>
      </c>
      <c r="C23">
        <f>'Tulokset hiilijalanjälki'!G49</f>
        <v>0</v>
      </c>
    </row>
    <row r="24" spans="1:3" x14ac:dyDescent="0.25">
      <c r="A24" t="s">
        <v>127</v>
      </c>
      <c r="B24">
        <f>'Tulokset hiilijalanjälki'!F50</f>
        <v>0</v>
      </c>
      <c r="C24">
        <f>'Tulokset hiilijalanjälki'!G50</f>
        <v>0</v>
      </c>
    </row>
    <row r="25" spans="1:3" x14ac:dyDescent="0.25">
      <c r="A25" t="s">
        <v>128</v>
      </c>
      <c r="B25">
        <f>'Tulokset hiilijalanjälki'!F51</f>
        <v>0</v>
      </c>
      <c r="C25">
        <f>'Tulokset hiilijalanjälki'!G51</f>
        <v>0</v>
      </c>
    </row>
    <row r="26" spans="1:3" x14ac:dyDescent="0.25">
      <c r="A26" t="s">
        <v>129</v>
      </c>
      <c r="B26">
        <f>'Tulokset hiilijalanjälki'!F52</f>
        <v>0</v>
      </c>
      <c r="C26">
        <f>'Tulokset hiilijalanjälki'!G52</f>
        <v>0</v>
      </c>
    </row>
    <row r="27" spans="1:3" x14ac:dyDescent="0.25">
      <c r="A27" t="s">
        <v>131</v>
      </c>
      <c r="B27">
        <f>'Tulokset hiilijalanjälki'!F53</f>
        <v>0</v>
      </c>
      <c r="C27">
        <f>'Tulokset hiilijalanjälki'!G53</f>
        <v>0</v>
      </c>
    </row>
    <row r="28" spans="1:3" x14ac:dyDescent="0.25">
      <c r="A28" t="s">
        <v>132</v>
      </c>
      <c r="B28">
        <f>'Tulokset hiilijalanjälki'!F54</f>
        <v>0</v>
      </c>
      <c r="C28">
        <f>'Tulokset hiilijalanjälki'!G54</f>
        <v>0</v>
      </c>
    </row>
    <row r="29" spans="1:3" x14ac:dyDescent="0.25">
      <c r="A29" t="s">
        <v>133</v>
      </c>
      <c r="B29">
        <f>'Tulokset hiilijalanjälki'!F55</f>
        <v>0</v>
      </c>
      <c r="C29">
        <f>'Tulokset hiilijalanjälki'!G55</f>
        <v>0</v>
      </c>
    </row>
    <row r="30" spans="1:3" x14ac:dyDescent="0.25">
      <c r="A30" t="s">
        <v>134</v>
      </c>
      <c r="B30">
        <f>'Tulokset hiilijalanjälki'!F56</f>
        <v>0</v>
      </c>
      <c r="C30">
        <f>'Tulokset hiilijalanjälki'!G56</f>
        <v>0</v>
      </c>
    </row>
    <row r="31" spans="1:3" x14ac:dyDescent="0.25">
      <c r="A31" t="s">
        <v>137</v>
      </c>
      <c r="B31">
        <f>'Tulokset hiilijalanjälki'!F58</f>
        <v>0</v>
      </c>
      <c r="C31">
        <f>'Tulokset hiilijalanjälki'!G58</f>
        <v>0</v>
      </c>
    </row>
    <row r="32" spans="1:3" x14ac:dyDescent="0.25">
      <c r="A32" t="s">
        <v>139</v>
      </c>
      <c r="B32">
        <f>'Tulokset hiilijalanjälki'!F59</f>
        <v>0</v>
      </c>
      <c r="C32">
        <f>'Tulokset hiilijalanjälki'!G59</f>
        <v>0</v>
      </c>
    </row>
    <row r="33" spans="1:3" x14ac:dyDescent="0.25">
      <c r="A33" t="s">
        <v>140</v>
      </c>
      <c r="B33">
        <f>'Tulokset hiilijalanjälki'!F60</f>
        <v>0</v>
      </c>
      <c r="C33">
        <f>'Tulokset hiilijalanjälki'!G60</f>
        <v>0</v>
      </c>
    </row>
    <row r="34" spans="1:3" x14ac:dyDescent="0.25">
      <c r="A34" t="s">
        <v>141</v>
      </c>
      <c r="B34">
        <f>'Tulokset hiilijalanjälki'!F61</f>
        <v>0</v>
      </c>
      <c r="C34">
        <f>'Tulokset hiilijalanjälki'!G61</f>
        <v>0</v>
      </c>
    </row>
    <row r="35" spans="1:3" x14ac:dyDescent="0.25">
      <c r="A35" t="s">
        <v>142</v>
      </c>
      <c r="B35">
        <f>'Tulokset hiilijalanjälki'!F62</f>
        <v>0</v>
      </c>
      <c r="C35">
        <f>'Tulokset hiilijalanjälki'!G62</f>
        <v>0</v>
      </c>
    </row>
    <row r="36" spans="1:3" x14ac:dyDescent="0.25">
      <c r="A36" t="s">
        <v>143</v>
      </c>
      <c r="B36">
        <f>'Tulokset hiilijalanjälki'!F64</f>
        <v>0</v>
      </c>
      <c r="C36">
        <f>'Tulokset hiilijalanjälki'!G64</f>
        <v>0</v>
      </c>
    </row>
    <row r="37" spans="1:3" x14ac:dyDescent="0.25">
      <c r="A37" t="s">
        <v>496</v>
      </c>
      <c r="B37">
        <f>'Tulokset hiilijalanjälki'!F69</f>
        <v>0</v>
      </c>
      <c r="C37">
        <f>'Tulokset hiilijalanjälki'!G69</f>
        <v>0</v>
      </c>
    </row>
    <row r="38" spans="1:3" x14ac:dyDescent="0.25">
      <c r="A38" t="s">
        <v>497</v>
      </c>
      <c r="B38">
        <f>'Tulokset hiilijalanjälki'!F70</f>
        <v>0</v>
      </c>
      <c r="C38">
        <f>'Tulokset hiilijalanjälki'!G70</f>
        <v>0</v>
      </c>
    </row>
    <row r="39" spans="1:3" x14ac:dyDescent="0.25">
      <c r="A39" t="s">
        <v>498</v>
      </c>
      <c r="B39">
        <f>'Tulokset hiilijalanjälki'!F71</f>
        <v>0</v>
      </c>
      <c r="C39">
        <f>'Tulokset hiilijalanjälki'!G71</f>
        <v>0</v>
      </c>
    </row>
    <row r="40" spans="1:3" x14ac:dyDescent="0.25">
      <c r="A40" t="s">
        <v>149</v>
      </c>
      <c r="B40">
        <f>'Tulokset hiilijalanjälki'!F72</f>
        <v>0</v>
      </c>
      <c r="C40">
        <f>'Tulokset hiilijalanjälki'!G72</f>
        <v>0</v>
      </c>
    </row>
    <row r="41" spans="1:3" x14ac:dyDescent="0.25">
      <c r="A41" t="s">
        <v>499</v>
      </c>
      <c r="B41">
        <f>'Tulokset hiilijalanjälki'!F73</f>
        <v>0</v>
      </c>
      <c r="C41">
        <f>'Tulokset hiilijalanjälki'!G73</f>
        <v>0</v>
      </c>
    </row>
  </sheetData>
  <mergeCells count="1">
    <mergeCell ref="A2:A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7380BBC925430A46AEF3C6FE6E4B9015" ma:contentTypeVersion="19" ma:contentTypeDescription="Luo uusi asiakirja." ma:contentTypeScope="" ma:versionID="4cd127a767e00458bdfb5a97933fd1b2">
  <xsd:schema xmlns:xsd="http://www.w3.org/2001/XMLSchema" xmlns:xs="http://www.w3.org/2001/XMLSchema" xmlns:p="http://schemas.microsoft.com/office/2006/metadata/properties" xmlns:ns2="7e749866-7aeb-4bc1-9989-f981bcbc55a1" xmlns:ns3="b5ccfc1a-1eab-41a2-9a5c-81923b12b784" xmlns:ns4="46fcde59-e350-40c2-8288-8d0ddcab9cfc" targetNamespace="http://schemas.microsoft.com/office/2006/metadata/properties" ma:root="true" ma:fieldsID="7a2f80296d6840d60812cee1a08586d6" ns2:_="" ns3:_="" ns4:_="">
    <xsd:import namespace="7e749866-7aeb-4bc1-9989-f981bcbc55a1"/>
    <xsd:import namespace="b5ccfc1a-1eab-41a2-9a5c-81923b12b784"/>
    <xsd:import namespace="46fcde59-e350-40c2-8288-8d0ddcab9cf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3:SharedWithUsers" minOccurs="0"/>
                <xsd:element ref="ns3:SharedWithDetails" minOccurs="0"/>
                <xsd:element ref="ns2:lcf76f155ced4ddcb4097134ff3c332f" minOccurs="0"/>
                <xsd:element ref="ns4: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49866-7aeb-4bc1-9989-f981bcbc5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Kuvien tunnisteet" ma:readOnly="false" ma:fieldId="{5cf76f15-5ced-4ddc-b409-7134ff3c332f}" ma:taxonomyMulti="true" ma:sspId="1b13d2ae-8643-4d9b-9691-30b7950a7ea8"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ccfc1a-1eab-41a2-9a5c-81923b12b784" elementFormDefault="qualified">
    <xsd:import namespace="http://schemas.microsoft.com/office/2006/documentManagement/types"/>
    <xsd:import namespace="http://schemas.microsoft.com/office/infopath/2007/PartnerControls"/>
    <xsd:element name="SharedWithUsers" ma:index="1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Jakamisen tiedot"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6fcde59-e350-40c2-8288-8d0ddcab9cfc"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8b34bf58-690a-455a-81a1-28ef92899a51}" ma:internalName="TaxCatchAll" ma:showField="CatchAllData" ma:web="b5ccfc1a-1eab-41a2-9a5c-81923b12b7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749866-7aeb-4bc1-9989-f981bcbc55a1">
      <Terms xmlns="http://schemas.microsoft.com/office/infopath/2007/PartnerControls"/>
    </lcf76f155ced4ddcb4097134ff3c332f>
    <TaxCatchAll xmlns="46fcde59-e350-40c2-8288-8d0ddcab9cfc" xsi:nil="true"/>
  </documentManagement>
</p:properties>
</file>

<file path=customXml/itemProps1.xml><?xml version="1.0" encoding="utf-8"?>
<ds:datastoreItem xmlns:ds="http://schemas.openxmlformats.org/officeDocument/2006/customXml" ds:itemID="{CC78659B-F56C-4F56-8E09-EA9220A047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49866-7aeb-4bc1-9989-f981bcbc55a1"/>
    <ds:schemaRef ds:uri="b5ccfc1a-1eab-41a2-9a5c-81923b12b784"/>
    <ds:schemaRef ds:uri="46fcde59-e350-40c2-8288-8d0ddcab9c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199C89-845B-4F59-89DC-0DAF215AC002}">
  <ds:schemaRefs>
    <ds:schemaRef ds:uri="http://schemas.microsoft.com/sharepoint/v3/contenttype/forms"/>
  </ds:schemaRefs>
</ds:datastoreItem>
</file>

<file path=customXml/itemProps3.xml><?xml version="1.0" encoding="utf-8"?>
<ds:datastoreItem xmlns:ds="http://schemas.openxmlformats.org/officeDocument/2006/customXml" ds:itemID="{086BF98F-F24A-435E-B561-7E5733A6EF89}">
  <ds:schemaRefs>
    <ds:schemaRef ds:uri="http://schemas.microsoft.com/office/2006/metadata/properties"/>
    <ds:schemaRef ds:uri="http://schemas.microsoft.com/office/infopath/2007/PartnerControls"/>
    <ds:schemaRef ds:uri="7e749866-7aeb-4bc1-9989-f981bcbc55a1"/>
    <ds:schemaRef ds:uri="46fcde59-e350-40c2-8288-8d0ddcab9cf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15</vt:i4>
      </vt:variant>
      <vt:variant>
        <vt:lpstr>Nimetyt alueet</vt:lpstr>
      </vt:variant>
      <vt:variant>
        <vt:i4>1</vt:i4>
      </vt:variant>
    </vt:vector>
  </HeadingPairs>
  <TitlesOfParts>
    <vt:vector size="16" baseType="lpstr">
      <vt:lpstr>OHJE</vt:lpstr>
      <vt:lpstr>Ohjeet</vt:lpstr>
      <vt:lpstr>Lähtötiedot 1</vt:lpstr>
      <vt:lpstr>Lähtötiedot 2</vt:lpstr>
      <vt:lpstr>Lähtötiedot (2)</vt:lpstr>
      <vt:lpstr>Tulokset_V2</vt:lpstr>
      <vt:lpstr>Lähtötiedot monta käyttötarkoit</vt:lpstr>
      <vt:lpstr>Tulokset hiilijalanjälki</vt:lpstr>
      <vt:lpstr>Tulokset hiilikädenjälki</vt:lpstr>
      <vt:lpstr>Tulokset monta käyttötarkoitust</vt:lpstr>
      <vt:lpstr>Versiohallinta</vt:lpstr>
      <vt:lpstr>Alasvetovalikot</vt:lpstr>
      <vt:lpstr>db_hiilijalanjalki_raportit</vt:lpstr>
      <vt:lpstr>Tarkistus</vt:lpstr>
      <vt:lpstr>Kuvaajien tiedot</vt:lpstr>
      <vt:lpstr>_Toc144300067</vt:lpstr>
    </vt:vector>
  </TitlesOfParts>
  <Manager/>
  <Company>Helsingin kaupunki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Rantala Tomi</dc:creator>
  <cp:keywords/>
  <dc:description/>
  <cp:lastModifiedBy>Mäkelä Mona</cp:lastModifiedBy>
  <cp:revision/>
  <dcterms:created xsi:type="dcterms:W3CDTF">2022-10-24T06:17:44Z</dcterms:created>
  <dcterms:modified xsi:type="dcterms:W3CDTF">2026-11-05T12:17:00Z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35e945f-875f-47b7-87fa-10b3524d17f5_Enabled">
    <vt:lpwstr>true</vt:lpwstr>
  </property>
  <property fmtid="{D5CDD505-2E9C-101B-9397-08002B2CF9AE}" pid="3" name="MSIP_Label_f35e945f-875f-47b7-87fa-10b3524d17f5_SetDate">
    <vt:lpwstr>2023-08-29T09:40:29Z</vt:lpwstr>
  </property>
  <property fmtid="{D5CDD505-2E9C-101B-9397-08002B2CF9AE}" pid="4" name="MSIP_Label_f35e945f-875f-47b7-87fa-10b3524d17f5_Method">
    <vt:lpwstr>Standard</vt:lpwstr>
  </property>
  <property fmtid="{D5CDD505-2E9C-101B-9397-08002B2CF9AE}" pid="5" name="MSIP_Label_f35e945f-875f-47b7-87fa-10b3524d17f5_Name">
    <vt:lpwstr>Julkinen (harkinnanvaraisesti)</vt:lpwstr>
  </property>
  <property fmtid="{D5CDD505-2E9C-101B-9397-08002B2CF9AE}" pid="6" name="MSIP_Label_f35e945f-875f-47b7-87fa-10b3524d17f5_SiteId">
    <vt:lpwstr>3feb6bc1-d722-4726-966c-5b58b64df752</vt:lpwstr>
  </property>
  <property fmtid="{D5CDD505-2E9C-101B-9397-08002B2CF9AE}" pid="7" name="MSIP_Label_f35e945f-875f-47b7-87fa-10b3524d17f5_ActionId">
    <vt:lpwstr>4f6adfb1-fc50-402c-a2e7-472551418c1c</vt:lpwstr>
  </property>
  <property fmtid="{D5CDD505-2E9C-101B-9397-08002B2CF9AE}" pid="8" name="MSIP_Label_f35e945f-875f-47b7-87fa-10b3524d17f5_ContentBits">
    <vt:lpwstr>0</vt:lpwstr>
  </property>
  <property fmtid="{D5CDD505-2E9C-101B-9397-08002B2CF9AE}" pid="9" name="ContentTypeId">
    <vt:lpwstr>0x0101007380BBC925430A46AEF3C6FE6E4B9015</vt:lpwstr>
  </property>
</Properties>
</file>