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data\TEM_tyottomyys\"/>
    </mc:Choice>
  </mc:AlternateContent>
  <xr:revisionPtr revIDLastSave="0" documentId="8_{672C3EE3-7063-4514-8DFD-EEC21A1DB5B3}" xr6:coauthVersionLast="47" xr6:coauthVersionMax="47" xr10:uidLastSave="{00000000-0000-0000-0000-000000000000}"/>
  <bookViews>
    <workbookView xWindow="-110" yWindow="-110" windowWidth="19420" windowHeight="10300" activeTab="2" xr2:uid="{25DEDAED-C2F8-4449-9C41-EC0881D8F5E8}"/>
  </bookViews>
  <sheets>
    <sheet name="2023" sheetId="2" r:id="rId1"/>
    <sheet name="2024" sheetId="1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3" l="1"/>
  <c r="M60" i="3"/>
  <c r="N60" i="3"/>
  <c r="O60" i="3"/>
  <c r="P60" i="3"/>
  <c r="Q60" i="3"/>
  <c r="R60" i="3"/>
  <c r="S60" i="3"/>
  <c r="L60" i="3"/>
  <c r="C62" i="3"/>
  <c r="D62" i="3"/>
  <c r="E62" i="3"/>
  <c r="F62" i="3"/>
  <c r="G62" i="3"/>
  <c r="H62" i="3"/>
  <c r="I62" i="3"/>
  <c r="B62" i="3"/>
  <c r="N59" i="3"/>
  <c r="O59" i="3"/>
  <c r="L59" i="3"/>
  <c r="O52" i="3"/>
  <c r="S52" i="3"/>
  <c r="L52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S51" i="3"/>
  <c r="M52" i="3"/>
  <c r="N52" i="3"/>
  <c r="P52" i="3"/>
  <c r="Q52" i="3"/>
  <c r="R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M47" i="3"/>
  <c r="N47" i="3"/>
  <c r="O47" i="3"/>
  <c r="P47" i="3"/>
  <c r="Q47" i="3"/>
  <c r="R47" i="3"/>
  <c r="S47" i="3"/>
  <c r="L47" i="3"/>
  <c r="M45" i="3"/>
  <c r="N45" i="3"/>
  <c r="O45" i="3"/>
  <c r="P45" i="3"/>
  <c r="Q45" i="3"/>
  <c r="S45" i="3"/>
  <c r="L45" i="3"/>
  <c r="R45" i="3"/>
  <c r="M59" i="3"/>
  <c r="S59" i="3"/>
  <c r="R59" i="3"/>
  <c r="Q59" i="3"/>
  <c r="P59" i="3"/>
  <c r="S58" i="3"/>
  <c r="R58" i="3"/>
  <c r="Q58" i="3"/>
  <c r="P58" i="3"/>
  <c r="O58" i="3"/>
  <c r="N58" i="3"/>
  <c r="M58" i="3"/>
  <c r="L58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L37" i="3"/>
  <c r="L38" i="3"/>
  <c r="L39" i="3"/>
  <c r="L27" i="3"/>
  <c r="L28" i="3"/>
  <c r="L29" i="3"/>
  <c r="L30" i="3"/>
  <c r="L31" i="3"/>
  <c r="L32" i="3"/>
  <c r="L33" i="3"/>
  <c r="L34" i="3"/>
  <c r="L35" i="3"/>
  <c r="L26" i="3"/>
  <c r="M24" i="3"/>
  <c r="N24" i="3"/>
  <c r="O24" i="3"/>
  <c r="P24" i="3"/>
  <c r="Q24" i="3"/>
  <c r="R24" i="3"/>
  <c r="S24" i="3"/>
  <c r="L24" i="3"/>
  <c r="C41" i="3"/>
  <c r="D41" i="3"/>
  <c r="E41" i="3"/>
  <c r="F41" i="3"/>
  <c r="G41" i="3"/>
  <c r="H41" i="3"/>
  <c r="I41" i="3"/>
  <c r="B41" i="3"/>
  <c r="G25" i="3"/>
  <c r="H25" i="3"/>
  <c r="C31" i="3"/>
  <c r="D31" i="3"/>
  <c r="E31" i="3"/>
  <c r="G31" i="3"/>
  <c r="H31" i="3"/>
  <c r="I31" i="3"/>
  <c r="B31" i="3"/>
  <c r="C38" i="3"/>
  <c r="D38" i="3"/>
  <c r="E38" i="3"/>
  <c r="F38" i="3"/>
  <c r="G38" i="3"/>
  <c r="H38" i="3"/>
  <c r="I38" i="3"/>
  <c r="B38" i="3"/>
  <c r="B11" i="3"/>
  <c r="L11" i="3" s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7" i="3"/>
  <c r="M17" i="3"/>
  <c r="N17" i="3"/>
  <c r="O17" i="3"/>
  <c r="P17" i="3"/>
  <c r="Q17" i="3"/>
  <c r="R17" i="3"/>
  <c r="S17" i="3"/>
  <c r="L19" i="3"/>
  <c r="M19" i="3"/>
  <c r="N19" i="3"/>
  <c r="O19" i="3"/>
  <c r="P19" i="3"/>
  <c r="Q19" i="3"/>
  <c r="R19" i="3"/>
  <c r="S19" i="3"/>
  <c r="M6" i="3"/>
  <c r="N6" i="3"/>
  <c r="O6" i="3"/>
  <c r="P6" i="3"/>
  <c r="Q6" i="3"/>
  <c r="R6" i="3"/>
  <c r="S6" i="3"/>
  <c r="L6" i="3"/>
  <c r="G5" i="3"/>
  <c r="Q4" i="3" s="1"/>
  <c r="H5" i="3"/>
  <c r="R4" i="3" s="1"/>
  <c r="F5" i="3"/>
  <c r="P4" i="3" s="1"/>
  <c r="M4" i="3"/>
  <c r="N4" i="3"/>
  <c r="O4" i="3"/>
  <c r="S4" i="3"/>
  <c r="L4" i="3"/>
  <c r="C18" i="3"/>
  <c r="M18" i="3" s="1"/>
  <c r="D18" i="3"/>
  <c r="N18" i="3" s="1"/>
  <c r="E18" i="3"/>
  <c r="O18" i="3" s="1"/>
  <c r="F18" i="3"/>
  <c r="P18" i="3" s="1"/>
  <c r="G18" i="3"/>
  <c r="Q18" i="3" s="1"/>
  <c r="H18" i="3"/>
  <c r="R18" i="3" s="1"/>
  <c r="I18" i="3"/>
  <c r="S18" i="3" s="1"/>
  <c r="B18" i="3"/>
  <c r="L18" i="3" s="1"/>
  <c r="C11" i="3"/>
  <c r="M11" i="3" s="1"/>
  <c r="D11" i="3"/>
  <c r="N11" i="3" s="1"/>
  <c r="E11" i="3"/>
  <c r="O11" i="3" s="1"/>
  <c r="F11" i="3"/>
  <c r="P11" i="3" s="1"/>
  <c r="G11" i="3"/>
  <c r="Q11" i="3" s="1"/>
  <c r="H11" i="3"/>
  <c r="R11" i="3" s="1"/>
  <c r="I11" i="3"/>
  <c r="S11" i="3" s="1"/>
  <c r="L107" i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  <c r="F31" i="3"/>
  <c r="F25" i="3"/>
</calcChain>
</file>

<file path=xl/sharedStrings.xml><?xml version="1.0" encoding="utf-8"?>
<sst xmlns="http://schemas.openxmlformats.org/spreadsheetml/2006/main" count="1440" uniqueCount="107">
  <si>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</si>
  <si>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</si>
  <si>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</si>
  <si>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</si>
  <si>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</si>
  <si>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</si>
  <si>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</si>
  <si>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</si>
  <si>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</si>
  <si>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</si>
  <si>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</si>
  <si>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</si>
  <si>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</si>
  <si>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</si>
  <si>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</si>
  <si>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</si>
  <si>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</si>
  <si>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</si>
  <si>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</si>
  <si>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</si>
  <si>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</si>
  <si>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</si>
  <si>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</si>
  <si>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</si>
  <si>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</si>
  <si>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</si>
  <si>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</si>
  <si>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</si>
  <si>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</si>
  <si>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</si>
  <si>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</si>
  <si>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</si>
  <si>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</si>
  <si>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</si>
  <si>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</si>
  <si>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</si>
  <si>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</si>
  <si>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</si>
  <si>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</si>
  <si>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</si>
  <si>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</si>
  <si>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</si>
  <si>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</si>
  <si>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</si>
  <si>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</si>
  <si>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</si>
  <si>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</si>
  <si>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</si>
  <si>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</si>
  <si>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</si>
  <si>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</si>
  <si>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</si>
  <si>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</si>
  <si>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</si>
  <si>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</si>
  <si>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</si>
  <si>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</si>
  <si>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</si>
  <si>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</si>
  <si>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</si>
  <si>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</si>
  <si>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</si>
  <si>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</si>
  <si>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</si>
  <si>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</si>
  <si>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</si>
  <si>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</si>
  <si>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</si>
  <si>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</si>
  <si>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</si>
  <si>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</si>
  <si>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</si>
  <si>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</si>
  <si>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</si>
  <si>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</si>
  <si>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</si>
  <si>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</si>
  <si>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heinäkuu 2024</t>
  </si>
  <si>
    <t>joista työttömät ilman työsuhdetta</t>
  </si>
  <si>
    <t>elokuu 2024</t>
  </si>
  <si>
    <t>syyskuu 2024</t>
  </si>
  <si>
    <t>lokakuu 2024</t>
  </si>
  <si>
    <t>marraskuu 2024</t>
  </si>
  <si>
    <t>joulukuu 2024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</si>
  <si>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</si>
  <si>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</si>
  <si>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</si>
  <si>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</si>
  <si>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</si>
  <si>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</si>
  <si>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</si>
  <si>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</si>
  <si>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</si>
  <si>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</si>
  <si>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</si>
  <si>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</si>
  <si>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</si>
  <si>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</si>
  <si>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</si>
  <si>
    <t xml:space="preserve"> Tammikuu 2025</t>
  </si>
  <si>
    <t xml:space="preserve"> Tammikuu 2025-2024</t>
  </si>
  <si>
    <t xml:space="preserve">Työvoima (2023) </t>
  </si>
  <si>
    <t>KEHA-keskuksen TYÖNVÄLITYSTILASTO 2025 (ml. kokoaikaisesti lomautetut)</t>
  </si>
  <si>
    <t>Helmikuu 2025</t>
  </si>
  <si>
    <t>Helmikuu 2025-2024</t>
  </si>
  <si>
    <t>Maaliskuu 2025</t>
  </si>
  <si>
    <t>Maaliskuu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</si>
</sst>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  <xf numFmtId="0" fontId="3" fillId="0" borderId="0" xfId="2" applyFont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3"/>
    </xf>
    <xf numFmtId="3" fontId="1" fillId="5" borderId="0" xfId="0" applyNumberFormat="1" applyFont="1" applyFill="1"/>
    <xf numFmtId="0" fontId="3" fillId="5" borderId="0" xfId="1" applyFont="1" applyFill="1" applyAlignment="1">
      <alignment horizontal="left"/>
    </xf>
    <xf numFmtId="0" fontId="3" fillId="5" borderId="0" xfId="0" applyFont="1" applyFill="1" applyAlignment="1">
      <alignment horizontal="left" indent="2"/>
    </xf>
    <xf numFmtId="0" fontId="3" fillId="5" borderId="0" xfId="1" applyFont="1" applyFill="1" applyAlignment="1">
      <alignment horizontal="left" indent="2"/>
    </xf>
    <xf numFmtId="0" fontId="0" fillId="0" borderId="0" xfId="0" applyFill="1"/>
    <xf numFmtId="0" fontId="3" fillId="0" borderId="0" xfId="0" applyFont="1" applyFill="1"/>
    <xf numFmtId="3" fontId="3" fillId="0" borderId="0" xfId="0" applyNumberFormat="1" applyFont="1" applyFill="1"/>
    <xf numFmtId="3" fontId="0" fillId="0" borderId="0" xfId="0" applyNumberFormat="1" applyFill="1"/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A271" workbookViewId="0">
      <selection activeCell="A272" sqref="A272:A273"/>
    </sheetView>
  </sheetViews>
  <sheetFormatPr defaultRowHeight="14.5" x14ac:dyDescent="0.35"/>
  <cols>
    <col min="1" max="1" width="25.1796875" customWidth="1"/>
    <col min="10" max="10" width="2.1796875" customWidth="1"/>
    <col min="11" max="11" width="19.81640625" customWidth="1"/>
  </cols>
  <sheetData>
    <row r="1" spans="1:19" x14ac:dyDescent="0.35">
      <c r="A1" s="1" t="s">
        <v>30</v>
      </c>
    </row>
    <row r="2" spans="1:19" x14ac:dyDescent="0.3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3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3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3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3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3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3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3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3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3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3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3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3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35">
      <c r="B16" s="3"/>
      <c r="C16" s="3"/>
      <c r="D16" s="3"/>
      <c r="E16" s="3"/>
      <c r="F16" s="3"/>
      <c r="G16" s="3"/>
      <c r="H16" s="3"/>
      <c r="I16" s="3"/>
    </row>
    <row r="17" spans="1:19" x14ac:dyDescent="0.3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3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3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3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3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3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3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3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3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3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3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3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3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3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3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3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3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</row>
    <row r="37" spans="1:19" x14ac:dyDescent="0.3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3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3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3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3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3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3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3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3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3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3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3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3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3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3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3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3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3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35">
      <c r="B56" s="3"/>
      <c r="C56" s="3"/>
      <c r="D56" s="3"/>
      <c r="E56" s="3"/>
      <c r="F56" s="3"/>
      <c r="G56" s="3"/>
      <c r="H56" s="3"/>
      <c r="I56" s="3"/>
    </row>
    <row r="57" spans="1:19" x14ac:dyDescent="0.3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3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3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3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3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3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3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3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3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3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3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3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3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3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3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3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3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3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3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35">
      <c r="B77" s="3"/>
      <c r="C77" s="3"/>
      <c r="D77" s="3"/>
      <c r="E77" s="3"/>
      <c r="F77" s="3"/>
      <c r="G77" s="3"/>
      <c r="H77" s="3"/>
      <c r="I77" s="3"/>
    </row>
    <row r="78" spans="1:19" x14ac:dyDescent="0.3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3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3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3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3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3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3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3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3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3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3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3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3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3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3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3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3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3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</row>
    <row r="99" spans="1:19" x14ac:dyDescent="0.3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3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3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3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3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3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3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3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3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3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3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3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3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3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3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3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3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3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</row>
    <row r="120" spans="1:19" x14ac:dyDescent="0.3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3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3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3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3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3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3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3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3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3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3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3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3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3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3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3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3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3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3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35">
      <c r="B140" s="3"/>
      <c r="C140" s="3"/>
      <c r="D140" s="3"/>
      <c r="E140" s="3"/>
      <c r="F140" s="3"/>
      <c r="G140" s="3"/>
      <c r="H140" s="3"/>
      <c r="I140" s="3"/>
    </row>
    <row r="141" spans="1:19" x14ac:dyDescent="0.3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3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3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3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3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3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3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3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3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3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3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3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3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3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3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3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3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3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3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35">
      <c r="B160" s="3"/>
      <c r="C160" s="3"/>
      <c r="D160" s="3"/>
      <c r="E160" s="3"/>
      <c r="F160" s="3"/>
      <c r="G160" s="3"/>
      <c r="H160" s="3"/>
      <c r="I160" s="3"/>
    </row>
    <row r="161" spans="1:19" x14ac:dyDescent="0.3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3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3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3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3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3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3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3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3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3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3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3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3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3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3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3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3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3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3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35">
      <c r="B180" s="3"/>
      <c r="C180" s="3"/>
      <c r="D180" s="3"/>
      <c r="E180" s="3"/>
      <c r="F180" s="3"/>
      <c r="G180" s="3"/>
      <c r="H180" s="3"/>
      <c r="I180" s="3"/>
    </row>
    <row r="181" spans="1:19" x14ac:dyDescent="0.3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3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3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3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3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3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3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3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3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3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3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3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3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3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3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3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3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3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3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35">
      <c r="B201" s="3"/>
      <c r="C201" s="3"/>
      <c r="D201" s="3"/>
      <c r="E201" s="3"/>
      <c r="F201" s="3"/>
      <c r="G201" s="3"/>
      <c r="H201" s="3"/>
      <c r="I201" s="3"/>
    </row>
    <row r="202" spans="1:19" x14ac:dyDescent="0.3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3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3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3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3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3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3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3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3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3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3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3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3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3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3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3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3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3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3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3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3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35">
      <c r="B224" s="3"/>
      <c r="C224" s="3"/>
      <c r="D224" s="3"/>
      <c r="E224" s="3"/>
      <c r="F224" s="3"/>
      <c r="G224" s="3"/>
      <c r="H224" s="3"/>
      <c r="I224" s="3"/>
    </row>
    <row r="225" spans="1:19" x14ac:dyDescent="0.3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3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3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3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3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3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3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3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3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3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3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3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3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3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3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3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3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3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3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3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3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35">
      <c r="B247" s="3"/>
      <c r="C247" s="3"/>
      <c r="D247" s="3"/>
      <c r="E247" s="3"/>
      <c r="F247" s="3"/>
      <c r="G247" s="3"/>
      <c r="H247" s="3"/>
      <c r="I247" s="3"/>
    </row>
    <row r="248" spans="1:19" x14ac:dyDescent="0.3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3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3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3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3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3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3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35">
      <c r="C256" s="23"/>
      <c r="D256" s="3"/>
      <c r="E256" s="3"/>
      <c r="F256" s="3"/>
      <c r="G256" s="3"/>
      <c r="H256" s="3"/>
      <c r="I256" s="3"/>
    </row>
    <row r="257" spans="1:19" x14ac:dyDescent="0.3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3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3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3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3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3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3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3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3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3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3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3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3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3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35">
      <c r="A272" s="33" t="s">
        <v>65</v>
      </c>
    </row>
    <row r="273" spans="1:2" x14ac:dyDescent="0.35">
      <c r="A273" s="11" t="s">
        <v>66</v>
      </c>
    </row>
    <row r="277" spans="1:2" x14ac:dyDescent="0.3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6"/>
  <sheetViews>
    <sheetView topLeftCell="A43" zoomScaleNormal="100" workbookViewId="0">
      <selection activeCell="A275" sqref="A275:A276"/>
    </sheetView>
  </sheetViews>
  <sheetFormatPr defaultRowHeight="14.5" x14ac:dyDescent="0.35"/>
  <cols>
    <col min="1" max="1" width="30.453125" customWidth="1"/>
    <col min="2" max="4" width="9.7265625" bestFit="1" customWidth="1"/>
    <col min="5" max="5" width="9.26953125" bestFit="1" customWidth="1"/>
    <col min="6" max="6" width="9.54296875" customWidth="1"/>
    <col min="7" max="7" width="10.453125" customWidth="1"/>
    <col min="8" max="8" width="12.7265625" bestFit="1" customWidth="1"/>
    <col min="9" max="9" width="10.1796875" customWidth="1"/>
    <col min="10" max="10" width="4.453125" customWidth="1"/>
    <col min="11" max="11" width="26.453125" customWidth="1"/>
    <col min="17" max="17" width="10.453125" customWidth="1"/>
    <col min="18" max="18" width="12.453125" customWidth="1"/>
    <col min="19" max="19" width="10.26953125" customWidth="1"/>
  </cols>
  <sheetData>
    <row r="1" spans="1:19" x14ac:dyDescent="0.35">
      <c r="A1" s="1" t="s">
        <v>0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87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3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3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3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3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3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3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3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3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3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3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3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3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3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3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3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35">
      <c r="B22" s="14"/>
      <c r="K22" s="5" t="s">
        <v>10</v>
      </c>
      <c r="L22" s="7"/>
      <c r="M22" s="7"/>
    </row>
    <row r="23" spans="1:19" x14ac:dyDescent="0.3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3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3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3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3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3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3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3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3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3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3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3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3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3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3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35">
      <c r="B42" s="14"/>
    </row>
    <row r="43" spans="1:19" x14ac:dyDescent="0.3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3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89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3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3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3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3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3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3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3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3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3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3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3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3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3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3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3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3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3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90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3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3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3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3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3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3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3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3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3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3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35">
      <c r="B78" s="14"/>
    </row>
    <row r="79" spans="1:19" x14ac:dyDescent="0.3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3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3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3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3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3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3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91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3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3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3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3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3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3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3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3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3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3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3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3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3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3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3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35">
      <c r="B104" s="14"/>
    </row>
    <row r="105" spans="1:19" x14ac:dyDescent="0.3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3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92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3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3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3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3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3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3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3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3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3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3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3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3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3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3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3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35">
      <c r="B125" s="14"/>
    </row>
    <row r="126" spans="1:19" x14ac:dyDescent="0.3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3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35">
      <c r="A129" s="26" t="s">
        <v>77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93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3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3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3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3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3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3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3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3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3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3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3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3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3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35">
      <c r="A144" s="34" t="s">
        <v>78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3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3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3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3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35">
      <c r="A151" s="26" t="s">
        <v>79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94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3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3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3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3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3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3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3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3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3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3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3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3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3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3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35">
      <c r="A166" s="34" t="s">
        <v>78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3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3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3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3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35">
      <c r="A173" s="26" t="s">
        <v>80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95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3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3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3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3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3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3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3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3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3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3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3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3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3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3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35">
      <c r="A188" s="34" t="s">
        <v>78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3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3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3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3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35">
      <c r="A195" s="26" t="s">
        <v>81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96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3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3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3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3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3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3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3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3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3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3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3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3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3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3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35">
      <c r="A210" s="34" t="s">
        <v>78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3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3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3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3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35">
      <c r="A217" s="26" t="s">
        <v>82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97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3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3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3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3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3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3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3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3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3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3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3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3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3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3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35">
      <c r="A232" s="34" t="s">
        <v>78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3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3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3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35">
      <c r="K238" s="5" t="s">
        <v>10</v>
      </c>
      <c r="L238" s="7"/>
      <c r="M238" s="7"/>
    </row>
    <row r="239" spans="1:19" x14ac:dyDescent="0.35">
      <c r="A239" s="26" t="s">
        <v>83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98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3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3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3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3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3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3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3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3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3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3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3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3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3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3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35">
      <c r="A254" s="34" t="s">
        <v>78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3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3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3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35">
      <c r="K259" s="31" t="s">
        <v>10</v>
      </c>
    </row>
    <row r="260" spans="1:19" x14ac:dyDescent="0.35">
      <c r="A260" s="30" t="s">
        <v>84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86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35">
      <c r="A261" s="4" t="s">
        <v>85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3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3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3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3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3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3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3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3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3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3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3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  <row r="275" spans="1:1" x14ac:dyDescent="0.35">
      <c r="A275" s="39" t="s">
        <v>65</v>
      </c>
    </row>
    <row r="276" spans="1:1" x14ac:dyDescent="0.35">
      <c r="A276" s="11" t="s">
        <v>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48F-C039-4190-9387-3E44E7A43CBE}">
  <dimension ref="A1:S83"/>
  <sheetViews>
    <sheetView tabSelected="1" topLeftCell="A44" workbookViewId="0">
      <selection activeCell="A44" sqref="A44"/>
    </sheetView>
  </sheetViews>
  <sheetFormatPr defaultRowHeight="14.5" x14ac:dyDescent="0.35"/>
  <cols>
    <col min="1" max="1" width="30.81640625" customWidth="1"/>
    <col min="4" max="4" width="10.26953125" customWidth="1"/>
    <col min="5" max="5" width="10.36328125" customWidth="1"/>
    <col min="6" max="6" width="11.1796875" customWidth="1"/>
    <col min="7" max="7" width="11" customWidth="1"/>
    <col min="8" max="8" width="13.453125" customWidth="1"/>
    <col min="9" max="9" width="9.36328125" customWidth="1"/>
    <col min="10" max="10" width="4.1796875" customWidth="1"/>
    <col min="11" max="11" width="26.453125" customWidth="1"/>
    <col min="15" max="15" width="10.1796875" customWidth="1"/>
    <col min="17" max="17" width="10.54296875" customWidth="1"/>
    <col min="18" max="18" width="12.90625" customWidth="1"/>
  </cols>
  <sheetData>
    <row r="1" spans="1:19" x14ac:dyDescent="0.35">
      <c r="A1" s="1" t="s">
        <v>102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99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6" t="s">
        <v>100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101</v>
      </c>
      <c r="B4" s="3">
        <v>364959</v>
      </c>
      <c r="C4" s="3">
        <v>164710</v>
      </c>
      <c r="D4" s="3">
        <v>133292</v>
      </c>
      <c r="E4" s="3">
        <v>4742</v>
      </c>
      <c r="F4" s="3">
        <v>667703</v>
      </c>
      <c r="G4" s="3">
        <v>172950</v>
      </c>
      <c r="H4" s="3">
        <v>840653</v>
      </c>
      <c r="I4" s="3">
        <v>2711733</v>
      </c>
      <c r="J4" s="9"/>
      <c r="K4" s="4" t="s">
        <v>13</v>
      </c>
      <c r="L4" s="10">
        <f>B5-'2024'!B5</f>
        <v>1.5</v>
      </c>
      <c r="M4" s="10">
        <f>C5-'2024'!C5</f>
        <v>1.5999999999999996</v>
      </c>
      <c r="N4" s="10">
        <f>D5-'2024'!D5</f>
        <v>1.7000000000000011</v>
      </c>
      <c r="O4" s="10">
        <f>E5-'2024'!E5</f>
        <v>1.7000000000000002</v>
      </c>
      <c r="P4" s="10">
        <f>F5-'2024'!F5</f>
        <v>1.5548760553003333</v>
      </c>
      <c r="Q4" s="10">
        <f>G5-'2024'!G5</f>
        <v>1.0835799145065952</v>
      </c>
      <c r="R4" s="10">
        <f>H5-'2024'!H5</f>
        <v>1.4595075279977827</v>
      </c>
      <c r="S4" s="10">
        <f>I5-'2024'!I5</f>
        <v>1.0999999999999996</v>
      </c>
    </row>
    <row r="5" spans="1:19" x14ac:dyDescent="0.35">
      <c r="A5" s="4" t="s">
        <v>12</v>
      </c>
      <c r="B5" s="10">
        <v>12.7</v>
      </c>
      <c r="C5" s="10">
        <v>10.9</v>
      </c>
      <c r="D5" s="10">
        <v>13.9</v>
      </c>
      <c r="E5" s="10">
        <v>7.7</v>
      </c>
      <c r="F5" s="10">
        <f>F6/F4*100</f>
        <v>12.482795494403948</v>
      </c>
      <c r="G5" s="10">
        <f t="shared" ref="G5:H5" si="0">G6/G4*100</f>
        <v>10.290835501590054</v>
      </c>
      <c r="H5" s="10">
        <f t="shared" si="0"/>
        <v>12.031837155163903</v>
      </c>
      <c r="I5" s="10">
        <v>12</v>
      </c>
      <c r="K5" s="5" t="s">
        <v>15</v>
      </c>
      <c r="L5" s="3"/>
      <c r="M5" s="3"/>
    </row>
    <row r="6" spans="1:19" x14ac:dyDescent="0.35">
      <c r="A6" s="4" t="s">
        <v>14</v>
      </c>
      <c r="B6" s="3">
        <v>46431</v>
      </c>
      <c r="C6" s="3">
        <v>17996</v>
      </c>
      <c r="D6" s="3">
        <v>18556</v>
      </c>
      <c r="E6" s="3">
        <v>365</v>
      </c>
      <c r="F6" s="3">
        <v>83348</v>
      </c>
      <c r="G6" s="3">
        <v>17798</v>
      </c>
      <c r="H6" s="3">
        <v>101146</v>
      </c>
      <c r="I6" s="3">
        <v>325772</v>
      </c>
      <c r="K6" s="4" t="s">
        <v>14</v>
      </c>
      <c r="L6" s="3">
        <f>B6/'2024'!B6*100-100</f>
        <v>14.993684523367264</v>
      </c>
      <c r="M6" s="3">
        <f>C6/'2024'!C6*100-100</f>
        <v>20.632792599544175</v>
      </c>
      <c r="N6" s="3">
        <f>D6/'2024'!D6*100-100</f>
        <v>16.134685192139187</v>
      </c>
      <c r="O6" s="3">
        <f>E6/'2024'!E6*100-100</f>
        <v>28.521126760563362</v>
      </c>
      <c r="P6" s="3">
        <f>F6/'2024'!F6*100-100</f>
        <v>16.477772964210359</v>
      </c>
      <c r="Q6" s="3">
        <f>G6/'2024'!G6*100-100</f>
        <v>13.326965934415796</v>
      </c>
      <c r="R6" s="3">
        <f>H6/'2024'!H6*100-100</f>
        <v>15.910705690907847</v>
      </c>
      <c r="S6" s="3">
        <f>I6/'2024'!I6*100-100</f>
        <v>11.893770780095082</v>
      </c>
    </row>
    <row r="7" spans="1:19" x14ac:dyDescent="0.35">
      <c r="A7" s="11" t="s">
        <v>16</v>
      </c>
      <c r="B7" s="3">
        <v>25766</v>
      </c>
      <c r="C7" s="3">
        <v>9705</v>
      </c>
      <c r="D7" s="3">
        <v>10697</v>
      </c>
      <c r="E7" s="3">
        <v>195</v>
      </c>
      <c r="F7" s="3">
        <v>46363</v>
      </c>
      <c r="G7" s="3">
        <v>10255</v>
      </c>
      <c r="H7" s="3">
        <v>56618</v>
      </c>
      <c r="I7" s="3">
        <v>191812</v>
      </c>
      <c r="K7" s="11" t="s">
        <v>16</v>
      </c>
      <c r="L7" s="3">
        <f>B7/'2024'!B7*100-100</f>
        <v>12.766423038207364</v>
      </c>
      <c r="M7" s="3">
        <f>C7/'2024'!C7*100-100</f>
        <v>16.339007432270435</v>
      </c>
      <c r="N7" s="3">
        <f>D7/'2024'!D7*100-100</f>
        <v>14.320829325638556</v>
      </c>
      <c r="O7" s="3">
        <f>E7/'2024'!E7*100-100</f>
        <v>21.875</v>
      </c>
      <c r="P7" s="3">
        <f>F7/'2024'!F7*100-100</f>
        <v>13.891618355114474</v>
      </c>
      <c r="Q7" s="3">
        <f>G7/'2024'!G7*100-100</f>
        <v>10.055805966945684</v>
      </c>
      <c r="R7" s="3">
        <f>H7/'2024'!H7*100-100</f>
        <v>13.177147883100787</v>
      </c>
      <c r="S7" s="3">
        <f>I7/'2024'!I7*100-100</f>
        <v>8.5529629482905989</v>
      </c>
    </row>
    <row r="8" spans="1:19" x14ac:dyDescent="0.35">
      <c r="A8" s="11" t="s">
        <v>17</v>
      </c>
      <c r="B8" s="3">
        <v>20654</v>
      </c>
      <c r="C8" s="3">
        <v>8282</v>
      </c>
      <c r="D8" s="3">
        <v>7847</v>
      </c>
      <c r="E8" s="3">
        <v>170</v>
      </c>
      <c r="F8" s="3">
        <v>36953</v>
      </c>
      <c r="G8" s="3">
        <v>7538</v>
      </c>
      <c r="H8" s="3">
        <v>44491</v>
      </c>
      <c r="I8" s="3">
        <v>133844</v>
      </c>
      <c r="K8" s="11" t="s">
        <v>17</v>
      </c>
      <c r="L8" s="3">
        <f>B8/'2024'!B8*100-100</f>
        <v>17.83432222729347</v>
      </c>
      <c r="M8" s="3">
        <f>C8/'2024'!C8*100-100</f>
        <v>25.942822384428226</v>
      </c>
      <c r="N8" s="3">
        <f>D8/'2024'!D8*100-100</f>
        <v>18.516840356441634</v>
      </c>
      <c r="O8" s="3">
        <f>E8/'2024'!E8*100-100</f>
        <v>37.096774193548384</v>
      </c>
      <c r="P8" s="3">
        <f>F8/'2024'!F8*100-100</f>
        <v>19.786702972543679</v>
      </c>
      <c r="Q8" s="3">
        <f>G8/'2024'!G8*100-100</f>
        <v>18.020980115860354</v>
      </c>
      <c r="R8" s="3">
        <f>H8/'2024'!H8*100-100</f>
        <v>19.483832849930181</v>
      </c>
      <c r="S8" s="3">
        <f>I8/'2024'!I8*100-100</f>
        <v>16.950500240290097</v>
      </c>
    </row>
    <row r="9" spans="1:19" x14ac:dyDescent="0.35">
      <c r="A9" s="11" t="s">
        <v>18</v>
      </c>
      <c r="B9" s="3">
        <v>3616</v>
      </c>
      <c r="C9" s="3">
        <v>1548</v>
      </c>
      <c r="D9" s="3">
        <v>1970</v>
      </c>
      <c r="E9" s="12">
        <v>32</v>
      </c>
      <c r="F9" s="3">
        <v>7166</v>
      </c>
      <c r="G9" s="3">
        <v>2243</v>
      </c>
      <c r="H9" s="3">
        <v>9409</v>
      </c>
      <c r="I9" s="3">
        <v>38202</v>
      </c>
      <c r="K9" s="11" t="s">
        <v>18</v>
      </c>
      <c r="L9" s="3">
        <f>B9/'2024'!B9*100-100</f>
        <v>29.142857142857139</v>
      </c>
      <c r="M9" s="3">
        <f>C9/'2024'!C9*100-100</f>
        <v>27.933884297520663</v>
      </c>
      <c r="N9" s="3">
        <f>D9/'2024'!D9*100-100</f>
        <v>18.531889290012032</v>
      </c>
      <c r="O9" s="3">
        <f>E9/'2024'!E9*100-100</f>
        <v>146.15384615384616</v>
      </c>
      <c r="P9" s="3">
        <f>F9/'2024'!F9*100-100</f>
        <v>26.051011433597182</v>
      </c>
      <c r="Q9" s="3">
        <f>G9/'2024'!G9*100-100</f>
        <v>19.181721572794899</v>
      </c>
      <c r="R9" s="3">
        <f>H9/'2024'!H9*100-100</f>
        <v>24.342539976212493</v>
      </c>
      <c r="S9" s="3">
        <f>I9/'2024'!I9*100-100</f>
        <v>18.5477114041893</v>
      </c>
    </row>
    <row r="10" spans="1:19" x14ac:dyDescent="0.35">
      <c r="A10" s="13" t="s">
        <v>19</v>
      </c>
      <c r="B10" s="3">
        <v>5008</v>
      </c>
      <c r="C10" s="3">
        <v>2032</v>
      </c>
      <c r="D10" s="3">
        <v>2250</v>
      </c>
      <c r="E10" s="12">
        <v>38</v>
      </c>
      <c r="F10" s="3">
        <v>9328</v>
      </c>
      <c r="G10" s="3">
        <v>1736</v>
      </c>
      <c r="H10" s="3">
        <v>11064</v>
      </c>
      <c r="I10" s="3">
        <v>35051</v>
      </c>
      <c r="K10" s="13" t="s">
        <v>19</v>
      </c>
      <c r="L10" s="3">
        <f>B10/'2024'!B10*100-100</f>
        <v>15.952766844176907</v>
      </c>
      <c r="M10" s="3">
        <f>C10/'2024'!C10*100-100</f>
        <v>25.664811379097088</v>
      </c>
      <c r="N10" s="3">
        <f>D10/'2024'!D10*100-100</f>
        <v>16.039195461578132</v>
      </c>
      <c r="O10" s="3">
        <f>E10/'2024'!E10*100-100</f>
        <v>65.217391304347814</v>
      </c>
      <c r="P10" s="3">
        <f>F10/'2024'!F10*100-100</f>
        <v>18.105849582172695</v>
      </c>
      <c r="Q10" s="3">
        <f>G10/'2024'!G10*100-100</f>
        <v>13.686967910936488</v>
      </c>
      <c r="R10" s="3">
        <f>H10/'2024'!H10*100-100</f>
        <v>17.389920424403186</v>
      </c>
      <c r="S10" s="3">
        <f>I10/'2024'!I10*100-100</f>
        <v>13.09692823954569</v>
      </c>
    </row>
    <row r="11" spans="1:19" x14ac:dyDescent="0.35">
      <c r="A11" s="11" t="s">
        <v>20</v>
      </c>
      <c r="B11" s="3">
        <f>B6-B9-B12</f>
        <v>27821</v>
      </c>
      <c r="C11" s="3">
        <f t="shared" ref="C11:I11" si="1">C6-C9-C12</f>
        <v>10880</v>
      </c>
      <c r="D11" s="3">
        <f t="shared" si="1"/>
        <v>11289</v>
      </c>
      <c r="E11" s="3">
        <f t="shared" si="1"/>
        <v>189</v>
      </c>
      <c r="F11" s="3">
        <f t="shared" si="1"/>
        <v>50179</v>
      </c>
      <c r="G11" s="3">
        <f t="shared" si="1"/>
        <v>9124</v>
      </c>
      <c r="H11" s="3">
        <f t="shared" si="1"/>
        <v>59303</v>
      </c>
      <c r="I11" s="3">
        <f t="shared" si="1"/>
        <v>175337</v>
      </c>
      <c r="J11" s="14"/>
      <c r="K11" s="11" t="s">
        <v>20</v>
      </c>
      <c r="L11" s="3">
        <f>B11/'2024'!B11*100-100</f>
        <v>15.564509429259772</v>
      </c>
      <c r="M11" s="3">
        <f>C11/'2024'!C11*100-100</f>
        <v>20.982986767485826</v>
      </c>
      <c r="N11" s="3">
        <f>D11/'2024'!D11*100-100</f>
        <v>17.593750000000014</v>
      </c>
      <c r="O11" s="3">
        <f>E11/'2024'!E11*100-100</f>
        <v>20.382165605095537</v>
      </c>
      <c r="P11" s="3">
        <f>F11/'2024'!F11*100-100</f>
        <v>17.174948626938161</v>
      </c>
      <c r="Q11" s="3">
        <f>G11/'2024'!G11*100-100</f>
        <v>11.896001962227132</v>
      </c>
      <c r="R11" s="3">
        <f>H11/'2024'!H11*100-100</f>
        <v>16.330573973086445</v>
      </c>
      <c r="S11" s="3">
        <f>I11/'2024'!I11*100-100</f>
        <v>12.307682453465873</v>
      </c>
    </row>
    <row r="12" spans="1:19" x14ac:dyDescent="0.35">
      <c r="A12" s="11" t="s">
        <v>21</v>
      </c>
      <c r="B12" s="3">
        <v>14994</v>
      </c>
      <c r="C12" s="3">
        <v>5568</v>
      </c>
      <c r="D12" s="3">
        <v>5297</v>
      </c>
      <c r="E12" s="3">
        <v>144</v>
      </c>
      <c r="F12" s="3">
        <v>26003</v>
      </c>
      <c r="G12" s="3">
        <v>6431</v>
      </c>
      <c r="H12" s="3">
        <v>32434</v>
      </c>
      <c r="I12" s="3">
        <v>112233</v>
      </c>
      <c r="K12" s="11" t="s">
        <v>21</v>
      </c>
      <c r="L12" s="3">
        <f>B12/'2024'!B12*100-100</f>
        <v>11.041990668740283</v>
      </c>
      <c r="M12" s="3">
        <f>C12/'2024'!C12*100-100</f>
        <v>18.091198303287385</v>
      </c>
      <c r="N12" s="3">
        <f>D12/'2024'!D12*100-100</f>
        <v>12.319762510602203</v>
      </c>
      <c r="O12" s="3">
        <f>E12/'2024'!E12*100-100</f>
        <v>26.315789473684205</v>
      </c>
      <c r="P12" s="3">
        <f>F12/'2024'!F12*100-100</f>
        <v>12.821069073238462</v>
      </c>
      <c r="Q12" s="3">
        <f>G12/'2024'!G12*100-100</f>
        <v>13.441524078320683</v>
      </c>
      <c r="R12" s="3">
        <f>H12/'2024'!H12*100-100</f>
        <v>12.943552599505523</v>
      </c>
      <c r="S12" s="3">
        <f>I12/'2024'!I12*100-100</f>
        <v>9.1792562039748162</v>
      </c>
    </row>
    <row r="13" spans="1:19" x14ac:dyDescent="0.35">
      <c r="A13" s="15" t="s">
        <v>22</v>
      </c>
      <c r="B13" s="3">
        <v>19208</v>
      </c>
      <c r="C13" s="3">
        <v>6489</v>
      </c>
      <c r="D13" s="3">
        <v>6844</v>
      </c>
      <c r="E13" s="3">
        <v>133</v>
      </c>
      <c r="F13" s="3">
        <v>32674</v>
      </c>
      <c r="G13" s="3">
        <v>6939</v>
      </c>
      <c r="H13" s="3">
        <v>39613</v>
      </c>
      <c r="I13" s="3">
        <v>112270</v>
      </c>
      <c r="K13" s="15" t="s">
        <v>22</v>
      </c>
      <c r="L13" s="3">
        <f>B13/'2024'!B13*100-100</f>
        <v>16.829876528191718</v>
      </c>
      <c r="M13" s="3">
        <f>C13/'2024'!C13*100-100</f>
        <v>30.196629213483135</v>
      </c>
      <c r="N13" s="3">
        <f>D13/'2024'!D13*100-100</f>
        <v>33.619679812573224</v>
      </c>
      <c r="O13" s="3">
        <f>E13/'2024'!E13*100-100</f>
        <v>30.392156862745111</v>
      </c>
      <c r="P13" s="3">
        <f>F13/'2024'!F13*100-100</f>
        <v>22.608728282487149</v>
      </c>
      <c r="Q13" s="3">
        <f>G13/'2024'!G13*100-100</f>
        <v>25.411169347551052</v>
      </c>
      <c r="R13" s="3">
        <f>H13/'2024'!H13*100-100</f>
        <v>23.090547511031019</v>
      </c>
      <c r="S13" s="3">
        <f>I13/'2024'!I13*100-100</f>
        <v>22.49195352135726</v>
      </c>
    </row>
    <row r="14" spans="1:19" x14ac:dyDescent="0.35">
      <c r="A14" s="15" t="s">
        <v>23</v>
      </c>
      <c r="B14" s="3">
        <v>10464</v>
      </c>
      <c r="C14" s="3">
        <v>5522</v>
      </c>
      <c r="D14" s="3">
        <v>6399</v>
      </c>
      <c r="E14" s="3">
        <v>83</v>
      </c>
      <c r="F14" s="3">
        <v>22468</v>
      </c>
      <c r="G14" s="3">
        <v>2870</v>
      </c>
      <c r="H14" s="3">
        <v>25338</v>
      </c>
      <c r="I14" s="3">
        <v>50374</v>
      </c>
      <c r="K14" s="15" t="s">
        <v>23</v>
      </c>
      <c r="L14" s="3">
        <f>B14/'2024'!B14*100-100</f>
        <v>18.384432628125353</v>
      </c>
      <c r="M14" s="3">
        <f>C14/'2024'!C14*100-100</f>
        <v>18.523288259283106</v>
      </c>
      <c r="N14" s="3">
        <f>D14/'2024'!D14*100-100</f>
        <v>16.092162554426721</v>
      </c>
      <c r="O14" s="3">
        <f>E14/'2024'!E14*100-100</f>
        <v>23.880597014925371</v>
      </c>
      <c r="P14" s="3">
        <f>F14/'2024'!F14*100-100</f>
        <v>17.775331551082459</v>
      </c>
      <c r="Q14" s="3">
        <f>G14/'2024'!G14*100-100</f>
        <v>7.6519129782445674</v>
      </c>
      <c r="R14" s="3">
        <f>H14/'2024'!H14*100-100</f>
        <v>16.534056937865046</v>
      </c>
      <c r="S14" s="3">
        <f>I14/'2024'!I14*100-100</f>
        <v>18.72540008013388</v>
      </c>
    </row>
    <row r="15" spans="1:19" x14ac:dyDescent="0.35">
      <c r="A15" s="4" t="s">
        <v>24</v>
      </c>
      <c r="B15" s="3">
        <v>5516</v>
      </c>
      <c r="C15" s="3">
        <v>1717</v>
      </c>
      <c r="D15" s="3">
        <v>1698</v>
      </c>
      <c r="E15" s="3">
        <v>77</v>
      </c>
      <c r="F15" s="3">
        <v>9008</v>
      </c>
      <c r="G15" s="3">
        <v>2599</v>
      </c>
      <c r="H15" s="3">
        <v>11607</v>
      </c>
      <c r="I15" s="3">
        <v>64343</v>
      </c>
      <c r="K15" s="4" t="s">
        <v>24</v>
      </c>
      <c r="L15" s="3">
        <f>B15/'2024'!B15*100-100</f>
        <v>-30.397476340694013</v>
      </c>
      <c r="M15" s="3">
        <f>C15/'2024'!C15*100-100</f>
        <v>-28.636741479634239</v>
      </c>
      <c r="N15" s="3">
        <f>D15/'2024'!D15*100-100</f>
        <v>-48.310502283105031</v>
      </c>
      <c r="O15" s="3">
        <f>E15/'2024'!E15*100-100</f>
        <v>113.88888888888889</v>
      </c>
      <c r="P15" s="3">
        <f>F15/'2024'!F15*100-100</f>
        <v>-34.016993847055375</v>
      </c>
      <c r="Q15" s="3">
        <f>G15/'2024'!G15*100-100</f>
        <v>-18.09013551843681</v>
      </c>
      <c r="R15" s="3">
        <f>H15/'2024'!H15*100-100</f>
        <v>-31.013372956909365</v>
      </c>
      <c r="S15" s="3">
        <f>I15/'2024'!I15*100-100</f>
        <v>-26.168974973895288</v>
      </c>
    </row>
    <row r="16" spans="1:19" x14ac:dyDescent="0.35"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40" t="s">
        <v>25</v>
      </c>
      <c r="B17" s="41">
        <v>46431</v>
      </c>
      <c r="C17" s="41">
        <v>17996</v>
      </c>
      <c r="D17" s="41">
        <v>18556</v>
      </c>
      <c r="E17" s="41">
        <v>365</v>
      </c>
      <c r="F17" s="41">
        <v>83348</v>
      </c>
      <c r="G17" s="41">
        <v>17798</v>
      </c>
      <c r="H17" s="41">
        <v>101146</v>
      </c>
      <c r="I17" s="41">
        <v>325772</v>
      </c>
      <c r="J17" s="18"/>
      <c r="K17" s="45" t="s">
        <v>25</v>
      </c>
      <c r="L17" s="41">
        <f>B17/'2024'!B17*100-100</f>
        <v>14.993684523367264</v>
      </c>
      <c r="M17" s="41">
        <f>C17/'2024'!C17*100-100</f>
        <v>20.632792599544175</v>
      </c>
      <c r="N17" s="41">
        <f>D17/'2024'!D17*100-100</f>
        <v>16.134685192139187</v>
      </c>
      <c r="O17" s="41">
        <f>E17/'2024'!E17*100-100</f>
        <v>28.521126760563362</v>
      </c>
      <c r="P17" s="41">
        <f>F17/'2024'!F17*100-100</f>
        <v>16.477772964210359</v>
      </c>
      <c r="Q17" s="41">
        <f>G17/'2024'!G17*100-100</f>
        <v>13.326965934415796</v>
      </c>
      <c r="R17" s="41">
        <f>H17/'2024'!H17*100-100</f>
        <v>15.910705690907847</v>
      </c>
      <c r="S17" s="41">
        <f>I17/'2024'!I17*100-100</f>
        <v>11.893770780095082</v>
      </c>
    </row>
    <row r="18" spans="1:19" x14ac:dyDescent="0.35">
      <c r="A18" s="42" t="s">
        <v>68</v>
      </c>
      <c r="B18" s="41">
        <f>B17-B19</f>
        <v>44133</v>
      </c>
      <c r="C18" s="41">
        <f t="shared" ref="C18:I18" si="2">C17-C19</f>
        <v>16887</v>
      </c>
      <c r="D18" s="41">
        <f t="shared" si="2"/>
        <v>16939</v>
      </c>
      <c r="E18" s="41">
        <f t="shared" si="2"/>
        <v>345</v>
      </c>
      <c r="F18" s="41">
        <f t="shared" si="2"/>
        <v>78304</v>
      </c>
      <c r="G18" s="41">
        <f t="shared" si="2"/>
        <v>16058</v>
      </c>
      <c r="H18" s="41">
        <f t="shared" si="2"/>
        <v>94362</v>
      </c>
      <c r="I18" s="41">
        <f t="shared" si="2"/>
        <v>295175</v>
      </c>
      <c r="K18" s="46" t="s">
        <v>67</v>
      </c>
      <c r="L18" s="41">
        <f>B18/'2024'!B18*100-100</f>
        <v>16.108918705603784</v>
      </c>
      <c r="M18" s="41">
        <f>C18/'2024'!C18*100-100</f>
        <v>22.680711950599346</v>
      </c>
      <c r="N18" s="41">
        <f>D18/'2024'!D18*100-100</f>
        <v>18.454545454545453</v>
      </c>
      <c r="O18" s="41">
        <f>E18/'2024'!E18*100-100</f>
        <v>30.681818181818187</v>
      </c>
      <c r="P18" s="41">
        <f>F18/'2024'!F18*100-100</f>
        <v>18.036147665777307</v>
      </c>
      <c r="Q18" s="41">
        <f>G18/'2024'!G18*100-100</f>
        <v>16.776961675514499</v>
      </c>
      <c r="R18" s="41">
        <f>H18/'2024'!H18*100-100</f>
        <v>17.819952553377448</v>
      </c>
      <c r="S18" s="41">
        <f>I18/'2024'!I18*100-100</f>
        <v>15.24601172860234</v>
      </c>
    </row>
    <row r="19" spans="1:19" x14ac:dyDescent="0.35">
      <c r="A19" s="43" t="s">
        <v>26</v>
      </c>
      <c r="B19" s="41">
        <v>2298</v>
      </c>
      <c r="C19" s="41">
        <v>1109</v>
      </c>
      <c r="D19" s="41">
        <v>1617</v>
      </c>
      <c r="E19" s="41">
        <v>20</v>
      </c>
      <c r="F19" s="41">
        <v>5044</v>
      </c>
      <c r="G19" s="41">
        <v>1740</v>
      </c>
      <c r="H19" s="41">
        <v>6784</v>
      </c>
      <c r="I19" s="41">
        <v>30597</v>
      </c>
      <c r="K19" s="47" t="s">
        <v>69</v>
      </c>
      <c r="L19" s="41">
        <f>B19/'2024'!B19*100-100</f>
        <v>-2.9150823827629893</v>
      </c>
      <c r="M19" s="41">
        <f>C19/'2024'!C19*100-100</f>
        <v>-3.816131830008672</v>
      </c>
      <c r="N19" s="41">
        <f>D19/'2024'!D19*100-100</f>
        <v>-3.635280095351618</v>
      </c>
      <c r="O19" s="41">
        <f>E19/'2024'!E19*100-100</f>
        <v>0</v>
      </c>
      <c r="P19" s="41">
        <f>F19/'2024'!F19*100-100</f>
        <v>-3.3346109620544269</v>
      </c>
      <c r="Q19" s="41">
        <f>G19/'2024'!G19*100-100</f>
        <v>-10.95189355168884</v>
      </c>
      <c r="R19" s="41">
        <f>H19/'2024'!H19*100-100</f>
        <v>-5.4099274958170724</v>
      </c>
      <c r="S19" s="41">
        <f>I19/'2024'!I19*100-100</f>
        <v>-12.624935747329943</v>
      </c>
    </row>
    <row r="20" spans="1:19" x14ac:dyDescent="0.35">
      <c r="A20" s="40" t="s">
        <v>71</v>
      </c>
      <c r="B20" s="40"/>
      <c r="C20" s="40"/>
      <c r="D20" s="40"/>
      <c r="E20" s="40"/>
      <c r="F20" s="40"/>
      <c r="G20" s="40"/>
      <c r="H20" s="40"/>
      <c r="I20" s="40"/>
    </row>
    <row r="21" spans="1:19" x14ac:dyDescent="0.35">
      <c r="A21" s="40" t="s">
        <v>27</v>
      </c>
      <c r="B21" s="44">
        <v>4.9492795761452477</v>
      </c>
      <c r="C21" s="44">
        <v>6.1624805512336076</v>
      </c>
      <c r="D21" s="44">
        <v>8.7141625350291001</v>
      </c>
      <c r="E21" s="44">
        <v>5.4794520547945202</v>
      </c>
      <c r="F21" s="44">
        <v>6.0517348946585399</v>
      </c>
      <c r="G21" s="44">
        <v>9.7763793684683673</v>
      </c>
      <c r="H21" s="44">
        <v>6.7071362189310504</v>
      </c>
      <c r="I21" s="44">
        <v>9.3921515661260013</v>
      </c>
    </row>
    <row r="22" spans="1:19" x14ac:dyDescent="0.35">
      <c r="A22" s="2"/>
      <c r="B22" s="3"/>
      <c r="C22" s="3"/>
      <c r="D22" s="3"/>
      <c r="F22" s="3"/>
      <c r="G22" s="3"/>
      <c r="H22" s="3"/>
      <c r="I22" s="3"/>
      <c r="J22" s="4"/>
      <c r="K22" s="5" t="s">
        <v>10</v>
      </c>
      <c r="L22" s="7"/>
      <c r="M22" s="7"/>
    </row>
    <row r="23" spans="1:19" x14ac:dyDescent="0.35">
      <c r="A23" s="26" t="s">
        <v>103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/>
      <c r="K23" s="6" t="s">
        <v>104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101</v>
      </c>
      <c r="B24" s="3">
        <v>364959</v>
      </c>
      <c r="C24" s="3">
        <v>164710</v>
      </c>
      <c r="D24" s="3">
        <v>133292</v>
      </c>
      <c r="E24" s="3">
        <v>4742</v>
      </c>
      <c r="F24" s="3">
        <v>667703</v>
      </c>
      <c r="G24" s="3">
        <v>172950</v>
      </c>
      <c r="H24" s="3">
        <v>840653</v>
      </c>
      <c r="I24" s="3">
        <v>2711733</v>
      </c>
      <c r="J24" s="9"/>
      <c r="K24" s="4" t="s">
        <v>13</v>
      </c>
      <c r="L24" s="10">
        <f>B25-'2024'!B25</f>
        <v>1.7000000000000011</v>
      </c>
      <c r="M24" s="10">
        <f>C25-'2024'!C25</f>
        <v>1.6999999999999993</v>
      </c>
      <c r="N24" s="10">
        <f>D25-'2024'!D25</f>
        <v>1.8000000000000007</v>
      </c>
      <c r="O24" s="10">
        <f>E25-'2024'!E25</f>
        <v>1.7000000000000002</v>
      </c>
      <c r="P24" s="10">
        <f>F25-'2024'!F25</f>
        <v>1.7255325324122452</v>
      </c>
      <c r="Q24" s="10">
        <f>G25-'2024'!G25</f>
        <v>1.1219566940918284</v>
      </c>
      <c r="R24" s="10">
        <f>H25-'2024'!H25</f>
        <v>1.6028787933737156</v>
      </c>
      <c r="S24" s="10">
        <f>I25-'2024'!I25</f>
        <v>1.1999999999999993</v>
      </c>
    </row>
    <row r="25" spans="1:19" x14ac:dyDescent="0.35">
      <c r="A25" s="4" t="s">
        <v>12</v>
      </c>
      <c r="B25" s="10">
        <v>12.9</v>
      </c>
      <c r="C25" s="10">
        <v>11</v>
      </c>
      <c r="D25" s="10">
        <v>14</v>
      </c>
      <c r="E25" s="10">
        <v>7.7</v>
      </c>
      <c r="F25" s="10">
        <f>F26/F24*100</f>
        <v>12.603208312677941</v>
      </c>
      <c r="G25" s="10">
        <f t="shared" ref="G25:H25" si="3">G26/G24*100</f>
        <v>10.355594102341717</v>
      </c>
      <c r="H25" s="10">
        <f t="shared" si="3"/>
        <v>12.140800068518164</v>
      </c>
      <c r="I25" s="10">
        <v>12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46961</v>
      </c>
      <c r="C26" s="3">
        <v>18125</v>
      </c>
      <c r="D26" s="3">
        <v>18700</v>
      </c>
      <c r="E26" s="3">
        <v>366</v>
      </c>
      <c r="F26" s="3">
        <v>84152</v>
      </c>
      <c r="G26" s="3">
        <v>17910</v>
      </c>
      <c r="H26" s="3">
        <v>102062</v>
      </c>
      <c r="I26" s="3">
        <v>326407</v>
      </c>
      <c r="K26" s="4" t="s">
        <v>14</v>
      </c>
      <c r="L26" s="3">
        <f>B26/'2024'!B26*100-100</f>
        <v>16.926026442247831</v>
      </c>
      <c r="M26" s="3">
        <f>C26/'2024'!C26*100-100</f>
        <v>22.474491519697267</v>
      </c>
      <c r="N26" s="3">
        <f>D26/'2024'!D26*100-100</f>
        <v>16.99931176875431</v>
      </c>
      <c r="O26" s="3">
        <f>E26/'2024'!E26*100-100</f>
        <v>29.328621908127218</v>
      </c>
      <c r="P26" s="3">
        <f>F26/'2024'!F26*100-100</f>
        <v>18.144549896108273</v>
      </c>
      <c r="Q26" s="3">
        <f>G26/'2024'!G26*100-100</f>
        <v>13.714285714285722</v>
      </c>
      <c r="R26" s="3">
        <f>H26/'2024'!H26*100-100</f>
        <v>17.342316447837391</v>
      </c>
      <c r="S26" s="3">
        <f>I26/'2024'!I26*100-100</f>
        <v>12.681195693074599</v>
      </c>
    </row>
    <row r="27" spans="1:19" x14ac:dyDescent="0.35">
      <c r="A27" s="11" t="s">
        <v>16</v>
      </c>
      <c r="B27" s="3">
        <v>26211</v>
      </c>
      <c r="C27" s="3">
        <v>9775</v>
      </c>
      <c r="D27" s="3">
        <v>10801</v>
      </c>
      <c r="E27" s="3">
        <v>196</v>
      </c>
      <c r="F27" s="3">
        <v>46983</v>
      </c>
      <c r="G27" s="3">
        <v>10344</v>
      </c>
      <c r="H27" s="3">
        <v>57327</v>
      </c>
      <c r="I27" s="3">
        <v>192267</v>
      </c>
      <c r="K27" s="11" t="s">
        <v>16</v>
      </c>
      <c r="L27" s="3">
        <f>B27/'2024'!B27*100-100</f>
        <v>14.864805644419121</v>
      </c>
      <c r="M27" s="3">
        <f>C27/'2024'!C27*100-100</f>
        <v>17.164089655999049</v>
      </c>
      <c r="N27" s="3">
        <f>D27/'2024'!D27*100-100</f>
        <v>14.381022979985175</v>
      </c>
      <c r="O27" s="3">
        <f>E27/'2024'!E27*100-100</f>
        <v>17.365269461077844</v>
      </c>
      <c r="P27" s="3">
        <f>F27/'2024'!F27*100-100</f>
        <v>15.233493574021395</v>
      </c>
      <c r="Q27" s="3">
        <f>G27/'2024'!G27*100-100</f>
        <v>10.101117615753054</v>
      </c>
      <c r="R27" s="3">
        <f>H27/'2024'!H27*100-100</f>
        <v>14.27233041640919</v>
      </c>
      <c r="S27" s="3">
        <f>I27/'2024'!I27*100-100</f>
        <v>8.9782176197520869</v>
      </c>
    </row>
    <row r="28" spans="1:19" x14ac:dyDescent="0.35">
      <c r="A28" s="11" t="s">
        <v>17</v>
      </c>
      <c r="B28" s="3">
        <v>20731</v>
      </c>
      <c r="C28" s="3">
        <v>8342</v>
      </c>
      <c r="D28" s="3">
        <v>7891</v>
      </c>
      <c r="E28" s="3">
        <v>170</v>
      </c>
      <c r="F28" s="3">
        <v>37134</v>
      </c>
      <c r="G28" s="3">
        <v>7562</v>
      </c>
      <c r="H28" s="3">
        <v>44696</v>
      </c>
      <c r="I28" s="3">
        <v>134015</v>
      </c>
      <c r="K28" s="11" t="s">
        <v>17</v>
      </c>
      <c r="L28" s="3">
        <f>B28/'2024'!B28*100-100</f>
        <v>19.528367158671585</v>
      </c>
      <c r="M28" s="3">
        <f>C28/'2024'!C28*100-100</f>
        <v>29.213135068153662</v>
      </c>
      <c r="N28" s="3">
        <f>D28/'2024'!D28*100-100</f>
        <v>20.657492354740057</v>
      </c>
      <c r="O28" s="3">
        <f>E28/'2024'!E28*100-100</f>
        <v>46.551724137931018</v>
      </c>
      <c r="P28" s="3">
        <f>F28/'2024'!F28*100-100</f>
        <v>21.92671394799055</v>
      </c>
      <c r="Q28" s="3">
        <f>G28/'2024'!G28*100-100</f>
        <v>18.992918961447685</v>
      </c>
      <c r="R28" s="3">
        <f>H28/'2024'!H28*100-100</f>
        <v>21.420227649343943</v>
      </c>
      <c r="S28" s="3">
        <f>I28/'2024'!I28*100-100</f>
        <v>18.339720608233407</v>
      </c>
    </row>
    <row r="29" spans="1:19" x14ac:dyDescent="0.35">
      <c r="A29" s="11" t="s">
        <v>18</v>
      </c>
      <c r="B29" s="3">
        <v>3776</v>
      </c>
      <c r="C29" s="3">
        <v>1553</v>
      </c>
      <c r="D29" s="3">
        <v>1979</v>
      </c>
      <c r="E29" s="12">
        <v>28</v>
      </c>
      <c r="F29" s="3">
        <v>7336</v>
      </c>
      <c r="G29" s="3">
        <v>2251</v>
      </c>
      <c r="H29" s="3">
        <v>9587</v>
      </c>
      <c r="I29" s="3">
        <v>38089</v>
      </c>
      <c r="K29" s="11" t="s">
        <v>18</v>
      </c>
      <c r="L29" s="3">
        <f>B29/'2024'!B29*100-100</f>
        <v>32.724077328646757</v>
      </c>
      <c r="M29" s="3">
        <f>C29/'2024'!C29*100-100</f>
        <v>29.308909242298085</v>
      </c>
      <c r="N29" s="3">
        <f>D29/'2024'!D29*100-100</f>
        <v>18.008348240906386</v>
      </c>
      <c r="O29" s="3">
        <f>E29/'2024'!E29*100-100</f>
        <v>75</v>
      </c>
      <c r="P29" s="3">
        <f>F29/'2024'!F29*100-100</f>
        <v>27.827147586687587</v>
      </c>
      <c r="Q29" s="3">
        <f>G29/'2024'!G29*100-100</f>
        <v>17.976939203354306</v>
      </c>
      <c r="R29" s="3">
        <f>H29/'2024'!H29*100-100</f>
        <v>25.369425918660909</v>
      </c>
      <c r="S29" s="3">
        <f>I29/'2024'!I29*100-100</f>
        <v>19.162182455262183</v>
      </c>
    </row>
    <row r="30" spans="1:19" x14ac:dyDescent="0.35">
      <c r="A30" s="13" t="s">
        <v>19</v>
      </c>
      <c r="B30" s="3">
        <v>4990</v>
      </c>
      <c r="C30" s="3">
        <v>2016</v>
      </c>
      <c r="D30" s="3">
        <v>2209</v>
      </c>
      <c r="E30" s="12">
        <v>38</v>
      </c>
      <c r="F30" s="3">
        <v>9253</v>
      </c>
      <c r="G30" s="3">
        <v>1745</v>
      </c>
      <c r="H30" s="3">
        <v>10998</v>
      </c>
      <c r="I30" s="3">
        <v>34897</v>
      </c>
      <c r="K30" s="13" t="s">
        <v>19</v>
      </c>
      <c r="L30" s="3">
        <f>B30/'2024'!B30*100-100</f>
        <v>16.670563479074119</v>
      </c>
      <c r="M30" s="3">
        <f>C30/'2024'!C30*100-100</f>
        <v>25.921299188007495</v>
      </c>
      <c r="N30" s="3">
        <f>D30/'2024'!D30*100-100</f>
        <v>12.876852324987226</v>
      </c>
      <c r="O30" s="3">
        <f>E30/'2024'!E30*100-100</f>
        <v>90</v>
      </c>
      <c r="P30" s="3">
        <f>F30/'2024'!F30*100-100</f>
        <v>17.797581158497763</v>
      </c>
      <c r="Q30" s="3">
        <f>G30/'2024'!G30*100-100</f>
        <v>15.333773959021798</v>
      </c>
      <c r="R30" s="3">
        <f>H30/'2024'!H30*100-100</f>
        <v>17.399658411613999</v>
      </c>
      <c r="S30" s="3">
        <f>I30/'2024'!I30*100-100</f>
        <v>13.482488374361807</v>
      </c>
    </row>
    <row r="31" spans="1:19" x14ac:dyDescent="0.35">
      <c r="A31" s="11" t="s">
        <v>20</v>
      </c>
      <c r="B31" s="3">
        <f>B26-B29-B32</f>
        <v>28046</v>
      </c>
      <c r="C31" s="3">
        <f t="shared" ref="C31:I31" si="4">C26-C29-C32</f>
        <v>10946</v>
      </c>
      <c r="D31" s="3">
        <f t="shared" si="4"/>
        <v>11340</v>
      </c>
      <c r="E31" s="3">
        <f t="shared" si="4"/>
        <v>194</v>
      </c>
      <c r="F31" s="3">
        <f t="shared" si="4"/>
        <v>50526</v>
      </c>
      <c r="G31" s="3">
        <f t="shared" si="4"/>
        <v>9153</v>
      </c>
      <c r="H31" s="3">
        <f t="shared" si="4"/>
        <v>59679</v>
      </c>
      <c r="I31" s="3">
        <f t="shared" si="4"/>
        <v>175525</v>
      </c>
      <c r="J31" s="14"/>
      <c r="K31" s="11" t="s">
        <v>20</v>
      </c>
      <c r="L31" s="3">
        <f>B31/'2024'!B31*100-100</f>
        <v>17.514455711053387</v>
      </c>
      <c r="M31" s="3">
        <f>C31/'2024'!C31*100-100</f>
        <v>22.878311629995522</v>
      </c>
      <c r="N31" s="3">
        <f>D31/'2024'!D31*100-100</f>
        <v>17.89167273105312</v>
      </c>
      <c r="O31" s="3">
        <f>E31/'2024'!E31*100-100</f>
        <v>27.631578947368425</v>
      </c>
      <c r="P31" s="3">
        <f>F31/'2024'!F31*100-100</f>
        <v>18.75896110001176</v>
      </c>
      <c r="Q31" s="3">
        <f>G31/'2024'!G31*100-100</f>
        <v>12.279195289499498</v>
      </c>
      <c r="R31" s="3">
        <f>H31/'2024'!H31*100-100</f>
        <v>17.717024676016322</v>
      </c>
      <c r="S31" s="3">
        <f>I31/'2024'!I31*100-100</f>
        <v>12.880717188866583</v>
      </c>
    </row>
    <row r="32" spans="1:19" x14ac:dyDescent="0.35">
      <c r="A32" s="11" t="s">
        <v>21</v>
      </c>
      <c r="B32" s="3">
        <v>15139</v>
      </c>
      <c r="C32" s="3">
        <v>5626</v>
      </c>
      <c r="D32" s="3">
        <v>5381</v>
      </c>
      <c r="E32" s="3">
        <v>144</v>
      </c>
      <c r="F32" s="3">
        <v>26290</v>
      </c>
      <c r="G32" s="3">
        <v>6506</v>
      </c>
      <c r="H32" s="3">
        <v>32796</v>
      </c>
      <c r="I32" s="3">
        <v>112793</v>
      </c>
      <c r="K32" s="11" t="s">
        <v>21</v>
      </c>
      <c r="L32" s="3">
        <f>B32/'2024'!B32*100-100</f>
        <v>12.540886113589053</v>
      </c>
      <c r="M32" s="3">
        <f>C32/'2024'!C32*100-100</f>
        <v>19.957356076759055</v>
      </c>
      <c r="N32" s="3">
        <f>D32/'2024'!D32*100-100</f>
        <v>14.806912737358658</v>
      </c>
      <c r="O32" s="3">
        <f>E32/'2024'!E32*100-100</f>
        <v>25.217391304347842</v>
      </c>
      <c r="P32" s="3">
        <f>F32/'2024'!F32*100-100</f>
        <v>14.583333333333329</v>
      </c>
      <c r="Q32" s="3">
        <f>G32/'2024'!G32*100-100</f>
        <v>14.340949033391908</v>
      </c>
      <c r="R32" s="3">
        <f>H32/'2024'!H32*100-100</f>
        <v>14.535167982119162</v>
      </c>
      <c r="S32" s="3">
        <f>I32/'2024'!I32*100-100</f>
        <v>10.350933834248096</v>
      </c>
    </row>
    <row r="33" spans="1:19" x14ac:dyDescent="0.35">
      <c r="A33" s="15" t="s">
        <v>22</v>
      </c>
      <c r="B33" s="3">
        <v>19557</v>
      </c>
      <c r="C33" s="3">
        <v>6574</v>
      </c>
      <c r="D33" s="3">
        <v>6985</v>
      </c>
      <c r="E33" s="3">
        <v>137</v>
      </c>
      <c r="F33" s="3">
        <v>33253</v>
      </c>
      <c r="G33" s="3">
        <v>7033</v>
      </c>
      <c r="H33" s="3">
        <v>40286</v>
      </c>
      <c r="I33" s="3">
        <v>113364</v>
      </c>
      <c r="K33" s="15" t="s">
        <v>22</v>
      </c>
      <c r="L33" s="3">
        <f>B33/'2024'!B33*100-100</f>
        <v>18.786443148688051</v>
      </c>
      <c r="M33" s="3">
        <f>C33/'2024'!C33*100-100</f>
        <v>32.300261622056752</v>
      </c>
      <c r="N33" s="3">
        <f>D33/'2024'!D33*100-100</f>
        <v>34.482094724682327</v>
      </c>
      <c r="O33" s="3">
        <f>E33/'2024'!E33*100-100</f>
        <v>38.383838383838395</v>
      </c>
      <c r="P33" s="3">
        <f>F33/'2024'!F33*100-100</f>
        <v>24.42191124747437</v>
      </c>
      <c r="Q33" s="3">
        <f>G33/'2024'!G33*100-100</f>
        <v>25.768955650929897</v>
      </c>
      <c r="R33" s="3">
        <f>H33/'2024'!H33*100-100</f>
        <v>24.654991026672434</v>
      </c>
      <c r="S33" s="3">
        <f>I33/'2024'!I33*100-100</f>
        <v>22.994466746229804</v>
      </c>
    </row>
    <row r="34" spans="1:19" x14ac:dyDescent="0.35">
      <c r="A34" s="15" t="s">
        <v>23</v>
      </c>
      <c r="B34" s="3">
        <v>10630</v>
      </c>
      <c r="C34" s="3">
        <v>5537</v>
      </c>
      <c r="D34" s="3">
        <v>6392</v>
      </c>
      <c r="E34" s="3">
        <v>86</v>
      </c>
      <c r="F34" s="3">
        <v>22645</v>
      </c>
      <c r="G34" s="3">
        <v>2853</v>
      </c>
      <c r="H34" s="3">
        <v>25498</v>
      </c>
      <c r="I34" s="3">
        <v>49896</v>
      </c>
      <c r="K34" s="15" t="s">
        <v>23</v>
      </c>
      <c r="L34" s="3">
        <f>B34/'2024'!B34*100-100</f>
        <v>20.699443624389687</v>
      </c>
      <c r="M34" s="3">
        <f>C34/'2024'!C34*100-100</f>
        <v>20.160590277777771</v>
      </c>
      <c r="N34" s="3">
        <f>D34/'2024'!D34*100-100</f>
        <v>14.593044101828625</v>
      </c>
      <c r="O34" s="3">
        <f>E34/'2024'!E34*100-100</f>
        <v>43.333333333333343</v>
      </c>
      <c r="P34" s="3">
        <f>F34/'2024'!F34*100-100</f>
        <v>18.852674119561215</v>
      </c>
      <c r="Q34" s="3">
        <f>G34/'2024'!G34*100-100</f>
        <v>8.3143507972665276</v>
      </c>
      <c r="R34" s="3">
        <f>H34/'2024'!H34*100-100</f>
        <v>17.572739429151099</v>
      </c>
      <c r="S34" s="3">
        <f>I34/'2024'!I34*100-100</f>
        <v>17.960235466559496</v>
      </c>
    </row>
    <row r="35" spans="1:19" x14ac:dyDescent="0.35">
      <c r="A35" s="4" t="s">
        <v>24</v>
      </c>
      <c r="B35" s="3">
        <v>5347</v>
      </c>
      <c r="C35" s="3">
        <v>1981</v>
      </c>
      <c r="D35" s="3">
        <v>1769</v>
      </c>
      <c r="E35" s="3">
        <v>44</v>
      </c>
      <c r="F35" s="3">
        <v>9141</v>
      </c>
      <c r="G35" s="3">
        <v>2565</v>
      </c>
      <c r="H35" s="3">
        <v>11706</v>
      </c>
      <c r="I35" s="3">
        <v>63800</v>
      </c>
      <c r="K35" s="4" t="s">
        <v>24</v>
      </c>
      <c r="L35" s="3">
        <f>B35/'2024'!B35*100-100</f>
        <v>-29.589149328417179</v>
      </c>
      <c r="M35" s="3">
        <f>C35/'2024'!C35*100-100</f>
        <v>-20.760000000000005</v>
      </c>
      <c r="N35" s="3">
        <f>D35/'2024'!D35*100-100</f>
        <v>-45.027967681789924</v>
      </c>
      <c r="O35" s="3">
        <f>E35/'2024'!E35*100-100</f>
        <v>-53.191489361702125</v>
      </c>
      <c r="P35" s="3">
        <f>F35/'2024'!F35*100-100</f>
        <v>-31.814113083693869</v>
      </c>
      <c r="Q35" s="3">
        <f>G35/'2024'!G35*100-100</f>
        <v>-19.238035264483628</v>
      </c>
      <c r="R35" s="3">
        <f>H35/'2024'!H35*100-100</f>
        <v>-29.405379326981063</v>
      </c>
      <c r="S35" s="3">
        <f>I35/'2024'!I35*100-100</f>
        <v>-25.004701899567422</v>
      </c>
    </row>
    <row r="36" spans="1:19" x14ac:dyDescent="0.35"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40" t="s">
        <v>25</v>
      </c>
      <c r="B37" s="41">
        <v>46961</v>
      </c>
      <c r="C37" s="41">
        <v>18125</v>
      </c>
      <c r="D37" s="41">
        <v>18700</v>
      </c>
      <c r="E37" s="41">
        <v>366</v>
      </c>
      <c r="F37" s="41">
        <v>84152</v>
      </c>
      <c r="G37" s="41">
        <v>17910</v>
      </c>
      <c r="H37" s="41">
        <v>102062</v>
      </c>
      <c r="I37" s="41">
        <v>326407</v>
      </c>
      <c r="J37" s="18"/>
      <c r="K37" s="45" t="s">
        <v>25</v>
      </c>
      <c r="L37" s="41">
        <f>B37/'2024'!B37*100-100</f>
        <v>16.926026442247831</v>
      </c>
      <c r="M37" s="41">
        <f>C37/'2024'!C37*100-100</f>
        <v>22.474491519697267</v>
      </c>
      <c r="N37" s="41">
        <f>D37/'2024'!D37*100-100</f>
        <v>16.99931176875431</v>
      </c>
      <c r="O37" s="41">
        <f>E37/'2024'!E37*100-100</f>
        <v>29.328621908127218</v>
      </c>
      <c r="P37" s="41">
        <f>F37/'2024'!F37*100-100</f>
        <v>18.144549896108273</v>
      </c>
      <c r="Q37" s="41">
        <f>G37/'2024'!G37*100-100</f>
        <v>13.714285714285722</v>
      </c>
      <c r="R37" s="41">
        <f>H37/'2024'!H37*100-100</f>
        <v>17.342316447837391</v>
      </c>
      <c r="S37" s="41">
        <f>I37/'2024'!I37*100-100</f>
        <v>12.681195693074599</v>
      </c>
    </row>
    <row r="38" spans="1:19" x14ac:dyDescent="0.35">
      <c r="A38" s="42" t="s">
        <v>68</v>
      </c>
      <c r="B38" s="41">
        <f>B37-B39</f>
        <v>44651</v>
      </c>
      <c r="C38" s="41">
        <f t="shared" ref="C38:I38" si="5">C37-C39</f>
        <v>17029</v>
      </c>
      <c r="D38" s="41">
        <f t="shared" si="5"/>
        <v>17052</v>
      </c>
      <c r="E38" s="41">
        <f t="shared" si="5"/>
        <v>347</v>
      </c>
      <c r="F38" s="41">
        <f t="shared" si="5"/>
        <v>79079</v>
      </c>
      <c r="G38" s="41">
        <f t="shared" si="5"/>
        <v>16159</v>
      </c>
      <c r="H38" s="41">
        <f t="shared" si="5"/>
        <v>95238</v>
      </c>
      <c r="I38" s="41">
        <f t="shared" si="5"/>
        <v>295828</v>
      </c>
      <c r="K38" s="46" t="s">
        <v>67</v>
      </c>
      <c r="L38" s="41">
        <f>B38/'2024'!B38*100-100</f>
        <v>18.199385853451929</v>
      </c>
      <c r="M38" s="41">
        <f>C38/'2024'!C38*100-100</f>
        <v>25.075284612559685</v>
      </c>
      <c r="N38" s="41">
        <f>D38/'2024'!D38*100-100</f>
        <v>19.344904815229569</v>
      </c>
      <c r="O38" s="41">
        <f>E38/'2024'!E38*100-100</f>
        <v>31.439393939393938</v>
      </c>
      <c r="P38" s="41">
        <f>F38/'2024'!F38*100-100</f>
        <v>19.920234141607153</v>
      </c>
      <c r="Q38" s="41">
        <f>G38/'2024'!G38*100-100</f>
        <v>17.111175532685905</v>
      </c>
      <c r="R38" s="41">
        <f>H38/'2024'!H38*100-100</f>
        <v>19.434168119286198</v>
      </c>
      <c r="S38" s="41">
        <f>I38/'2024'!I38*100-100</f>
        <v>16.310651364495968</v>
      </c>
    </row>
    <row r="39" spans="1:19" x14ac:dyDescent="0.35">
      <c r="A39" s="43" t="s">
        <v>26</v>
      </c>
      <c r="B39" s="41">
        <v>2310</v>
      </c>
      <c r="C39" s="41">
        <v>1096</v>
      </c>
      <c r="D39" s="41">
        <v>1648</v>
      </c>
      <c r="E39" s="41">
        <v>19</v>
      </c>
      <c r="F39" s="41">
        <v>5073</v>
      </c>
      <c r="G39" s="41">
        <v>1751</v>
      </c>
      <c r="H39" s="41">
        <v>6824</v>
      </c>
      <c r="I39" s="41">
        <v>30579</v>
      </c>
      <c r="K39" s="47" t="s">
        <v>69</v>
      </c>
      <c r="L39" s="41">
        <f>B39/'2024'!B39*100-100</f>
        <v>-3.2258064516128968</v>
      </c>
      <c r="M39" s="41">
        <f>C39/'2024'!C39*100-100</f>
        <v>-7.4324324324324351</v>
      </c>
      <c r="N39" s="41">
        <f>D39/'2024'!D39*100-100</f>
        <v>-2.7728613569321539</v>
      </c>
      <c r="O39" s="41">
        <f>E39/'2024'!E39*100-100</f>
        <v>0</v>
      </c>
      <c r="P39" s="41">
        <f>F39/'2024'!F39*100-100</f>
        <v>-4.0113528855250706</v>
      </c>
      <c r="Q39" s="41">
        <f>G39/'2024'!G39*100-100</f>
        <v>-10.297131147540981</v>
      </c>
      <c r="R39" s="41">
        <f>H39/'2024'!H39*100-100</f>
        <v>-5.7067845792455358</v>
      </c>
      <c r="S39" s="41">
        <f>I39/'2024'!I39*100-100</f>
        <v>-13.447495046702514</v>
      </c>
    </row>
    <row r="40" spans="1:19" x14ac:dyDescent="0.35">
      <c r="A40" s="40" t="s">
        <v>71</v>
      </c>
      <c r="B40" s="40"/>
      <c r="C40" s="40"/>
      <c r="D40" s="40"/>
      <c r="E40" s="40"/>
      <c r="F40" s="40"/>
      <c r="G40" s="40"/>
      <c r="H40" s="40"/>
      <c r="I40" s="40"/>
      <c r="L40" s="3"/>
    </row>
    <row r="41" spans="1:19" x14ac:dyDescent="0.35">
      <c r="A41" s="40" t="s">
        <v>27</v>
      </c>
      <c r="B41" s="44">
        <f>B39/B37*100</f>
        <v>4.9189753199463384</v>
      </c>
      <c r="C41" s="44">
        <f t="shared" ref="C41:I41" si="6">C39/C37*100</f>
        <v>6.0468965517241378</v>
      </c>
      <c r="D41" s="44">
        <f t="shared" si="6"/>
        <v>8.8128342245989302</v>
      </c>
      <c r="E41" s="44">
        <f t="shared" si="6"/>
        <v>5.1912568306010929</v>
      </c>
      <c r="F41" s="44">
        <f t="shared" si="6"/>
        <v>6.0283772221694081</v>
      </c>
      <c r="G41" s="44">
        <f t="shared" si="6"/>
        <v>9.7766610831937459</v>
      </c>
      <c r="H41" s="44">
        <f t="shared" si="6"/>
        <v>6.6861319590053103</v>
      </c>
      <c r="I41" s="44">
        <f t="shared" si="6"/>
        <v>9.3683652617744091</v>
      </c>
    </row>
    <row r="42" spans="1:19" x14ac:dyDescent="0.35">
      <c r="B42" s="14"/>
    </row>
    <row r="43" spans="1:19" x14ac:dyDescent="0.35">
      <c r="A43" s="2"/>
      <c r="B43" s="3"/>
      <c r="C43" s="3"/>
      <c r="D43" s="3"/>
      <c r="F43" s="3"/>
      <c r="G43" s="3"/>
      <c r="H43" s="3"/>
      <c r="I43" s="3"/>
      <c r="J43" s="4"/>
      <c r="K43" s="5" t="s">
        <v>10</v>
      </c>
      <c r="L43" s="7"/>
      <c r="M43" s="7"/>
    </row>
    <row r="44" spans="1:19" x14ac:dyDescent="0.35">
      <c r="A44" s="26" t="s">
        <v>105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  <c r="J44" s="8"/>
      <c r="K44" s="6" t="s">
        <v>106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101</v>
      </c>
      <c r="B45" s="3">
        <v>364959</v>
      </c>
      <c r="C45" s="3">
        <v>164710</v>
      </c>
      <c r="D45" s="3">
        <v>133292</v>
      </c>
      <c r="E45" s="3">
        <v>4742</v>
      </c>
      <c r="F45" s="3">
        <v>667703</v>
      </c>
      <c r="G45" s="3">
        <v>172950</v>
      </c>
      <c r="H45" s="3">
        <v>840653</v>
      </c>
      <c r="I45" s="3">
        <v>2711733</v>
      </c>
      <c r="J45" s="9"/>
      <c r="K45" s="4" t="s">
        <v>13</v>
      </c>
      <c r="L45" s="10">
        <f>B46-'2024'!B46</f>
        <v>1.7000000000000011</v>
      </c>
      <c r="M45" s="10">
        <f>C46-'2024'!C46</f>
        <v>1.5999999999999996</v>
      </c>
      <c r="N45" s="10">
        <f>D46-'2024'!D46</f>
        <v>1.6000000000000014</v>
      </c>
      <c r="O45" s="10">
        <f>E46-'2024'!E46</f>
        <v>1.5</v>
      </c>
      <c r="P45" s="10">
        <f>F46-'2024'!F46</f>
        <v>1.6399906019127695</v>
      </c>
      <c r="Q45" s="10">
        <f>G46-'2024'!G46</f>
        <v>1.0516520245398198</v>
      </c>
      <c r="R45" s="10">
        <f>H46-'2024'!H46</f>
        <v>1.5205420234185389</v>
      </c>
      <c r="S45" s="10">
        <f>I46-'2024'!I46</f>
        <v>1.1000000000000014</v>
      </c>
    </row>
    <row r="46" spans="1:19" x14ac:dyDescent="0.35">
      <c r="A46" s="4" t="s">
        <v>12</v>
      </c>
      <c r="B46" s="10">
        <v>12.9</v>
      </c>
      <c r="C46" s="10">
        <v>10.9</v>
      </c>
      <c r="D46" s="10">
        <v>13.8</v>
      </c>
      <c r="E46" s="10">
        <v>7.4</v>
      </c>
      <c r="F46" s="10">
        <v>12.534465173887194</v>
      </c>
      <c r="G46" s="10">
        <v>10.226076900838391</v>
      </c>
      <c r="H46" s="10">
        <v>12.0595537040848</v>
      </c>
      <c r="I46" s="10">
        <v>11.8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46971</v>
      </c>
      <c r="C47" s="3">
        <v>17921</v>
      </c>
      <c r="D47" s="3">
        <v>18451</v>
      </c>
      <c r="E47" s="3">
        <v>350</v>
      </c>
      <c r="F47" s="3">
        <v>83693</v>
      </c>
      <c r="G47" s="3">
        <v>17686</v>
      </c>
      <c r="H47" s="3">
        <v>101379</v>
      </c>
      <c r="I47" s="3">
        <v>320372</v>
      </c>
      <c r="K47" s="4" t="s">
        <v>14</v>
      </c>
      <c r="L47" s="3">
        <f>B47/'2024'!B47*100-100</f>
        <v>17.038347494580535</v>
      </c>
      <c r="M47" s="3">
        <f>C47/'2024'!C47*100-100</f>
        <v>20.162263644897422</v>
      </c>
      <c r="N47" s="3">
        <f>D47/'2024'!D47*100-100</f>
        <v>15.22512958221445</v>
      </c>
      <c r="O47" s="3">
        <f>E47/'2024'!E47*100-100</f>
        <v>25.899280575539564</v>
      </c>
      <c r="P47" s="3">
        <f>F47/'2024'!F47*100-100</f>
        <v>17.318960441840247</v>
      </c>
      <c r="Q47" s="3">
        <f>G47/'2024'!G47*100-100</f>
        <v>13.016806185698755</v>
      </c>
      <c r="R47" s="3">
        <f>H47/'2024'!H47*100-100</f>
        <v>16.5450009771575</v>
      </c>
      <c r="S47" s="3">
        <f>I47/'2024'!I47*100-100</f>
        <v>11.968461557280506</v>
      </c>
    </row>
    <row r="48" spans="1:19" x14ac:dyDescent="0.35">
      <c r="A48" s="11" t="s">
        <v>16</v>
      </c>
      <c r="B48" s="3">
        <v>26208</v>
      </c>
      <c r="C48" s="3">
        <v>9644</v>
      </c>
      <c r="D48" s="3">
        <v>10613</v>
      </c>
      <c r="E48" s="3">
        <v>187</v>
      </c>
      <c r="F48" s="3">
        <v>46652</v>
      </c>
      <c r="G48" s="3">
        <v>10234</v>
      </c>
      <c r="H48" s="3">
        <v>56886</v>
      </c>
      <c r="I48" s="3">
        <v>188365</v>
      </c>
      <c r="K48" s="11" t="s">
        <v>16</v>
      </c>
      <c r="L48" s="3">
        <f>B48/'2024'!B48*100-100</f>
        <v>14.856692085195888</v>
      </c>
      <c r="M48" s="3">
        <f>C48/'2024'!C48*100-100</f>
        <v>13.84724353677251</v>
      </c>
      <c r="N48" s="3">
        <f>D48/'2024'!D48*100-100</f>
        <v>12.105207563113979</v>
      </c>
      <c r="O48" s="3">
        <f>E48/'2024'!E48*100-100</f>
        <v>12.650602409638552</v>
      </c>
      <c r="P48" s="3">
        <f>F48/'2024'!F48*100-100</f>
        <v>14.002248179463365</v>
      </c>
      <c r="Q48" s="3">
        <f>G48/'2024'!G48*100-100</f>
        <v>9.1859596713965743</v>
      </c>
      <c r="R48" s="3">
        <f>H48/'2024'!H48*100-100</f>
        <v>13.104682373993455</v>
      </c>
      <c r="S48" s="3">
        <f>I48/'2024'!I48*100-100</f>
        <v>7.525316527953791</v>
      </c>
    </row>
    <row r="49" spans="1:19" x14ac:dyDescent="0.35">
      <c r="A49" s="11" t="s">
        <v>17</v>
      </c>
      <c r="B49" s="3">
        <v>20740</v>
      </c>
      <c r="C49" s="3">
        <v>8270</v>
      </c>
      <c r="D49" s="3">
        <v>7827</v>
      </c>
      <c r="E49" s="3">
        <v>163</v>
      </c>
      <c r="F49" s="3">
        <v>37000</v>
      </c>
      <c r="G49" s="3">
        <v>7448</v>
      </c>
      <c r="H49" s="3">
        <v>44448</v>
      </c>
      <c r="I49" s="3">
        <v>131876</v>
      </c>
      <c r="K49" s="11" t="s">
        <v>17</v>
      </c>
      <c r="L49" s="3">
        <f>B49/'2024'!B49*100-100</f>
        <v>19.780537106555002</v>
      </c>
      <c r="M49" s="3">
        <f>C49/'2024'!C49*100-100</f>
        <v>28.356355734906089</v>
      </c>
      <c r="N49" s="3">
        <f>D49/'2024'!D49*100-100</f>
        <v>19.569202566452802</v>
      </c>
      <c r="O49" s="3">
        <f>E49/'2024'!E49*100-100</f>
        <v>45.535714285714278</v>
      </c>
      <c r="P49" s="3">
        <f>F49/'2024'!F49*100-100</f>
        <v>21.646501841136228</v>
      </c>
      <c r="Q49" s="3">
        <f>G49/'2024'!G49*100-100</f>
        <v>18.674314850223055</v>
      </c>
      <c r="R49" s="3">
        <f>H49/'2024'!H49*100-100</f>
        <v>21.138122751553468</v>
      </c>
      <c r="S49" s="3">
        <f>I49/'2024'!I49*100-100</f>
        <v>18.86610482671594</v>
      </c>
    </row>
    <row r="50" spans="1:19" x14ac:dyDescent="0.35">
      <c r="A50" s="11" t="s">
        <v>18</v>
      </c>
      <c r="B50" s="3">
        <v>3838</v>
      </c>
      <c r="C50" s="3">
        <v>1541</v>
      </c>
      <c r="D50" s="3">
        <v>1952</v>
      </c>
      <c r="E50" s="12">
        <v>27</v>
      </c>
      <c r="F50" s="3">
        <v>7358</v>
      </c>
      <c r="G50" s="3">
        <v>2202</v>
      </c>
      <c r="H50" s="3">
        <v>9560</v>
      </c>
      <c r="I50" s="3">
        <v>37211</v>
      </c>
      <c r="K50" s="11" t="s">
        <v>18</v>
      </c>
      <c r="L50" s="3">
        <f>B50/'2024'!B50*100-100</f>
        <v>36.341030195381876</v>
      </c>
      <c r="M50" s="3">
        <f>C50/'2024'!C50*100-100</f>
        <v>25.284552845528466</v>
      </c>
      <c r="N50" s="3">
        <f>D50/'2024'!D50*100-100</f>
        <v>16.956261234272034</v>
      </c>
      <c r="O50" s="3">
        <f>E50/'2024'!E50*100-100</f>
        <v>107.69230769230771</v>
      </c>
      <c r="P50" s="3">
        <f>F50/'2024'!F50*100-100</f>
        <v>28.479133927012413</v>
      </c>
      <c r="Q50" s="3">
        <f>G50/'2024'!G50*100-100</f>
        <v>16.50793650793652</v>
      </c>
      <c r="R50" s="3">
        <f>H50/'2024'!H50*100-100</f>
        <v>25.508730471314166</v>
      </c>
      <c r="S50" s="3">
        <f>I50/'2024'!I50*100-100</f>
        <v>17.931733908027752</v>
      </c>
    </row>
    <row r="51" spans="1:19" x14ac:dyDescent="0.35">
      <c r="A51" s="13" t="s">
        <v>19</v>
      </c>
      <c r="B51" s="3">
        <v>4976</v>
      </c>
      <c r="C51" s="3">
        <v>1978</v>
      </c>
      <c r="D51" s="3">
        <v>2157</v>
      </c>
      <c r="E51" s="12">
        <v>36</v>
      </c>
      <c r="F51" s="3">
        <v>9147</v>
      </c>
      <c r="G51" s="3">
        <v>1719</v>
      </c>
      <c r="H51" s="3">
        <v>10866</v>
      </c>
      <c r="I51" s="3">
        <v>33931</v>
      </c>
      <c r="K51" s="13" t="s">
        <v>19</v>
      </c>
      <c r="L51" s="3">
        <f>B51/'2024'!B51*100-100</f>
        <v>17.497048406139328</v>
      </c>
      <c r="M51" s="3">
        <f>C51/'2024'!C51*100-100</f>
        <v>22.400990099009903</v>
      </c>
      <c r="N51" s="3">
        <f>D51/'2024'!D51*100-100</f>
        <v>9.7151576805696749</v>
      </c>
      <c r="O51" s="3">
        <f>E51/'2024'!E51*100-100</f>
        <v>63.636363636363654</v>
      </c>
      <c r="P51" s="3">
        <f>F51/'2024'!F51*100-100</f>
        <v>16.685801760428618</v>
      </c>
      <c r="Q51" s="3">
        <f>G51/'2024'!G51*100-100</f>
        <v>11.623376623376629</v>
      </c>
      <c r="R51" s="3">
        <f>H51/'2024'!H51*100-100</f>
        <v>15.854568717347277</v>
      </c>
      <c r="S51" s="3">
        <f>I51/'2024'!I51*100-100</f>
        <v>11.615131578947356</v>
      </c>
    </row>
    <row r="52" spans="1:19" x14ac:dyDescent="0.35">
      <c r="A52" s="11" t="s">
        <v>20</v>
      </c>
      <c r="B52" s="3">
        <v>27960</v>
      </c>
      <c r="C52" s="3">
        <v>10783</v>
      </c>
      <c r="D52" s="3">
        <v>11107</v>
      </c>
      <c r="E52" s="3">
        <v>179</v>
      </c>
      <c r="F52" s="3">
        <v>50029</v>
      </c>
      <c r="G52" s="3">
        <v>9025</v>
      </c>
      <c r="H52" s="3">
        <v>59054</v>
      </c>
      <c r="I52" s="3">
        <v>171631</v>
      </c>
      <c r="J52" s="14"/>
      <c r="K52" s="11" t="s">
        <v>20</v>
      </c>
      <c r="L52" s="3">
        <f>B52/'2024'!B52*100-100</f>
        <v>17.031518144908134</v>
      </c>
      <c r="M52" s="3">
        <f>C52/'2024'!C52*100-100</f>
        <v>20.305701216110677</v>
      </c>
      <c r="N52" s="3">
        <f>D52/'2024'!D52*100-100</f>
        <v>14.812900558197242</v>
      </c>
      <c r="O52" s="3">
        <f>E52/'2024'!E52*100-100</f>
        <v>16.233766233766247</v>
      </c>
      <c r="P52" s="3">
        <f>F52/'2024'!F52*100-100</f>
        <v>17.213345204067295</v>
      </c>
      <c r="Q52" s="3">
        <f>G52/'2024'!G52*100-100</f>
        <v>11.750866765725604</v>
      </c>
      <c r="R52" s="3">
        <f>H52/'2024'!H52*100-100</f>
        <v>16.344221600535874</v>
      </c>
      <c r="S52" s="3">
        <f>I52/'2024'!I52*100-100</f>
        <v>11.868571652044693</v>
      </c>
    </row>
    <row r="53" spans="1:19" x14ac:dyDescent="0.35">
      <c r="A53" s="11" t="s">
        <v>21</v>
      </c>
      <c r="B53" s="3">
        <v>15173</v>
      </c>
      <c r="C53" s="3">
        <v>5597</v>
      </c>
      <c r="D53" s="3">
        <v>5392</v>
      </c>
      <c r="E53" s="3">
        <v>144</v>
      </c>
      <c r="F53" s="3">
        <v>26306</v>
      </c>
      <c r="G53" s="3">
        <v>6459</v>
      </c>
      <c r="H53" s="3">
        <v>32765</v>
      </c>
      <c r="I53" s="3">
        <v>111530</v>
      </c>
      <c r="K53" s="11" t="s">
        <v>21</v>
      </c>
      <c r="L53" s="3">
        <f>B53/'2024'!B53*100-100</f>
        <v>13.00364936322336</v>
      </c>
      <c r="M53" s="3">
        <f>C53/'2024'!C53*100-100</f>
        <v>18.55539080703241</v>
      </c>
      <c r="N53" s="3">
        <f>D53/'2024'!D53*100-100</f>
        <v>15.460385438972168</v>
      </c>
      <c r="O53" s="3">
        <f>E53/'2024'!E53*100-100</f>
        <v>29.72972972972974</v>
      </c>
      <c r="P53" s="3">
        <f>F53/'2024'!F53*100-100</f>
        <v>14.728073618561652</v>
      </c>
      <c r="Q53" s="3">
        <f>G53/'2024'!G53*100-100</f>
        <v>13.654759809959543</v>
      </c>
      <c r="R53" s="3">
        <f>H53/'2024'!H53*100-100</f>
        <v>14.514888857821887</v>
      </c>
      <c r="S53" s="3">
        <f>I53/'2024'!I53*100-100</f>
        <v>10.259807023093941</v>
      </c>
    </row>
    <row r="54" spans="1:19" x14ac:dyDescent="0.35">
      <c r="A54" s="15" t="s">
        <v>22</v>
      </c>
      <c r="B54" s="3">
        <v>20091</v>
      </c>
      <c r="C54" s="3">
        <v>6781</v>
      </c>
      <c r="D54" s="3">
        <v>7040</v>
      </c>
      <c r="E54" s="3">
        <v>139</v>
      </c>
      <c r="F54" s="3">
        <v>34051</v>
      </c>
      <c r="G54" s="3">
        <v>7106</v>
      </c>
      <c r="H54" s="3">
        <v>41157</v>
      </c>
      <c r="I54" s="3">
        <v>114968</v>
      </c>
      <c r="K54" s="15" t="s">
        <v>22</v>
      </c>
      <c r="L54" s="3">
        <f>B54/'2024'!B54*100-100</f>
        <v>23.242546926757441</v>
      </c>
      <c r="M54" s="3">
        <f>C54/'2024'!C54*100-100</f>
        <v>37.9092942851332</v>
      </c>
      <c r="N54" s="3">
        <f>D54/'2024'!D54*100-100</f>
        <v>34.788435764886088</v>
      </c>
      <c r="O54" s="3">
        <f>E54/'2024'!E54*100-100</f>
        <v>34.951456310679617</v>
      </c>
      <c r="P54" s="3">
        <f>F54/'2024'!F54*100-100</f>
        <v>28.276511584102479</v>
      </c>
      <c r="Q54" s="3">
        <f>G54/'2024'!G54*100-100</f>
        <v>26.757046022119169</v>
      </c>
      <c r="R54" s="3">
        <f>H54/'2024'!H54*100-100</f>
        <v>28.011570402164779</v>
      </c>
      <c r="S54" s="3">
        <f>I54/'2024'!I54*100-100</f>
        <v>25.803451256743301</v>
      </c>
    </row>
    <row r="55" spans="1:19" x14ac:dyDescent="0.35">
      <c r="A55" s="15" t="s">
        <v>23</v>
      </c>
      <c r="B55" s="3">
        <v>10595</v>
      </c>
      <c r="C55" s="3">
        <v>5421</v>
      </c>
      <c r="D55" s="3">
        <v>6219</v>
      </c>
      <c r="E55" s="3">
        <v>76</v>
      </c>
      <c r="F55" s="3">
        <v>22311</v>
      </c>
      <c r="G55" s="3">
        <v>2794</v>
      </c>
      <c r="H55" s="3">
        <v>25105</v>
      </c>
      <c r="I55" s="3">
        <v>48690</v>
      </c>
      <c r="K55" s="15" t="s">
        <v>23</v>
      </c>
      <c r="L55" s="3">
        <f>B55/'2024'!B55*100-100</f>
        <v>18.538823002908927</v>
      </c>
      <c r="M55" s="3">
        <f>C55/'2024'!C55*100-100</f>
        <v>15.882855921333899</v>
      </c>
      <c r="N55" s="3">
        <f>D55/'2024'!D55*100-100</f>
        <v>9.8569157392686861</v>
      </c>
      <c r="O55" s="3">
        <f>E55/'2024'!E55*100-100</f>
        <v>26.666666666666657</v>
      </c>
      <c r="P55" s="3">
        <f>F55/'2024'!F55*100-100</f>
        <v>15.379841754150078</v>
      </c>
      <c r="Q55" s="3">
        <f>G55/'2024'!G55*100-100</f>
        <v>6.9678407350689042</v>
      </c>
      <c r="R55" s="3">
        <f>H55/'2024'!H55*100-100</f>
        <v>14.378787188482406</v>
      </c>
      <c r="S55" s="3">
        <f>I55/'2024'!I55*100-100</f>
        <v>15.215333648840513</v>
      </c>
    </row>
    <row r="56" spans="1:19" x14ac:dyDescent="0.35">
      <c r="A56" s="4" t="s">
        <v>24</v>
      </c>
      <c r="B56" s="3">
        <v>3434</v>
      </c>
      <c r="C56" s="3">
        <v>1523</v>
      </c>
      <c r="D56" s="3">
        <v>1453</v>
      </c>
      <c r="E56" s="3">
        <v>55</v>
      </c>
      <c r="F56" s="3">
        <v>6465</v>
      </c>
      <c r="G56" s="3">
        <v>1726</v>
      </c>
      <c r="H56" s="3">
        <v>8191</v>
      </c>
      <c r="I56" s="3">
        <v>47908</v>
      </c>
      <c r="K56" s="4" t="s">
        <v>24</v>
      </c>
      <c r="L56" s="3">
        <f>B56/'2024'!B56*100-100</f>
        <v>-48.638947053544726</v>
      </c>
      <c r="M56" s="3">
        <f>C56/'2024'!C56*100-100</f>
        <v>-26.531596719729862</v>
      </c>
      <c r="N56" s="3">
        <f>D56/'2024'!D56*100-100</f>
        <v>-50.137268359643102</v>
      </c>
      <c r="O56" s="3">
        <f>E56/'2024'!E56*100-100</f>
        <v>-32.098765432098759</v>
      </c>
      <c r="P56" s="3">
        <f>F56/'2024'!F56*100-100</f>
        <v>-44.997447677386425</v>
      </c>
      <c r="Q56" s="3">
        <f>G56/'2024'!G56*100-100</f>
        <v>-31.751680506128906</v>
      </c>
      <c r="R56" s="3">
        <f>H56/'2024'!H56*100-100</f>
        <v>-42.652103899740958</v>
      </c>
      <c r="S56" s="3">
        <f>I56/'2024'!I56*100-100</f>
        <v>-25.395540052323412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40" t="s">
        <v>25</v>
      </c>
      <c r="B58" s="41">
        <v>46971</v>
      </c>
      <c r="C58" s="41">
        <v>17921</v>
      </c>
      <c r="D58" s="41">
        <v>18451</v>
      </c>
      <c r="E58" s="41">
        <v>350</v>
      </c>
      <c r="F58" s="41">
        <v>83693</v>
      </c>
      <c r="G58" s="41">
        <v>17686</v>
      </c>
      <c r="H58" s="41">
        <v>101379</v>
      </c>
      <c r="I58" s="41">
        <v>320372</v>
      </c>
      <c r="J58" s="18"/>
      <c r="K58" s="45" t="s">
        <v>25</v>
      </c>
      <c r="L58" s="41">
        <f>B58/'2024'!B58*100-100</f>
        <v>17.038347494580535</v>
      </c>
      <c r="M58" s="41">
        <f>C58/'2024'!C58*100-100</f>
        <v>20.162263644897422</v>
      </c>
      <c r="N58" s="41">
        <f>D58/'2024'!D58*100-100</f>
        <v>15.22512958221445</v>
      </c>
      <c r="O58" s="41">
        <f>E58/'2024'!E58*100-100</f>
        <v>25.899280575539564</v>
      </c>
      <c r="P58" s="41">
        <f>F58/'2024'!F58*100-100</f>
        <v>17.318960441840247</v>
      </c>
      <c r="Q58" s="41">
        <f>G58/'2024'!G58*100-100</f>
        <v>13.016806185698755</v>
      </c>
      <c r="R58" s="41">
        <f>H58/'2024'!H58*100-100</f>
        <v>16.5450009771575</v>
      </c>
      <c r="S58" s="41">
        <f>I58/'2024'!I58*100-100</f>
        <v>11.968461557280506</v>
      </c>
    </row>
    <row r="59" spans="1:19" x14ac:dyDescent="0.35">
      <c r="A59" s="42" t="s">
        <v>68</v>
      </c>
      <c r="B59" s="41">
        <v>44839</v>
      </c>
      <c r="C59" s="41">
        <v>16943</v>
      </c>
      <c r="D59" s="41">
        <v>16984</v>
      </c>
      <c r="E59" s="41">
        <v>335</v>
      </c>
      <c r="F59" s="41">
        <v>79101</v>
      </c>
      <c r="G59" s="41">
        <v>16074</v>
      </c>
      <c r="H59" s="41">
        <v>95175</v>
      </c>
      <c r="I59" s="41">
        <v>293412</v>
      </c>
      <c r="K59" s="46" t="s">
        <v>67</v>
      </c>
      <c r="L59" s="41">
        <f>B59/'2024'!B59*100-100</f>
        <v>18.624831344744578</v>
      </c>
      <c r="M59" s="41">
        <f>C59/'2024'!C59*100-100</f>
        <v>23.347408270238773</v>
      </c>
      <c r="N59" s="41">
        <f>D59/'2024'!D59*100-100</f>
        <v>18.495778971603997</v>
      </c>
      <c r="O59" s="41">
        <f>E59/'2024'!E59*100-100</f>
        <v>29.343629343629345</v>
      </c>
      <c r="P59" s="41">
        <f>F59/'2024'!F59*100-100</f>
        <v>19.619822462836666</v>
      </c>
      <c r="Q59" s="41">
        <f>G59/'2024'!G59*100-100</f>
        <v>16.969873380876138</v>
      </c>
      <c r="R59" s="41">
        <f>H59/'2024'!H59*100-100</f>
        <v>19.163880854899901</v>
      </c>
      <c r="S59" s="41">
        <f>I59/'2024'!I59*100-100</f>
        <v>16.277834800286925</v>
      </c>
    </row>
    <row r="60" spans="1:19" x14ac:dyDescent="0.35">
      <c r="A60" s="43" t="s">
        <v>26</v>
      </c>
      <c r="B60" s="41">
        <v>2132</v>
      </c>
      <c r="C60" s="41">
        <v>978</v>
      </c>
      <c r="D60" s="41">
        <v>1467</v>
      </c>
      <c r="E60" s="41">
        <v>15</v>
      </c>
      <c r="F60" s="41">
        <v>4592</v>
      </c>
      <c r="G60" s="41">
        <v>1612</v>
      </c>
      <c r="H60" s="41">
        <v>6204</v>
      </c>
      <c r="I60" s="41">
        <v>26960</v>
      </c>
      <c r="K60" s="47" t="s">
        <v>69</v>
      </c>
      <c r="L60" s="41">
        <f>B60/'2024'!B60*100-100</f>
        <v>-8.6546700942587904</v>
      </c>
      <c r="M60" s="41">
        <f>C60/'2024'!C60*100-100</f>
        <v>-16.977928692699493</v>
      </c>
      <c r="N60" s="41">
        <f>D60/'2024'!D60*100-100</f>
        <v>-12.678571428571431</v>
      </c>
      <c r="O60" s="41">
        <f>E60/'2024'!E60*100-100</f>
        <v>-21.05263157894737</v>
      </c>
      <c r="P60" s="41">
        <f>F60/'2024'!F60*100-100</f>
        <v>-11.878718096334666</v>
      </c>
      <c r="Q60" s="41">
        <f>G60/'2024'!G60*100-100</f>
        <v>-15.469323544834822</v>
      </c>
      <c r="R60" s="41">
        <f>H60/'2024'!H60*100-100</f>
        <v>-12.840685585838713</v>
      </c>
      <c r="S60" s="41">
        <f>I60/'2024'!I60*100-100</f>
        <v>-20.213080793134068</v>
      </c>
    </row>
    <row r="61" spans="1:19" x14ac:dyDescent="0.35">
      <c r="A61" s="40" t="s">
        <v>71</v>
      </c>
      <c r="B61" s="40"/>
      <c r="C61" s="40"/>
      <c r="D61" s="40"/>
      <c r="E61" s="40"/>
      <c r="F61" s="40"/>
      <c r="G61" s="40"/>
      <c r="H61" s="40"/>
      <c r="I61" s="40"/>
      <c r="L61" s="3"/>
    </row>
    <row r="62" spans="1:19" x14ac:dyDescent="0.35">
      <c r="A62" s="40" t="s">
        <v>27</v>
      </c>
      <c r="B62" s="44">
        <f>B60/B58*100</f>
        <v>4.5389708543569434</v>
      </c>
      <c r="C62" s="44">
        <f t="shared" ref="C62:I62" si="7">C60/C58*100</f>
        <v>5.4572847497349475</v>
      </c>
      <c r="D62" s="44">
        <f t="shared" si="7"/>
        <v>7.9507885751449789</v>
      </c>
      <c r="E62" s="44">
        <f t="shared" si="7"/>
        <v>4.2857142857142856</v>
      </c>
      <c r="F62" s="44">
        <f t="shared" si="7"/>
        <v>5.4867193194173947</v>
      </c>
      <c r="G62" s="44">
        <f t="shared" si="7"/>
        <v>9.1145538844283607</v>
      </c>
      <c r="H62" s="44">
        <f t="shared" si="7"/>
        <v>6.1196105702364401</v>
      </c>
      <c r="I62" s="44">
        <f t="shared" si="7"/>
        <v>8.4152173098772689</v>
      </c>
    </row>
    <row r="63" spans="1:19" x14ac:dyDescent="0.35">
      <c r="A63" s="49"/>
      <c r="B63" s="50"/>
      <c r="C63" s="50"/>
      <c r="D63" s="50"/>
      <c r="E63" s="50"/>
      <c r="F63" s="50"/>
      <c r="G63" s="50"/>
      <c r="H63" s="50"/>
      <c r="I63" s="50"/>
    </row>
    <row r="64" spans="1:19" x14ac:dyDescent="0.35">
      <c r="A64" s="48"/>
      <c r="B64" s="48"/>
      <c r="C64" s="50"/>
      <c r="D64" s="48"/>
      <c r="E64" s="48"/>
      <c r="F64" s="48"/>
      <c r="G64" s="48"/>
      <c r="H64" s="48"/>
      <c r="I64" s="48"/>
      <c r="J64" s="48"/>
    </row>
    <row r="65" spans="1:10" x14ac:dyDescent="0.35">
      <c r="A65" s="48"/>
      <c r="B65" s="48"/>
      <c r="C65" s="50"/>
      <c r="D65" s="48"/>
      <c r="E65" s="48"/>
      <c r="F65" s="48"/>
      <c r="G65" s="48"/>
      <c r="H65" s="48"/>
      <c r="I65" s="48"/>
      <c r="J65" s="48"/>
    </row>
    <row r="66" spans="1:10" x14ac:dyDescent="0.35">
      <c r="A66" s="48"/>
      <c r="B66" s="51"/>
      <c r="C66" s="50"/>
      <c r="D66" s="48"/>
      <c r="E66" s="48"/>
      <c r="F66" s="48"/>
      <c r="G66" s="48"/>
      <c r="H66" s="48"/>
      <c r="I66" s="48"/>
      <c r="J66" s="48"/>
    </row>
    <row r="67" spans="1:10" x14ac:dyDescent="0.35">
      <c r="A67" s="48"/>
      <c r="B67" s="51"/>
      <c r="C67" s="48"/>
      <c r="D67" s="48"/>
      <c r="E67" s="48"/>
      <c r="F67" s="48"/>
      <c r="G67" s="48"/>
      <c r="H67" s="48"/>
      <c r="I67" s="48"/>
      <c r="J67" s="48"/>
    </row>
    <row r="68" spans="1:10" x14ac:dyDescent="0.35">
      <c r="A68" s="48"/>
      <c r="B68" s="48"/>
      <c r="C68" s="48"/>
      <c r="D68" s="48"/>
      <c r="E68" s="48"/>
      <c r="F68" s="48"/>
      <c r="G68" s="48"/>
      <c r="H68" s="48"/>
      <c r="I68" s="48"/>
      <c r="J68" s="48"/>
    </row>
    <row r="69" spans="1:10" x14ac:dyDescent="0.35">
      <c r="A69" s="48"/>
      <c r="B69" s="48"/>
      <c r="C69" s="48"/>
      <c r="D69" s="48"/>
      <c r="E69" s="48"/>
      <c r="F69" s="48"/>
      <c r="G69" s="48"/>
      <c r="H69" s="48"/>
      <c r="I69" s="48"/>
      <c r="J69" s="48"/>
    </row>
    <row r="70" spans="1:10" x14ac:dyDescent="0.35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1" spans="1:10" x14ac:dyDescent="0.35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 x14ac:dyDescent="0.35">
      <c r="A72" s="48"/>
      <c r="B72" s="48"/>
      <c r="C72" s="48"/>
      <c r="D72" s="48"/>
      <c r="E72" s="48"/>
      <c r="F72" s="48"/>
      <c r="G72" s="48"/>
      <c r="H72" s="48"/>
      <c r="I72" s="48"/>
      <c r="J72" s="48"/>
    </row>
    <row r="73" spans="1:10" x14ac:dyDescent="0.35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x14ac:dyDescent="0.35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75" spans="1:10" x14ac:dyDescent="0.3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x14ac:dyDescent="0.35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x14ac:dyDescent="0.35">
      <c r="A77" s="48"/>
      <c r="B77" s="48"/>
      <c r="C77" s="48"/>
      <c r="D77" s="48"/>
      <c r="E77" s="48"/>
      <c r="F77" s="48"/>
      <c r="G77" s="48"/>
      <c r="H77" s="48"/>
      <c r="I77" s="48"/>
      <c r="J77" s="48"/>
    </row>
    <row r="78" spans="1:10" x14ac:dyDescent="0.35">
      <c r="A78" s="48"/>
      <c r="B78" s="48"/>
      <c r="C78" s="48"/>
      <c r="D78" s="48"/>
      <c r="E78" s="48"/>
      <c r="F78" s="48"/>
      <c r="G78" s="48"/>
      <c r="H78" s="48"/>
      <c r="I78" s="48"/>
      <c r="J78" s="48"/>
    </row>
    <row r="79" spans="1:10" x14ac:dyDescent="0.35">
      <c r="A79" s="48"/>
      <c r="B79" s="48"/>
      <c r="C79" s="48"/>
      <c r="D79" s="48"/>
      <c r="E79" s="48"/>
      <c r="F79" s="48"/>
      <c r="G79" s="48"/>
      <c r="H79" s="48"/>
      <c r="I79" s="48"/>
      <c r="J79" s="48"/>
    </row>
    <row r="80" spans="1:10" x14ac:dyDescent="0.35">
      <c r="A80" s="48"/>
      <c r="B80" s="48"/>
      <c r="C80" s="48"/>
      <c r="D80" s="48"/>
      <c r="E80" s="48"/>
      <c r="F80" s="48"/>
      <c r="G80" s="48"/>
      <c r="H80" s="48"/>
      <c r="I80" s="48"/>
      <c r="J80" s="48"/>
    </row>
    <row r="81" spans="1:10" x14ac:dyDescent="0.35">
      <c r="A81" s="48"/>
      <c r="B81" s="48"/>
      <c r="C81" s="48"/>
      <c r="D81" s="48"/>
      <c r="E81" s="48"/>
      <c r="F81" s="48"/>
      <c r="G81" s="48"/>
      <c r="H81" s="48"/>
      <c r="I81" s="48"/>
      <c r="J81" s="48"/>
    </row>
    <row r="82" spans="1:10" x14ac:dyDescent="0.35">
      <c r="A82" s="48"/>
      <c r="B82" s="48"/>
      <c r="C82" s="48"/>
      <c r="D82" s="48"/>
      <c r="E82" s="48"/>
      <c r="F82" s="48"/>
      <c r="G82" s="48"/>
      <c r="H82" s="48"/>
      <c r="I82" s="48"/>
      <c r="J82" s="48"/>
    </row>
    <row r="83" spans="1:10" x14ac:dyDescent="0.35">
      <c r="A83" s="48"/>
      <c r="B83" s="48"/>
      <c r="C83" s="48"/>
      <c r="D83" s="48"/>
      <c r="E83" s="48"/>
      <c r="F83" s="48"/>
      <c r="G83" s="48"/>
      <c r="H83" s="48"/>
      <c r="I83" s="48"/>
      <c r="J83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Salorinne Minna</cp:lastModifiedBy>
  <dcterms:created xsi:type="dcterms:W3CDTF">2024-02-20T10:35:17Z</dcterms:created>
  <dcterms:modified xsi:type="dcterms:W3CDTF">2025-04-24T06:23:54Z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