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Y:\HRI\Aineistot\kaupunkitieto\tilastolliset_vuosikirjat\Vuosikirja_2021\"/>
    </mc:Choice>
  </mc:AlternateContent>
  <xr:revisionPtr revIDLastSave="0" documentId="13_ncr:40009_{ADAC8767-5123-4FB7-8E45-E1E0BDBFD41F}" xr6:coauthVersionLast="47" xr6:coauthVersionMax="47" xr10:uidLastSave="{00000000-0000-0000-0000-000000000000}"/>
  <bookViews>
    <workbookView xWindow="28680" yWindow="-120" windowWidth="29040" windowHeight="15840"/>
  </bookViews>
  <sheets>
    <sheet name="taulukkoluettelo" sheetId="15" r:id="rId1"/>
    <sheet name="10.1" sheetId="16" r:id="rId2"/>
    <sheet name="10.2" sheetId="17" r:id="rId3"/>
    <sheet name="10.3" sheetId="30" r:id="rId4"/>
    <sheet name="10.4" sheetId="18" r:id="rId5"/>
    <sheet name="10.5" sheetId="19" r:id="rId6"/>
    <sheet name="10.6" sheetId="32" r:id="rId7"/>
    <sheet name="10.7" sheetId="20" r:id="rId8"/>
    <sheet name="10.8" sheetId="21" r:id="rId9"/>
    <sheet name="10.9" sheetId="22" r:id="rId10"/>
    <sheet name="10.10" sheetId="23" r:id="rId11"/>
    <sheet name="10.11" sheetId="24" r:id="rId12"/>
    <sheet name="10.12" sheetId="25" r:id="rId13"/>
    <sheet name="10.13" sheetId="26" r:id="rId14"/>
    <sheet name="10.14" sheetId="27" r:id="rId15"/>
    <sheet name="10.15" sheetId="29" r:id="rId16"/>
    <sheet name="10.16" sheetId="28" r:id="rId17"/>
    <sheet name="10.17" sheetId="33" r:id="rId18"/>
    <sheet name="10.18" sheetId="34" r:id="rId19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9" i="34" l="1"/>
  <c r="N16" i="33"/>
  <c r="L16" i="33"/>
  <c r="I16" i="33"/>
  <c r="J10" i="33"/>
  <c r="H16" i="33"/>
  <c r="F16" i="33"/>
  <c r="D16" i="33"/>
  <c r="N15" i="33"/>
  <c r="L15" i="33"/>
  <c r="H15" i="33"/>
  <c r="F15" i="33"/>
  <c r="D15" i="33"/>
  <c r="N13" i="33"/>
  <c r="L13" i="33"/>
  <c r="H13" i="33"/>
  <c r="F13" i="33"/>
  <c r="D13" i="33"/>
  <c r="N11" i="33"/>
  <c r="L11" i="33"/>
  <c r="H11" i="33"/>
  <c r="F11" i="33"/>
  <c r="D11" i="33"/>
  <c r="N10" i="33"/>
  <c r="L10" i="33"/>
  <c r="H10" i="33"/>
  <c r="F10" i="33"/>
  <c r="D10" i="33"/>
  <c r="N9" i="33"/>
  <c r="L9" i="33"/>
  <c r="H9" i="33"/>
  <c r="F9" i="33"/>
  <c r="D9" i="33"/>
  <c r="J16" i="33"/>
  <c r="J13" i="33"/>
  <c r="J9" i="33"/>
  <c r="J11" i="33"/>
  <c r="J15" i="33"/>
  <c r="B16" i="28"/>
  <c r="D23" i="27"/>
  <c r="D22" i="27"/>
  <c r="B28" i="23"/>
  <c r="B27" i="23"/>
  <c r="B26" i="23"/>
  <c r="B25" i="23"/>
  <c r="B23" i="23"/>
  <c r="B22" i="23"/>
  <c r="B21" i="23"/>
  <c r="B20" i="23"/>
  <c r="E34" i="32"/>
  <c r="D34" i="32"/>
  <c r="C34" i="32"/>
  <c r="B34" i="32"/>
  <c r="D24" i="32"/>
  <c r="C24" i="32"/>
  <c r="E23" i="30"/>
  <c r="E19" i="30"/>
  <c r="D22" i="17"/>
  <c r="D23" i="17"/>
  <c r="D30" i="17"/>
</calcChain>
</file>

<file path=xl/sharedStrings.xml><?xml version="1.0" encoding="utf-8"?>
<sst xmlns="http://schemas.openxmlformats.org/spreadsheetml/2006/main" count="803" uniqueCount="439">
  <si>
    <t>Resultaträkning för Helsingfors stad</t>
  </si>
  <si>
    <t>10.1</t>
  </si>
  <si>
    <t>Profit and loss account of the City of Helsinki</t>
  </si>
  <si>
    <t>Affärsverkens resultaträkningar</t>
  </si>
  <si>
    <t>10.2</t>
  </si>
  <si>
    <t>Balansräkning för Helsingfors stad</t>
  </si>
  <si>
    <t>10.3</t>
  </si>
  <si>
    <t>City of Helsinki balance sheet</t>
  </si>
  <si>
    <t>Affärsverkens balansräkningar</t>
  </si>
  <si>
    <t>10.4</t>
  </si>
  <si>
    <t xml:space="preserve"> </t>
  </si>
  <si>
    <t>Koncernbalans för Helsingfors stad</t>
  </si>
  <si>
    <t>10.5</t>
  </si>
  <si>
    <t>Finansieringskalkyl</t>
  </si>
  <si>
    <t>10.6</t>
  </si>
  <si>
    <t>Financial statement</t>
  </si>
  <si>
    <t>Investeringar projekttypsvis</t>
  </si>
  <si>
    <t>10.7</t>
  </si>
  <si>
    <t>Investments by type of project</t>
  </si>
  <si>
    <t>10.8</t>
  </si>
  <si>
    <t>Specifikation av fastighetskatten</t>
  </si>
  <si>
    <t>10.9</t>
  </si>
  <si>
    <t xml:space="preserve">Specifikation of real estate tax </t>
  </si>
  <si>
    <t>Helsingfors stads skatteinkomster, dess driftsekonomis statsandel och årsbidraget</t>
  </si>
  <si>
    <t>10.10</t>
  </si>
  <si>
    <t>Personalutgifter</t>
  </si>
  <si>
    <t>10.11</t>
  </si>
  <si>
    <t>Personnel expenditure</t>
  </si>
  <si>
    <t>10.12</t>
  </si>
  <si>
    <t>10.13</t>
  </si>
  <si>
    <t>10.14</t>
  </si>
  <si>
    <t>Taulukkoluettelo - Tabellförteckning - List of tables</t>
  </si>
  <si>
    <t>KUNNALLISTALOUS JA KAUPUNGIN HENKILÖSTÖ</t>
  </si>
  <si>
    <t>City of Helsinki consolictated balance sheet</t>
  </si>
  <si>
    <t>City of Helsinki tax revenue, the proportion of state grants in the operational economy and the annual margin</t>
  </si>
  <si>
    <t>Milj. euro</t>
  </si>
  <si>
    <t>Toimintatuotot - Inkomster av verksamheten</t>
  </si>
  <si>
    <t>Myyntituotot - Försäljningsinkomster</t>
  </si>
  <si>
    <t>Maksutuotot - Avgiftsintäkter</t>
  </si>
  <si>
    <t>Tuet ja avustukset - Stöd och bidrag</t>
  </si>
  <si>
    <t>Vuokratuotot - Hyresintäkter</t>
  </si>
  <si>
    <t>Muut tuotot - Övriga inkomster</t>
  </si>
  <si>
    <t>Toimintatuotot yhteensä - Verksamhetsinkomster sammanlagt</t>
  </si>
  <si>
    <t>Valmistus omaan käyttöön - Produktion för eget bruk</t>
  </si>
  <si>
    <t>Toimintakulut - Utgifter för verksamheten</t>
  </si>
  <si>
    <t>Henkilöstökulut - Personalkostnader</t>
  </si>
  <si>
    <t>Palvelujen ostot - Köp av tjänster</t>
  </si>
  <si>
    <t>Aineet, tarvikkeet ja tavarat - Material, förnödenheter och varor</t>
  </si>
  <si>
    <t>Avustukset - Bidrag</t>
  </si>
  <si>
    <t>Vuokrakulut - Hyreskostnader</t>
  </si>
  <si>
    <t>Muut kulut - Övriga kostnader</t>
  </si>
  <si>
    <t>Toimintakulut yhteensä - Verksamhetsutgifterna sammanlagt</t>
  </si>
  <si>
    <t>Toimintakate - Verksamhetsbidraget</t>
  </si>
  <si>
    <t>–1 815,8</t>
  </si>
  <si>
    <t>–2 433,6</t>
  </si>
  <si>
    <t>Verot ja valtionosuudet - Skatter och statsandelar</t>
  </si>
  <si>
    <t>Verotulot - Skatteinkomster</t>
  </si>
  <si>
    <t>Valtionosuudet - Statsandelar</t>
  </si>
  <si>
    <t>Verot ja valtionosuudet yhteensä - Skatter och statsandelar totalt</t>
  </si>
  <si>
    <t>Rahoitustuotot ja -kulut - Inkomster och utgifter för finansiering</t>
  </si>
  <si>
    <t>Korkotuotot - Ränteavkastning</t>
  </si>
  <si>
    <t>Muut rahoitustuotot - Övriga finansieringsinkomster</t>
  </si>
  <si>
    <t>Korkokulut - Ränteutgifter</t>
  </si>
  <si>
    <t>Muut rahoituskulut - Övriga finansieringsinkomster</t>
  </si>
  <si>
    <t>Rahoitustuotot ja kulut yht. - Finansieringsinkomster och utg. totalt</t>
  </si>
  <si>
    <t>Vuosikate - Årsbidraget</t>
  </si>
  <si>
    <t>Poistot ja arvonalentumiset - Avskrivningar och värdeminskning</t>
  </si>
  <si>
    <t xml:space="preserve">Satunnaiset tuotot ja kulut - Extraordinarie inkomster och utgifter </t>
  </si>
  <si>
    <t>Satunnaiset tuotot - Extraordinarie inkomster</t>
  </si>
  <si>
    <t>Satunnaiset kulut - Extraordinarie utgifter</t>
  </si>
  <si>
    <t xml:space="preserve">Satunnaiset tuotot ja kulut yhteensä </t>
  </si>
  <si>
    <t>Extraordinarie inkomster och utgifter sammanlagt</t>
  </si>
  <si>
    <t>Tilikauden tulos - Räkenskapsperiodens resultat</t>
  </si>
  <si>
    <t>Varausten ja rahastojen muutos - Förändring i reservationer och fonder</t>
  </si>
  <si>
    <t>Poistoeron muutos - Förändring i avskivningsposterna</t>
  </si>
  <si>
    <t>Varausten muutos - Förändringen i resarvationerna</t>
  </si>
  <si>
    <t>–28,7</t>
  </si>
  <si>
    <t>Rahastojen muutos - Förändring i fonderna</t>
  </si>
  <si>
    <t>Varausten ja rahastojen muutos yhteensä - Förändr. i res. o. fonder totalt</t>
  </si>
  <si>
    <t>Tilikauden ylijäämä - Räkenskapsperiodens överskott</t>
  </si>
  <si>
    <t>Vuosikate/asukas, euro - Årsbidrag per invånare, euro</t>
  </si>
  <si>
    <t>Lähde: Helsingin kaupungin tilinpäätökset.</t>
  </si>
  <si>
    <t>Källa: Helsingfors stads bokslut.</t>
  </si>
  <si>
    <t>Vastaavaa - Aktiva</t>
  </si>
  <si>
    <t>Pysyvät vastaavat - Bestående aktiva</t>
  </si>
  <si>
    <t>Aineettomat hyödykkeet - Immaterialla förnödenheter</t>
  </si>
  <si>
    <t>Aineelliset hyödykkeet - Materialla förnödenheter</t>
  </si>
  <si>
    <t>Sijoitukset - Investeringar</t>
  </si>
  <si>
    <t>Toimeksiantojen varat - Förvaltade medel</t>
  </si>
  <si>
    <t>Vaihtuvat vastaavat - Rörliga aktiva</t>
  </si>
  <si>
    <t>Vaihto-omaisuus - Omsättningstillgångar</t>
  </si>
  <si>
    <t>Saamiset - Fordringar</t>
  </si>
  <si>
    <t>Rahoitusarvopaperit - Finansieringsvärdepapper</t>
  </si>
  <si>
    <t>Rahat ja pankkisaamiset - Penningmedel och bankfordringar</t>
  </si>
  <si>
    <t>Vastaavaa yhteensä - Aktiva sammanlagt</t>
  </si>
  <si>
    <t>Vastattavaa - Passiva</t>
  </si>
  <si>
    <t>Oma pääoma - Eget kapital</t>
  </si>
  <si>
    <t>Peruspääoma - Grundkapital</t>
  </si>
  <si>
    <t>Arvonkorotusrahasto - Värdestegringsfonden</t>
  </si>
  <si>
    <t>Muut omat rahastot - Övriga egna fonder</t>
  </si>
  <si>
    <t>Muu oma pääoma - Övrigt eget kapital</t>
  </si>
  <si>
    <t>Edellisten tilikausien yli-/alijäämät - Över/underskott fr. tidigare bokslut</t>
  </si>
  <si>
    <t>Tilikauden yli-/alijäämä - Räkenskapsperiodens över/underskott</t>
  </si>
  <si>
    <t xml:space="preserve">Poistoero ja vapaaehtoiset varaukset   </t>
  </si>
  <si>
    <t>Skillnaden i avskrivningar samt frivilliga reserveringar</t>
  </si>
  <si>
    <t>Pakolliset varaukset - Obligatoriska reservationer</t>
  </si>
  <si>
    <t>Toimeksiantojen pääomat - Förvaltat kapital</t>
  </si>
  <si>
    <t>Vieras pääoma - Främmande kapital</t>
  </si>
  <si>
    <t>Pitkäaikanen - Långfristigt</t>
  </si>
  <si>
    <t>Lyhytaikainen - Kortfristigt</t>
  </si>
  <si>
    <t>Vastattavaa yhteensä - Passiva sammanlagt</t>
  </si>
  <si>
    <t>Ottolainat/asukas, euro - Upptagna lån per invånare, euro</t>
  </si>
  <si>
    <t>Helsingin</t>
  </si>
  <si>
    <t xml:space="preserve">Helsingin </t>
  </si>
  <si>
    <t>Affärsverket HST</t>
  </si>
  <si>
    <t>Helsingfors</t>
  </si>
  <si>
    <t>Liikevaihto - Omsättning</t>
  </si>
  <si>
    <t>–</t>
  </si>
  <si>
    <t>Liiketoiminnan muut tuotot</t>
  </si>
  <si>
    <t>Övriga intäkter av affärsverksamheten</t>
  </si>
  <si>
    <t>Tuotot yhteensä - Intäkter sammanlagt</t>
  </si>
  <si>
    <t>Materiaalit ja palvelut - Material och tjänster</t>
  </si>
  <si>
    <t>Liiketoiminnan muut kulut - Övriga kostnader för affärsverksamhet</t>
  </si>
  <si>
    <t>Kulut yhteensä - Kostnader sammanlagt</t>
  </si>
  <si>
    <t>Liikeylijäämä - Affärsvinst</t>
  </si>
  <si>
    <t>Rahoitustuotot ja -kulut - Finansiella intäkter och kostnader</t>
  </si>
  <si>
    <t>Yli-/alijäämä ennen varauksia - Över/underskott före reservationerna</t>
  </si>
  <si>
    <t>Poistoeron muutos - Förändring i avskrivningsdifferensen</t>
  </si>
  <si>
    <t>Varausten muutos - Förändring i reservationerna</t>
  </si>
  <si>
    <t>Milj.euro</t>
  </si>
  <si>
    <t>Aineettomat hyödykkeet - Immateriella förnödenheter</t>
  </si>
  <si>
    <t>Aineelliset hyödykkeet - Materiella förnödenheter</t>
  </si>
  <si>
    <t>Käyttöomaisuusarvopaperit ja muut pitkäaikaiset sijoitukset</t>
  </si>
  <si>
    <t>Värdepapper och övriga långfristiga placeringar</t>
  </si>
  <si>
    <t>Poistoero ja varaukset - Avskrivnings skillnad och reservationer</t>
  </si>
  <si>
    <t>Pitkäaikainen vieras pääoma - Långfristigt främmande kapital</t>
  </si>
  <si>
    <t>Lyhytaikainen vieras pääoma - Kortfristigt främmande kapital</t>
  </si>
  <si>
    <t>City of Helsinki consolidated balance sheet</t>
  </si>
  <si>
    <t>Värdepapper och långfristiga investeringar</t>
  </si>
  <si>
    <t>Rahoitusarvopaperit - Värdepapper</t>
  </si>
  <si>
    <t>Rahat ja pankkisaamiset - Penningsmedel och bankfordringar</t>
  </si>
  <si>
    <t>Osuus kuntayhtymien oman pääoman lisäyksestä</t>
  </si>
  <si>
    <t>Andel av ökningen i kommunförbundens egna kapital</t>
  </si>
  <si>
    <t>Liittymismaksurahasto - Anslutningsavgiftsfonden</t>
  </si>
  <si>
    <t>Edellisten tilikausien yli-/alijäämät - Över/undersk. Från tidigare</t>
  </si>
  <si>
    <t>Vähemmistöosuus - Minoritetsandel</t>
  </si>
  <si>
    <t>Varaukset - Reservationer</t>
  </si>
  <si>
    <t>Vuosikate - Årsbidrag</t>
  </si>
  <si>
    <t>Tulorahoituksen korjauserät - Korrigeringsposter för finansiering genom intäkter</t>
  </si>
  <si>
    <t>Investoinnit - Investeringar</t>
  </si>
  <si>
    <t>Rahoitusosuudet investointimenoihin - Finans.andelar för investeringar</t>
  </si>
  <si>
    <t>Antolainauksen muutokset - Förändringar i utgivna lån</t>
  </si>
  <si>
    <t>Antosaamisten lisäykset - Fordringar på garantier</t>
  </si>
  <si>
    <t>Antolainasaamisten vähennykset - Avkortning av fordringar på garantier</t>
  </si>
  <si>
    <t>Lainakannan muutokset - Förändringar i lånestommen</t>
  </si>
  <si>
    <t>Pitkäaikaisten lainojen lisäys - Ökning i långfristiga lån</t>
  </si>
  <si>
    <t>Pitkäaikaisten lainojen vähennys - Minskning i långfristiga lån</t>
  </si>
  <si>
    <t>Muut maksuvalmiuden muutokset - Övriga förändringar i betalningsberedskapen</t>
  </si>
  <si>
    <t>Toimeksiantojen varojen ja pääoman muutokset</t>
  </si>
  <si>
    <t>Förändringar i förvaltade tillgångar och kapital</t>
  </si>
  <si>
    <t>Vaihto-omaisuuden muutos - Förändring i onsättningstillgångarna</t>
  </si>
  <si>
    <t>Saamisten muutos - Förändring i fordringar</t>
  </si>
  <si>
    <t>Förändringar i räntefria lång- och kortfr. skulder</t>
  </si>
  <si>
    <t>Rahoituksen rahavirta - Penningflöde inom finansieringsverksamheten</t>
  </si>
  <si>
    <t>Rahavarojen muutos - Förändring i penningmedlen</t>
  </si>
  <si>
    <t>Rahavarat 31.12. - Penningmedel 31.12.</t>
  </si>
  <si>
    <t>Rahavarat 1.1. - Penningmedel 1.1.</t>
  </si>
  <si>
    <t>Investointien tulorahoitus, % - Inkomstfinansiering för investeringar, %</t>
  </si>
  <si>
    <t>Kiinteä omaisuus - Fast egendom</t>
  </si>
  <si>
    <t>Yhteensä - Totalt</t>
  </si>
  <si>
    <t>%</t>
  </si>
  <si>
    <t>Kunnalliset liikelaitokset - Kommunala affärsverk</t>
  </si>
  <si>
    <t>näistä - därav</t>
  </si>
  <si>
    <t>HKL -liikelaitos - Affärsverket HST</t>
  </si>
  <si>
    <t>tulot - ink.</t>
  </si>
  <si>
    <t>menot - utg.</t>
  </si>
  <si>
    <t>toimintakate - verks.bidrag</t>
  </si>
  <si>
    <t>Tarkastuslautakunta ja -virasto</t>
  </si>
  <si>
    <t>Kunnallisvero %</t>
  </si>
  <si>
    <r>
      <t>Kiinteistövero, milj.euro</t>
    </r>
    <r>
      <rPr>
        <vertAlign val="superscript"/>
        <sz val="10"/>
        <rFont val="Arial"/>
        <family val="2"/>
      </rPr>
      <t>1</t>
    </r>
  </si>
  <si>
    <t>Kiinteistöveroprosentitit - Fastighetsskatteprocent</t>
  </si>
  <si>
    <t>Kummunal-</t>
  </si>
  <si>
    <t>Fastighetsskatte-</t>
  </si>
  <si>
    <t>yleinen kiinteistö-</t>
  </si>
  <si>
    <t>vakituinen asuin-</t>
  </si>
  <si>
    <t>muu asuinrakennus kuin</t>
  </si>
  <si>
    <t>skatteprocent</t>
  </si>
  <si>
    <r>
      <t>inkomst, milj.euro</t>
    </r>
    <r>
      <rPr>
        <vertAlign val="superscript"/>
        <sz val="10"/>
        <rFont val="Arial"/>
        <family val="2"/>
      </rPr>
      <t>1</t>
    </r>
  </si>
  <si>
    <t>veroprosentti</t>
  </si>
  <si>
    <t>rakennus</t>
  </si>
  <si>
    <t>vakituinen asuinrakennus</t>
  </si>
  <si>
    <t>allmän fastighets-</t>
  </si>
  <si>
    <t>bostadsbyggnader för</t>
  </si>
  <si>
    <t>stadigvarande boende</t>
  </si>
  <si>
    <t>annat än varaktigt boende</t>
  </si>
  <si>
    <r>
      <t>Verotulot yhteensä</t>
    </r>
    <r>
      <rPr>
        <vertAlign val="superscript"/>
        <sz val="10"/>
        <rFont val="Arial"/>
        <family val="2"/>
      </rPr>
      <t>1</t>
    </r>
  </si>
  <si>
    <t>Käyttötalouden</t>
  </si>
  <si>
    <t>Vuosikate</t>
  </si>
  <si>
    <t>Skatteinkomster</t>
  </si>
  <si>
    <t>valtionosuudet</t>
  </si>
  <si>
    <t>Årsbidrag</t>
  </si>
  <si>
    <r>
      <t>sammanlagt</t>
    </r>
    <r>
      <rPr>
        <vertAlign val="superscript"/>
        <sz val="10"/>
        <rFont val="Arial"/>
        <family val="2"/>
      </rPr>
      <t>1</t>
    </r>
  </si>
  <si>
    <t>siitä - därav</t>
  </si>
  <si>
    <t>Driftsekonomins</t>
  </si>
  <si>
    <t>kunnallisvero</t>
  </si>
  <si>
    <t>kiinteistövero</t>
  </si>
  <si>
    <t>osuus yhteisö-</t>
  </si>
  <si>
    <t>statsandelar</t>
  </si>
  <si>
    <t>kommunalskat</t>
  </si>
  <si>
    <t>fastighetsskatt</t>
  </si>
  <si>
    <t>veron tuotosta</t>
  </si>
  <si>
    <t>andel av samfunds-</t>
  </si>
  <si>
    <t>skatteutdelningen</t>
  </si>
  <si>
    <t xml:space="preserve">Ao. vuosien rahanarvossa </t>
  </si>
  <si>
    <t>I penningvärdet för vederbörande år</t>
  </si>
  <si>
    <t>–13</t>
  </si>
  <si>
    <t>–52</t>
  </si>
  <si>
    <t>–119</t>
  </si>
  <si>
    <t>skatteinkomster innehåller även övriga skatteinkomster, främst hundskatt.</t>
  </si>
  <si>
    <t>Palkat</t>
  </si>
  <si>
    <t>Muut henki-</t>
  </si>
  <si>
    <t>Yhteensä</t>
  </si>
  <si>
    <t>Löner</t>
  </si>
  <si>
    <t>löstömenot</t>
  </si>
  <si>
    <t>Totalt</t>
  </si>
  <si>
    <t>Övriga perso-</t>
  </si>
  <si>
    <t>nalutgifter</t>
  </si>
  <si>
    <t>Vakinaiset</t>
  </si>
  <si>
    <t>Määrä-</t>
  </si>
  <si>
    <t>Ordinarie</t>
  </si>
  <si>
    <t>aikaiset</t>
  </si>
  <si>
    <t>Visstids-</t>
  </si>
  <si>
    <t>anställda</t>
  </si>
  <si>
    <t>Rakentamispalvelu - Byggtjänsten</t>
  </si>
  <si>
    <t>Pelastuslaitos - Räddningsverket</t>
  </si>
  <si>
    <t>Liikennelaitos - Trafikverket</t>
  </si>
  <si>
    <t>Yhdistysten ja säätiöiden peruspääomat</t>
  </si>
  <si>
    <t>Föreningarnas och stiftelsernas grundkapital</t>
  </si>
  <si>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>Ao. vuosien rahanarvossa - I penningvärdet för vederbörande år</t>
    </r>
  </si>
  <si>
    <t>City of Helsinki profit and loss accounts in public utilities</t>
  </si>
  <si>
    <t>Balance sheets in public utilities of City of Helsinki</t>
  </si>
  <si>
    <t>Satunnaiset tuotot ja -kulut - Extraordinarie inkomster och utgifter</t>
  </si>
  <si>
    <t xml:space="preserve">Pysyvien vastaavien hyödykkeiden luovutustulot </t>
  </si>
  <si>
    <t>Försäljningsinkomster av tillgångar bland bestående aktiva</t>
  </si>
  <si>
    <t>Tarkastusvirasto - Revisionskontoret</t>
  </si>
  <si>
    <t>100 henkilöä kohti - per 100 personer</t>
  </si>
  <si>
    <t>Korvatut työpaikkatapaturmat - Ersatta arbetsplatsolycksfall</t>
  </si>
  <si>
    <t>Korvatut työmatkatapaturmat - Ersatta arbetsfärdsolycksfall</t>
  </si>
  <si>
    <t>¹Ei sisällä ammattitauteja. - Omfattar inte yrkessjukdomsfall.</t>
  </si>
  <si>
    <t>Oman pääoman muutokset - Förändringar i det egna kapitalet</t>
  </si>
  <si>
    <t>Kaupunginkanslia - Stadskansliet</t>
  </si>
  <si>
    <t>Tapaturmia - Olycksfall</t>
  </si>
  <si>
    <t xml:space="preserve">Bolagens resultaträkningar </t>
  </si>
  <si>
    <t>Profit and loss accounts of companies</t>
  </si>
  <si>
    <t xml:space="preserve">Bolagens balansräkningar </t>
  </si>
  <si>
    <t>Balance sheets of companies</t>
  </si>
  <si>
    <t>–3 146,5</t>
  </si>
  <si>
    <t>–22,2</t>
  </si>
  <si>
    <t>–12,2</t>
  </si>
  <si>
    <t>Suunnittelman mukaiset poistot - Avskrivningar enligt plan</t>
  </si>
  <si>
    <t>Arvonalentumiset - Värdeminskning</t>
  </si>
  <si>
    <t>–56,1</t>
  </si>
  <si>
    <t>–2,1</t>
  </si>
  <si>
    <t>Taloushallintopalvelu</t>
  </si>
  <si>
    <t>Affärsverket Servicecentralen</t>
  </si>
  <si>
    <t>Ekonomiförvaltnings-</t>
  </si>
  <si>
    <t>tjänst</t>
  </si>
  <si>
    <t>10.16</t>
  </si>
  <si>
    <t>10.15</t>
  </si>
  <si>
    <t>Bolagens resultaträkningar</t>
  </si>
  <si>
    <t>Helen Oy</t>
  </si>
  <si>
    <t>Palmia Oy</t>
  </si>
  <si>
    <t>Helen Ab</t>
  </si>
  <si>
    <t>Satama Oy</t>
  </si>
  <si>
    <t>kaupungin</t>
  </si>
  <si>
    <t>Palmia Ab</t>
  </si>
  <si>
    <t>asunnot Oy</t>
  </si>
  <si>
    <t>Hamn Ab</t>
  </si>
  <si>
    <t>Helsingfors stads</t>
  </si>
  <si>
    <t>bostäder Ab</t>
  </si>
  <si>
    <t>Liiketoiminnan muut tuotot - Övriga intäkter av affärsverksamheten</t>
  </si>
  <si>
    <t>Liikevoitto (-tappio) - Rörelsevinst (-förlust)</t>
  </si>
  <si>
    <t>Voitto (tappio) ennen tilinpäätössiirtoja ja veroja</t>
  </si>
  <si>
    <t>Vinst (förlust) före bokslutsdispositioner och skratter</t>
  </si>
  <si>
    <t>Tilinpäätössiirrot - Bokslutsdispositioner</t>
  </si>
  <si>
    <t>Tuloverot ja muut välittömät verot</t>
  </si>
  <si>
    <t>Inkomstskatter och övriga direkta skatter</t>
  </si>
  <si>
    <t>Tilikauden voitto (tappio) - Räkenskapsperiodens vinst (förlust)</t>
  </si>
  <si>
    <t>Sijoitukset - Placeringar</t>
  </si>
  <si>
    <t>Investointimenot - Investeringsutgifter</t>
  </si>
  <si>
    <t>Palvelukeskus - Servicecentralen</t>
  </si>
  <si>
    <t>Työterveys Helsinki - Företagshälsan Helsingfors</t>
  </si>
  <si>
    <t>Lähde: OP Vakuutus Oy ja Helsingin kaupunginkanslia.</t>
  </si>
  <si>
    <t>Källa: OP Försäkring Ab och Helsingfors stadskansliet.</t>
  </si>
  <si>
    <t>Koncernfinansieringsanalys för Helsingfors stad</t>
  </si>
  <si>
    <t xml:space="preserve">Helsinki City’s business group financial statement </t>
  </si>
  <si>
    <t>Stadens sektorers inkomster och utgifter</t>
  </si>
  <si>
    <t xml:space="preserve">Revenue and expenditure of Helsinki City’s administrative divisions </t>
  </si>
  <si>
    <t>Stadens anställda sektorvis</t>
  </si>
  <si>
    <t xml:space="preserve">City staff by City division </t>
  </si>
  <si>
    <t>Anslagssysselsatta vid Helsingfors stad sektorvis</t>
  </si>
  <si>
    <t>Scheme-employed people working in Helsinki City’s various administrative divisions</t>
  </si>
  <si>
    <t>10.17</t>
  </si>
  <si>
    <t>Stadens personal</t>
  </si>
  <si>
    <t>City staff</t>
  </si>
  <si>
    <t>10.18</t>
  </si>
  <si>
    <t>Korvaus peruspääomalle - Ersättning åt grundkapitalet</t>
  </si>
  <si>
    <t>Toiminnan rahavirta - Kassaflöde från verksamheten</t>
  </si>
  <si>
    <t>Satunnaiset erät - Extraordinärä poster</t>
  </si>
  <si>
    <t>Tilikauden verot - Räkenskapsperiodens skatt</t>
  </si>
  <si>
    <t>Tulorahoituksen korjauserät - Korrektivposter i inkomstfinansieringen</t>
  </si>
  <si>
    <t>Investointien rahavirta - Kassaflöde för Investeringarnas del</t>
  </si>
  <si>
    <t>Rahoitusosuudet investointimenoihin - Finansieringsandelar i investeringsutgifter</t>
  </si>
  <si>
    <t>Toiminnan ja investointien rahavirta</t>
  </si>
  <si>
    <t>Verksamhetens och investeringarnas kassaflöde</t>
  </si>
  <si>
    <t>Rahoituksen rahavirta - Kassaflöde för finansieringens del</t>
  </si>
  <si>
    <t>Antolainauksen muutokset - Förändringar i utlåningen</t>
  </si>
  <si>
    <t>Antosaamisten lisäykset - Ökningar i lånefordringar</t>
  </si>
  <si>
    <t>Antolainasaamisten vähennykset - Minskningar i lånefordringar</t>
  </si>
  <si>
    <t>Lainakannan muutokset - Förändringar i lånen</t>
  </si>
  <si>
    <t>Pitkäaikaisten lainojen lisäys - Ökning av långfristiga lån</t>
  </si>
  <si>
    <t>Pitkäaikaisten lainojen vähennys - Minskning av långfristiga lån</t>
  </si>
  <si>
    <t>Lyhytaikaisten laitojen muutos - Förändring av korfristiga lån</t>
  </si>
  <si>
    <t>Oman pääoman muutokset - Förändringar i eget kapital</t>
  </si>
  <si>
    <t>Muut maksuvalmiuden muutokset - Övriga förändringar i likviditeten</t>
  </si>
  <si>
    <t>Förändringar av förvaltade medel och förvaltat kapital</t>
  </si>
  <si>
    <t>Vaihto-omaisuuden muutos - Förändring av onsättningstillgångar</t>
  </si>
  <si>
    <t>Saamisten muutos - Förändring av fordringar</t>
  </si>
  <si>
    <t>Korottomien velkojen muutos</t>
  </si>
  <si>
    <t>Förändringar av räntefria skulder</t>
  </si>
  <si>
    <t>Rahavarojen muutos - Förändring av likvida medel</t>
  </si>
  <si>
    <t>Rahavarat 31.12. - likvida medel  31.12.</t>
  </si>
  <si>
    <t>Rahavarat 1.1. - likvida medel 1.1.</t>
  </si>
  <si>
    <t>Investointien tulorahoitus, % - Intern finansiering av investeringar, %</t>
  </si>
  <si>
    <t>Helsingin kaupungin rahoituksen rahavirta - Penningflöde inom finansieringsverksamheten</t>
  </si>
  <si>
    <t>Lähde: Helsingin kaupungin tilinpäätös.</t>
  </si>
  <si>
    <t>Rakennukset - Byggnader</t>
  </si>
  <si>
    <t>Kadut ja liikenneväylät - Gator och trafikleder</t>
  </si>
  <si>
    <t>Puistot ja liikunta-alueet - Parker och idrottsområden</t>
  </si>
  <si>
    <t>Irtaimen omaisuuden perushankinta -</t>
  </si>
  <si>
    <t>Grundanskaffning av lös egendom</t>
  </si>
  <si>
    <t>Arvopaperit - Värdepapper</t>
  </si>
  <si>
    <t>Muu pääomatalous - Övrig kapitalhushållning</t>
  </si>
  <si>
    <t>1000 euro</t>
  </si>
  <si>
    <t>Keskushallinto - Centralförvaltningen</t>
  </si>
  <si>
    <t>Vaalit, keskusvaalilautakunnan käytettäväksi</t>
  </si>
  <si>
    <t>Ordnande av val, till centralvalnämndens disposition</t>
  </si>
  <si>
    <t>Revisionsnämnden och -kontoret</t>
  </si>
  <si>
    <t>Kaupunginhallitus - Stadsstyrelsen</t>
  </si>
  <si>
    <t>Kasvatuksen ja koulutuksen toimiala -</t>
  </si>
  <si>
    <t>Fostrans- och utbildningssektorn</t>
  </si>
  <si>
    <t>Kaupunkiympäristön toimiala -</t>
  </si>
  <si>
    <t>Stadsmiljösektorn</t>
  </si>
  <si>
    <t>Kaupunkirakenne - Stadsstruktur</t>
  </si>
  <si>
    <t>Asuntotuotanto - Bostadsproduktion</t>
  </si>
  <si>
    <t>HSL ja HSY -kuntayhtymien maksuosuudet</t>
  </si>
  <si>
    <t>Betalningsandelar til samkommunerna HRT och HRM</t>
  </si>
  <si>
    <t>Pelastuslaitos -  Räddningsverket</t>
  </si>
  <si>
    <t>Kulttuuri- ja vapaa-ajan toimiala</t>
  </si>
  <si>
    <t>Kultur- och fritidssektorn</t>
  </si>
  <si>
    <t>Sosiaali- ja terveystoimiala</t>
  </si>
  <si>
    <t>Social- och hälsovårdssektorn</t>
  </si>
  <si>
    <t>Sosiaali- ja terveys - Social- och hälsovård</t>
  </si>
  <si>
    <t>Toimeentulotuki - Utkomststöd</t>
  </si>
  <si>
    <t>HUS-kuntayhtymän maksuosuus</t>
  </si>
  <si>
    <t>Betalningsandel till samkommunen HNS</t>
  </si>
  <si>
    <t>Stadens personal efter sektorer</t>
  </si>
  <si>
    <t>City staff by divisions</t>
  </si>
  <si>
    <t>ilman palkkatuettuja</t>
  </si>
  <si>
    <t>Totalt utan anställda</t>
  </si>
  <si>
    <t>med lönesubvention</t>
  </si>
  <si>
    <t>Taloushallintopalvelu - Ekonomiförvaltningstjänsten</t>
  </si>
  <si>
    <t>Kaupunkiympäristön  toimiala - Stadsmiljösektorn</t>
  </si>
  <si>
    <t>Kaupunkiympäristön toimiala - Stadsmiljösektorn</t>
  </si>
  <si>
    <t>Kasvatuksen ja koulutuksen toimiala</t>
  </si>
  <si>
    <t>Kulttuurin ja vapaa-ajan toimiala</t>
  </si>
  <si>
    <t>YHTEENSÄ - TOTALT</t>
  </si>
  <si>
    <t>Helsingin kaupungin työllistetyt toimialoittain</t>
  </si>
  <si>
    <t>Anlagssysselsatta vid Helsingfors stad sektorvis</t>
  </si>
  <si>
    <t>Scheme-emplayed people working in Helsinki Citys's various admisnistrative divisios</t>
  </si>
  <si>
    <t>Keskushallinto - Centralförvaltningeg</t>
  </si>
  <si>
    <t>Kaupunkiympäristön toimiala</t>
  </si>
  <si>
    <t>Kulttuuri-ja vapaa-ajan toimiala</t>
  </si>
  <si>
    <t>Yhteensä - Sammanlagt</t>
  </si>
  <si>
    <t>Kulttuuri ja vapaa-aika -</t>
  </si>
  <si>
    <t>Kaupunkiympäristö - Stadsmiljösektörn</t>
  </si>
  <si>
    <t>Lähde: Helsingin kaupunki. Henkilöstöraportti.</t>
  </si>
  <si>
    <t>Källa: Helsingfors stad. Personalrapport.</t>
  </si>
  <si>
    <t>Rakentamispaleluliikelaitos</t>
  </si>
  <si>
    <t>Affärsverket byggnadstjänsten</t>
  </si>
  <si>
    <t>Vastaanottokeskukset ja valtion korvaamat maahanmuuttopalvelut</t>
  </si>
  <si>
    <t>Flyktingförläggningar</t>
  </si>
  <si>
    <t>Apotti ja Sote- ja maakuntauudistus - Apotti</t>
  </si>
  <si>
    <t xml:space="preserve">Olycksfall i arbetet inom Helsingfors stads olika förvaltningssektorer </t>
  </si>
  <si>
    <t>Accidents at work in Helsinki City’s administrative sectors</t>
  </si>
  <si>
    <r>
      <t>Korvattuja työtapaturmia kaikkiaan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- Ersatta arbetsolycksfall totalt</t>
    </r>
    <r>
      <rPr>
        <b/>
        <vertAlign val="superscript"/>
        <sz val="10"/>
        <rFont val="Arial"/>
        <family val="2"/>
      </rPr>
      <t>1</t>
    </r>
  </si>
  <si>
    <t>Liikennelaitos (HKL) - Trafikverket (HST)</t>
  </si>
  <si>
    <t>Kasvatuksen ja koulutuksen toimiala  - Fostrans- och
utbildningssektorn</t>
  </si>
  <si>
    <t>Kulttuurin ja vapaa-ajan toimiala - Kultur- och fritidssektorn</t>
  </si>
  <si>
    <t>Palvelukeskus - Servicecentraalen</t>
  </si>
  <si>
    <t>Sosiaali- ja terveystoimiala - Social- och
hälsovårdssektorn</t>
  </si>
  <si>
    <t>Rakentamispalvelu (Stara)  - Byggtjänsten (Stara)</t>
  </si>
  <si>
    <t>Taloushallintopalvelu ja Työterveysliikelaitos</t>
  </si>
  <si>
    <t>Ekonomiförvaltningstjänsten och Företagshälsan</t>
  </si>
  <si>
    <t>Satunnaiset erät -  Extraordinära poster</t>
  </si>
  <si>
    <t>och vård- och landskapsreformen</t>
  </si>
  <si>
    <t>Kaupungin henkilöstö toimialoittain  31.12.2020</t>
  </si>
  <si>
    <t>Helsingin kaupungin tuloslaskelma 1.1.–31.12.2005–2020</t>
  </si>
  <si>
    <t>Liikelaitosten tuloslaskelmat 1.1.–31.12.2020</t>
  </si>
  <si>
    <t>Yhtiöiden tuloslaskelmat 1.1.–31.12.2020</t>
  </si>
  <si>
    <t>Helsingin kaupungin konsernirahoituslaskelma 2017 - 2020</t>
  </si>
  <si>
    <t>Helsingin kaupungin tase 31.12.2005–2020</t>
  </si>
  <si>
    <t>Liikelaitosten taseet 31.12.2020</t>
  </si>
  <si>
    <t>Yhtiöiden taseet 31.12.2020</t>
  </si>
  <si>
    <t>Helsingin kaupungin konsernitase 31.12.2005–2020</t>
  </si>
  <si>
    <t>Rahoituslaskelma 1.1.–31.12.2020</t>
  </si>
  <si>
    <t>Investoinnit hankeryhmittäin 2020</t>
  </si>
  <si>
    <t>Kaupungin tulot ja menot toimialoittain 2020</t>
  </si>
  <si>
    <t>Kiinteistöveron erittely 2000–2020</t>
  </si>
  <si>
    <t>Helsingin verotulot, käyttötalouden valtionosuus ja vuosikate 2000–2020</t>
  </si>
  <si>
    <t>Henkilöstömenot 1995–2020</t>
  </si>
  <si>
    <t>Työllistetyt toimialoittain 31.12.2020</t>
  </si>
  <si>
    <t>Kaupungin henkilöstö 2013 - 2020</t>
  </si>
  <si>
    <t>Helsingin kaupungin työtapaturmat toimialoittain 2014–2020</t>
  </si>
  <si>
    <t>Liikenneliikelaitos</t>
  </si>
  <si>
    <t>Palvelukeskusliikelaitos</t>
  </si>
  <si>
    <t>Lähde: Helsingin kaupungin vuoden 2020 tilinpäätös.</t>
  </si>
  <si>
    <t>Källa: Helsingfors stads bokslut för 2020.</t>
  </si>
  <si>
    <t>Lähde: Yhtiöiden tilinpäätökset 2020</t>
  </si>
  <si>
    <t>Källa: Bolagens bokslut 2020</t>
  </si>
  <si>
    <t>Yhtiöiden tuloslaskelmat 1.1. - 31.12.2020</t>
  </si>
  <si>
    <t>Källa: Helsingfors stads bokslut 2020.</t>
  </si>
  <si>
    <t>Helsingin kaupungin rahoituslaskelma 1.1.2017 - 2020</t>
  </si>
  <si>
    <t>Investoinnit hankeryhmittäin 2018 - 2020</t>
  </si>
  <si>
    <t>Kaupungin tulot ja menot toimialoittain 2018 - 2020</t>
  </si>
  <si>
    <r>
      <rPr>
        <vertAlign val="superscript"/>
        <sz val="10"/>
        <rFont val="Arial"/>
        <family val="2"/>
      </rPr>
      <t>1</t>
    </r>
    <r>
      <rPr>
        <sz val="11"/>
        <rFont val="Calibri"/>
        <family val="2"/>
      </rPr>
      <t xml:space="preserve">Verotulojen </t>
    </r>
    <r>
      <rPr>
        <sz val="10"/>
        <rFont val="Arial"/>
        <family val="2"/>
      </rPr>
      <t>2000 - 2017</t>
    </r>
    <r>
      <rPr>
        <sz val="11"/>
        <rFont val="Calibri"/>
        <family val="2"/>
      </rPr>
      <t xml:space="preserve"> yhteissummassa myös muut verotulot, jotka pääasiassa koiraveroa. - Totalsumman </t>
    </r>
    <r>
      <rPr>
        <sz val="10"/>
        <rFont val="Arial"/>
        <family val="2"/>
      </rPr>
      <t>2000 - 2017</t>
    </r>
    <r>
      <rPr>
        <sz val="11"/>
        <rFont val="Calibri"/>
        <family val="2"/>
      </rPr>
      <t xml:space="preserve"> för</t>
    </r>
  </si>
  <si>
    <t>Kaupungin henkilöstö toimialoittain 31.12.2020</t>
  </si>
  <si>
    <t>Kaupungin henkilöstö 2015 - 2020</t>
  </si>
  <si>
    <t>Helsingin kaupungin työtapaturmat toimialoittain 2015–2020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</si>
</sst>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6" formatCode="#,##0.0"/>
    <numFmt numFmtId="167" formatCode="0.0"/>
    <numFmt numFmtId="168" formatCode="0.000"/>
    <numFmt numFmtId="169" formatCode="#,##0.000"/>
  </numFmts>
  <fonts count="1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vertAlign val="superscript"/>
      <sz val="10"/>
      <name val="Arial"/>
      <family val="2"/>
    </font>
    <font>
      <b/>
      <vertAlign val="superscript"/>
      <sz val="10"/>
      <name val="Arial"/>
      <family val="2"/>
    </font>
    <font>
      <sz val="11"/>
      <name val="Calibri"/>
      <family val="2"/>
    </font>
    <font>
      <b/>
      <sz val="12"/>
      <color rgb="FF0070C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9"/>
      <color rgb="FF0070C0"/>
      <name val="Arial"/>
      <family val="2"/>
    </font>
    <font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124">
    <xf numFmtId="0" fontId="0" fillId="0" borderId="0" xfId="0"/>
    <xf numFmtId="0" fontId="3" fillId="0" borderId="0" xfId="0" applyFont="1"/>
    <xf numFmtId="17" fontId="4" fillId="0" borderId="0" xfId="0" applyNumberFormat="1" applyFont="1"/>
    <xf numFmtId="0" fontId="4" fillId="0" borderId="0" xfId="0" applyFont="1"/>
    <xf numFmtId="0" fontId="4" fillId="0" borderId="0" xfId="0" quotePrefix="1" applyFont="1"/>
    <xf numFmtId="17" fontId="3" fillId="0" borderId="0" xfId="0" applyNumberFormat="1" applyFont="1"/>
    <xf numFmtId="17" fontId="4" fillId="0" borderId="0" xfId="0" applyNumberFormat="1" applyFont="1" applyAlignment="1">
      <alignment horizontal="left"/>
    </xf>
    <xf numFmtId="17" fontId="4" fillId="0" borderId="0" xfId="0" quotePrefix="1" applyNumberFormat="1" applyFont="1"/>
    <xf numFmtId="3" fontId="3" fillId="0" borderId="0" xfId="0" applyNumberFormat="1" applyFont="1"/>
    <xf numFmtId="3" fontId="4" fillId="0" borderId="0" xfId="0" quotePrefix="1" applyNumberFormat="1" applyFont="1"/>
    <xf numFmtId="3" fontId="4" fillId="0" borderId="0" xfId="0" applyNumberFormat="1" applyFont="1"/>
    <xf numFmtId="0" fontId="4" fillId="0" borderId="0" xfId="0" applyFont="1" applyAlignment="1">
      <alignment horizontal="left"/>
    </xf>
    <xf numFmtId="0" fontId="4" fillId="0" borderId="0" xfId="0" quotePrefix="1" applyFont="1" applyAlignment="1">
      <alignment horizontal="left"/>
    </xf>
    <xf numFmtId="0" fontId="3" fillId="0" borderId="0" xfId="1" applyFont="1"/>
    <xf numFmtId="17" fontId="4" fillId="0" borderId="0" xfId="1" quotePrefix="1" applyNumberFormat="1" applyFont="1"/>
    <xf numFmtId="0" fontId="3" fillId="0" borderId="0" xfId="0" applyFont="1" applyAlignment="1">
      <alignment horizontal="left"/>
    </xf>
    <xf numFmtId="0" fontId="3" fillId="0" borderId="0" xfId="0" quotePrefix="1" applyFont="1" applyAlignment="1">
      <alignment horizontal="left"/>
    </xf>
    <xf numFmtId="0" fontId="4" fillId="0" borderId="0" xfId="1" quotePrefix="1" applyFont="1" applyAlignment="1">
      <alignment horizontal="left"/>
    </xf>
    <xf numFmtId="16" fontId="4" fillId="0" borderId="0" xfId="0" quotePrefix="1" applyNumberFormat="1" applyFont="1"/>
    <xf numFmtId="3" fontId="3" fillId="0" borderId="0" xfId="0" applyNumberFormat="1" applyFont="1" applyProtection="1">
      <protection locked="0"/>
    </xf>
    <xf numFmtId="0" fontId="10" fillId="0" borderId="0" xfId="0" applyFont="1"/>
    <xf numFmtId="0" fontId="5" fillId="0" borderId="0" xfId="0" applyFont="1"/>
    <xf numFmtId="0" fontId="5" fillId="0" borderId="0" xfId="0" quotePrefix="1" applyFont="1"/>
    <xf numFmtId="0" fontId="1" fillId="0" borderId="0" xfId="0" applyFont="1"/>
    <xf numFmtId="0" fontId="6" fillId="0" borderId="0" xfId="0" applyFont="1"/>
    <xf numFmtId="166" fontId="5" fillId="0" borderId="0" xfId="0" applyNumberFormat="1" applyFont="1"/>
    <xf numFmtId="0" fontId="1" fillId="0" borderId="0" xfId="0" applyFont="1" applyAlignment="1">
      <alignment horizontal="left" indent="1"/>
    </xf>
    <xf numFmtId="167" fontId="5" fillId="0" borderId="0" xfId="0" applyNumberFormat="1" applyFont="1"/>
    <xf numFmtId="3" fontId="1" fillId="0" borderId="0" xfId="0" applyNumberFormat="1" applyFont="1"/>
    <xf numFmtId="0" fontId="1" fillId="0" borderId="0" xfId="0" applyFont="1" applyAlignment="1">
      <alignment horizontal="left"/>
    </xf>
    <xf numFmtId="166" fontId="1" fillId="0" borderId="0" xfId="0" applyNumberFormat="1" applyFont="1"/>
    <xf numFmtId="16" fontId="5" fillId="0" borderId="0" xfId="0" quotePrefix="1" applyNumberFormat="1" applyFont="1"/>
    <xf numFmtId="166" fontId="1" fillId="0" borderId="0" xfId="0" applyNumberFormat="1" applyFont="1" applyAlignment="1">
      <alignment horizontal="right"/>
    </xf>
    <xf numFmtId="0" fontId="5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1" fillId="0" borderId="0" xfId="0" quotePrefix="1" applyFont="1" applyAlignment="1">
      <alignment horizontal="left"/>
    </xf>
    <xf numFmtId="167" fontId="1" fillId="0" borderId="0" xfId="0" applyNumberFormat="1" applyFont="1"/>
    <xf numFmtId="0" fontId="1" fillId="0" borderId="0" xfId="0" quotePrefix="1" applyFont="1" applyAlignment="1">
      <alignment horizontal="left" indent="1"/>
    </xf>
    <xf numFmtId="0" fontId="5" fillId="0" borderId="0" xfId="0" quotePrefix="1" applyFont="1" applyAlignment="1">
      <alignment horizontal="left"/>
    </xf>
    <xf numFmtId="2" fontId="1" fillId="0" borderId="0" xfId="0" applyNumberFormat="1" applyFont="1"/>
    <xf numFmtId="3" fontId="5" fillId="0" borderId="0" xfId="0" applyNumberFormat="1" applyFont="1"/>
    <xf numFmtId="3" fontId="1" fillId="0" borderId="0" xfId="0" applyNumberFormat="1" applyFont="1" applyAlignment="1">
      <alignment horizontal="right"/>
    </xf>
    <xf numFmtId="3" fontId="5" fillId="0" borderId="0" xfId="0" applyNumberFormat="1" applyFont="1" applyAlignment="1">
      <alignment horizontal="right"/>
    </xf>
    <xf numFmtId="0" fontId="5" fillId="0" borderId="0" xfId="1" applyFont="1"/>
    <xf numFmtId="0" fontId="1" fillId="0" borderId="0" xfId="1" applyFont="1"/>
    <xf numFmtId="0" fontId="3" fillId="0" borderId="0" xfId="0" quotePrefix="1" applyFont="1"/>
    <xf numFmtId="0" fontId="11" fillId="0" borderId="0" xfId="0" applyFont="1"/>
    <xf numFmtId="0" fontId="5" fillId="0" borderId="0" xfId="1" applyFont="1" applyFill="1"/>
    <xf numFmtId="17" fontId="5" fillId="0" borderId="0" xfId="1" quotePrefix="1" applyNumberFormat="1" applyFont="1" applyFill="1"/>
    <xf numFmtId="0" fontId="1" fillId="0" borderId="0" xfId="1" applyFont="1" applyFill="1"/>
    <xf numFmtId="0" fontId="11" fillId="0" borderId="0" xfId="0" applyFont="1" applyFill="1"/>
    <xf numFmtId="0" fontId="1" fillId="0" borderId="0" xfId="1" applyFont="1" applyFill="1" applyAlignment="1">
      <alignment horizontal="left"/>
    </xf>
    <xf numFmtId="0" fontId="1" fillId="0" borderId="0" xfId="1" applyFont="1" applyFill="1" applyAlignment="1">
      <alignment horizontal="right" wrapText="1"/>
    </xf>
    <xf numFmtId="3" fontId="11" fillId="0" borderId="0" xfId="1" applyNumberFormat="1" applyFont="1" applyFill="1"/>
    <xf numFmtId="0" fontId="11" fillId="0" borderId="0" xfId="1" applyFont="1" applyFill="1"/>
    <xf numFmtId="167" fontId="11" fillId="0" borderId="0" xfId="1" applyNumberFormat="1" applyFont="1" applyFill="1"/>
    <xf numFmtId="167" fontId="1" fillId="0" borderId="0" xfId="1" applyNumberFormat="1" applyFont="1" applyFill="1"/>
    <xf numFmtId="3" fontId="11" fillId="0" borderId="0" xfId="0" applyNumberFormat="1" applyFont="1" applyFill="1"/>
    <xf numFmtId="167" fontId="11" fillId="0" borderId="0" xfId="0" applyNumberFormat="1" applyFont="1" applyFill="1"/>
    <xf numFmtId="167" fontId="12" fillId="0" borderId="0" xfId="0" applyNumberFormat="1" applyFont="1" applyFill="1"/>
    <xf numFmtId="0" fontId="12" fillId="0" borderId="0" xfId="0" applyFont="1" applyFill="1"/>
    <xf numFmtId="3" fontId="12" fillId="0" borderId="0" xfId="0" applyNumberFormat="1" applyFont="1" applyFill="1"/>
    <xf numFmtId="16" fontId="3" fillId="0" borderId="0" xfId="0" applyNumberFormat="1" applyFont="1"/>
    <xf numFmtId="0" fontId="11" fillId="0" borderId="0" xfId="0" applyFont="1" applyAlignment="1">
      <alignment horizontal="left"/>
    </xf>
    <xf numFmtId="167" fontId="11" fillId="0" borderId="0" xfId="0" applyNumberFormat="1" applyFont="1"/>
    <xf numFmtId="0" fontId="5" fillId="0" borderId="0" xfId="1" applyFont="1" applyFill="1" applyAlignment="1">
      <alignment horizontal="left"/>
    </xf>
    <xf numFmtId="49" fontId="4" fillId="0" borderId="0" xfId="0" quotePrefix="1" applyNumberFormat="1" applyFont="1"/>
    <xf numFmtId="49" fontId="3" fillId="0" borderId="0" xfId="0" quotePrefix="1" applyNumberFormat="1" applyFont="1"/>
    <xf numFmtId="0" fontId="11" fillId="0" borderId="0" xfId="0" applyFont="1" applyAlignment="1">
      <alignment horizontal="left" indent="1"/>
    </xf>
    <xf numFmtId="166" fontId="11" fillId="0" borderId="0" xfId="0" applyNumberFormat="1" applyFont="1"/>
    <xf numFmtId="0" fontId="11" fillId="0" borderId="0" xfId="0" applyFont="1" applyAlignment="1">
      <alignment horizontal="right"/>
    </xf>
    <xf numFmtId="3" fontId="11" fillId="0" borderId="0" xfId="0" applyNumberFormat="1" applyFont="1"/>
    <xf numFmtId="3" fontId="12" fillId="0" borderId="0" xfId="0" applyNumberFormat="1" applyFont="1"/>
    <xf numFmtId="1" fontId="11" fillId="0" borderId="0" xfId="0" applyNumberFormat="1" applyFont="1"/>
    <xf numFmtId="14" fontId="1" fillId="0" borderId="0" xfId="0" applyNumberFormat="1" applyFont="1"/>
    <xf numFmtId="0" fontId="11" fillId="0" borderId="0" xfId="0" applyFont="1" applyAlignment="1">
      <alignment horizontal="center"/>
    </xf>
    <xf numFmtId="49" fontId="11" fillId="0" borderId="0" xfId="0" applyNumberFormat="1" applyFont="1"/>
    <xf numFmtId="0" fontId="12" fillId="0" borderId="0" xfId="0" applyFont="1"/>
    <xf numFmtId="2" fontId="11" fillId="0" borderId="0" xfId="0" applyNumberFormat="1" applyFont="1"/>
    <xf numFmtId="2" fontId="3" fillId="0" borderId="0" xfId="0" applyNumberFormat="1" applyFont="1"/>
    <xf numFmtId="3" fontId="11" fillId="0" borderId="0" xfId="0" applyNumberFormat="1" applyFont="1" applyAlignment="1">
      <alignment horizontal="right"/>
    </xf>
    <xf numFmtId="168" fontId="11" fillId="0" borderId="0" xfId="0" applyNumberFormat="1" applyFont="1"/>
    <xf numFmtId="3" fontId="11" fillId="0" borderId="0" xfId="0" quotePrefix="1" applyNumberFormat="1" applyFont="1" applyAlignment="1">
      <alignment horizontal="right"/>
    </xf>
    <xf numFmtId="0" fontId="11" fillId="0" borderId="0" xfId="0" applyFont="1" applyAlignment="1" applyProtection="1">
      <alignment horizontal="right"/>
      <protection locked="0"/>
    </xf>
    <xf numFmtId="0" fontId="11" fillId="0" borderId="0" xfId="0" quotePrefix="1" applyFont="1" applyAlignment="1">
      <alignment horizontal="right"/>
    </xf>
    <xf numFmtId="1" fontId="11" fillId="0" borderId="0" xfId="0" quotePrefix="1" applyNumberFormat="1" applyFont="1" applyAlignment="1">
      <alignment horizontal="right"/>
    </xf>
    <xf numFmtId="166" fontId="11" fillId="0" borderId="0" xfId="0" applyNumberFormat="1" applyFont="1" applyAlignment="1">
      <alignment horizontal="center"/>
    </xf>
    <xf numFmtId="3" fontId="11" fillId="0" borderId="0" xfId="0" applyNumberFormat="1" applyFont="1" applyFill="1" applyAlignment="1">
      <alignment horizontal="right"/>
    </xf>
    <xf numFmtId="0" fontId="1" fillId="0" borderId="0" xfId="0" quotePrefix="1" applyFont="1"/>
    <xf numFmtId="0" fontId="1" fillId="0" borderId="0" xfId="1" applyFont="1" applyFill="1" applyAlignment="1">
      <alignment horizontal="right" vertical="top" wrapText="1"/>
    </xf>
    <xf numFmtId="0" fontId="1" fillId="0" borderId="0" xfId="1" applyFont="1" applyFill="1" applyAlignment="1">
      <alignment horizontal="left" wrapText="1"/>
    </xf>
    <xf numFmtId="0" fontId="1" fillId="0" borderId="0" xfId="1" applyFont="1" applyFill="1" applyAlignment="1">
      <alignment wrapText="1"/>
    </xf>
    <xf numFmtId="16" fontId="5" fillId="0" borderId="0" xfId="0" applyNumberFormat="1" applyFont="1"/>
    <xf numFmtId="0" fontId="5" fillId="0" borderId="0" xfId="0" applyFont="1" applyAlignment="1">
      <alignment horizontal="left" indent="1"/>
    </xf>
    <xf numFmtId="0" fontId="5" fillId="0" borderId="0" xfId="0" applyFont="1" applyAlignment="1">
      <alignment horizontal="right"/>
    </xf>
    <xf numFmtId="0" fontId="5" fillId="0" borderId="0" xfId="0" quotePrefix="1" applyFont="1" applyAlignment="1">
      <alignment horizontal="right"/>
    </xf>
    <xf numFmtId="0" fontId="1" fillId="0" borderId="0" xfId="0" quotePrefix="1" applyFont="1" applyAlignment="1">
      <alignment horizontal="right"/>
    </xf>
    <xf numFmtId="166" fontId="1" fillId="0" borderId="0" xfId="0" quotePrefix="1" applyNumberFormat="1" applyFont="1" applyAlignment="1">
      <alignment horizontal="right"/>
    </xf>
    <xf numFmtId="166" fontId="5" fillId="0" borderId="0" xfId="0" quotePrefix="1" applyNumberFormat="1" applyFont="1" applyAlignment="1">
      <alignment horizontal="right"/>
    </xf>
    <xf numFmtId="166" fontId="5" fillId="0" borderId="0" xfId="0" applyNumberFormat="1" applyFont="1" applyAlignment="1">
      <alignment horizontal="right"/>
    </xf>
    <xf numFmtId="167" fontId="1" fillId="0" borderId="0" xfId="0" applyNumberFormat="1" applyFont="1" applyAlignment="1">
      <alignment horizontal="right"/>
    </xf>
    <xf numFmtId="169" fontId="1" fillId="0" borderId="0" xfId="0" applyNumberFormat="1" applyFont="1"/>
    <xf numFmtId="1" fontId="1" fillId="0" borderId="0" xfId="0" applyNumberFormat="1" applyFont="1"/>
    <xf numFmtId="49" fontId="13" fillId="0" borderId="0" xfId="0" applyNumberFormat="1" applyFont="1"/>
    <xf numFmtId="17" fontId="13" fillId="0" borderId="0" xfId="0" applyNumberFormat="1" applyFont="1"/>
    <xf numFmtId="0" fontId="14" fillId="0" borderId="0" xfId="0" applyFont="1"/>
    <xf numFmtId="0" fontId="13" fillId="0" borderId="0" xfId="0" applyFont="1"/>
    <xf numFmtId="0" fontId="13" fillId="0" borderId="0" xfId="0" applyFont="1" applyAlignment="1">
      <alignment horizontal="center"/>
    </xf>
    <xf numFmtId="167" fontId="13" fillId="0" borderId="0" xfId="0" applyNumberFormat="1" applyFont="1"/>
    <xf numFmtId="3" fontId="13" fillId="0" borderId="0" xfId="0" applyNumberFormat="1" applyFont="1"/>
    <xf numFmtId="3" fontId="14" fillId="0" borderId="0" xfId="0" applyNumberFormat="1" applyFont="1"/>
    <xf numFmtId="0" fontId="15" fillId="0" borderId="0" xfId="0" applyFont="1"/>
    <xf numFmtId="0" fontId="16" fillId="0" borderId="0" xfId="0" applyFont="1"/>
    <xf numFmtId="0" fontId="1" fillId="0" borderId="0" xfId="0" applyFont="1" applyAlignment="1">
      <alignment horizontal="center"/>
    </xf>
    <xf numFmtId="4" fontId="1" fillId="0" borderId="0" xfId="0" applyNumberFormat="1" applyFont="1"/>
    <xf numFmtId="1" fontId="5" fillId="0" borderId="0" xfId="0" applyNumberFormat="1" applyFont="1"/>
    <xf numFmtId="0" fontId="1" fillId="2" borderId="0" xfId="0" quotePrefix="1" applyFont="1" applyFill="1" applyAlignment="1">
      <alignment horizontal="left"/>
    </xf>
    <xf numFmtId="0" fontId="1" fillId="0" borderId="0" xfId="0" applyFont="1" applyAlignment="1">
      <alignment horizontal="left" readingOrder="1"/>
    </xf>
    <xf numFmtId="14" fontId="11" fillId="0" borderId="0" xfId="0" applyNumberFormat="1" applyFont="1"/>
    <xf numFmtId="0" fontId="6" fillId="0" borderId="0" xfId="1" applyFont="1" applyFill="1"/>
    <xf numFmtId="3" fontId="1" fillId="0" borderId="0" xfId="1" applyNumberFormat="1" applyFont="1" applyFill="1"/>
    <xf numFmtId="0" fontId="11" fillId="0" borderId="0" xfId="0" applyFont="1" applyFill="1" applyAlignment="1">
      <alignment horizontal="center" vertical="center"/>
    </xf>
    <xf numFmtId="167" fontId="5" fillId="0" borderId="0" xfId="1" applyNumberFormat="1" applyFont="1" applyFill="1"/>
    <xf numFmtId="166" fontId="12" fillId="0" borderId="0" xfId="0" applyNumberFormat="1" applyFont="1" applyFill="1" applyAlignment="1">
      <alignment horizontal="right"/>
    </xf>
  </cellXfs>
  <cellStyles count="3">
    <cellStyle name="Normaali" xfId="0" builtinId="0"/>
    <cellStyle name="Normaali 2" xfId="1"/>
    <cellStyle name="Normaali 3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2"/>
  <sheetViews>
    <sheetView tabSelected="1" workbookViewId="0"/>
  </sheetViews>
  <sheetFormatPr defaultColWidth="9.21875" defaultRowHeight="11.4" x14ac:dyDescent="0.2"/>
  <cols>
    <col min="1" max="1" width="6.77734375" style="1" customWidth="1"/>
    <col min="2" max="2" width="86.5546875" style="1" bestFit="1" customWidth="1"/>
    <col min="3" max="16384" width="9.21875" style="1"/>
  </cols>
  <sheetData>
    <row r="1" spans="1:7" ht="15.6" x14ac:dyDescent="0.3">
      <c r="A1" s="20" t="s">
        <v>32</v>
      </c>
      <c r="B1" s="111"/>
      <c r="D1" s="3"/>
      <c r="E1" s="3"/>
      <c r="F1" s="3"/>
      <c r="G1" s="3"/>
    </row>
    <row r="2" spans="1:7" ht="15.6" x14ac:dyDescent="0.3">
      <c r="A2" s="20" t="s">
        <v>31</v>
      </c>
      <c r="B2" s="111"/>
      <c r="C2" s="1" t="s">
        <v>10</v>
      </c>
      <c r="D2" s="3"/>
      <c r="E2" s="3"/>
      <c r="F2" s="3"/>
      <c r="G2" s="3"/>
    </row>
    <row r="3" spans="1:7" x14ac:dyDescent="0.2">
      <c r="B3" s="62"/>
    </row>
    <row r="4" spans="1:7" s="3" customFormat="1" ht="12" x14ac:dyDescent="0.25"/>
    <row r="5" spans="1:7" ht="12" x14ac:dyDescent="0.25">
      <c r="A5" s="4" t="s">
        <v>1</v>
      </c>
      <c r="B5" s="3" t="s">
        <v>407</v>
      </c>
      <c r="C5" s="1">
        <v>194</v>
      </c>
    </row>
    <row r="6" spans="1:7" x14ac:dyDescent="0.2">
      <c r="B6" s="62" t="s">
        <v>0</v>
      </c>
    </row>
    <row r="7" spans="1:7" ht="12" x14ac:dyDescent="0.25">
      <c r="A7" s="3"/>
      <c r="B7" s="1" t="s">
        <v>2</v>
      </c>
    </row>
    <row r="8" spans="1:7" ht="12" x14ac:dyDescent="0.25">
      <c r="B8" s="18"/>
    </row>
    <row r="9" spans="1:7" ht="12" x14ac:dyDescent="0.25">
      <c r="A9" s="4" t="s">
        <v>4</v>
      </c>
      <c r="B9" s="3" t="s">
        <v>408</v>
      </c>
      <c r="C9" s="1">
        <v>195</v>
      </c>
    </row>
    <row r="10" spans="1:7" x14ac:dyDescent="0.2">
      <c r="A10" s="19"/>
      <c r="B10" s="1" t="s">
        <v>3</v>
      </c>
    </row>
    <row r="11" spans="1:7" ht="13.2" x14ac:dyDescent="0.25">
      <c r="A11" s="19"/>
      <c r="B11" s="1" t="s">
        <v>239</v>
      </c>
      <c r="F11" s="21"/>
    </row>
    <row r="12" spans="1:7" ht="13.2" x14ac:dyDescent="0.25">
      <c r="A12" s="19"/>
      <c r="F12" s="23"/>
    </row>
    <row r="13" spans="1:7" ht="13.2" x14ac:dyDescent="0.25">
      <c r="A13" s="4" t="s">
        <v>6</v>
      </c>
      <c r="B13" s="3" t="s">
        <v>409</v>
      </c>
      <c r="C13" s="1">
        <v>195</v>
      </c>
      <c r="F13" s="22"/>
    </row>
    <row r="14" spans="1:7" ht="13.2" x14ac:dyDescent="0.25">
      <c r="A14" s="19"/>
      <c r="B14" s="23" t="s">
        <v>252</v>
      </c>
      <c r="F14" s="23"/>
    </row>
    <row r="15" spans="1:7" ht="13.2" x14ac:dyDescent="0.25">
      <c r="A15" s="19"/>
      <c r="B15" s="23" t="s">
        <v>253</v>
      </c>
    </row>
    <row r="16" spans="1:7" ht="13.2" x14ac:dyDescent="0.25">
      <c r="A16" s="19"/>
      <c r="B16" s="23"/>
    </row>
    <row r="17" spans="1:3" ht="12" x14ac:dyDescent="0.25">
      <c r="A17" s="66" t="s">
        <v>9</v>
      </c>
      <c r="B17" s="3" t="s">
        <v>410</v>
      </c>
      <c r="C17" s="1">
        <v>196</v>
      </c>
    </row>
    <row r="18" spans="1:3" ht="13.2" x14ac:dyDescent="0.25">
      <c r="A18" s="19"/>
      <c r="B18" s="23" t="s">
        <v>294</v>
      </c>
    </row>
    <row r="19" spans="1:3" ht="13.2" x14ac:dyDescent="0.25">
      <c r="A19" s="19"/>
      <c r="B19" s="23" t="s">
        <v>295</v>
      </c>
    </row>
    <row r="20" spans="1:3" ht="12" x14ac:dyDescent="0.25">
      <c r="B20" s="3"/>
    </row>
    <row r="21" spans="1:3" ht="12" x14ac:dyDescent="0.25">
      <c r="A21" s="4" t="s">
        <v>12</v>
      </c>
      <c r="B21" s="3" t="s">
        <v>411</v>
      </c>
      <c r="C21" s="1">
        <v>197</v>
      </c>
    </row>
    <row r="22" spans="1:3" ht="12" x14ac:dyDescent="0.25">
      <c r="A22" s="3"/>
      <c r="B22" s="1" t="s">
        <v>5</v>
      </c>
    </row>
    <row r="23" spans="1:3" x14ac:dyDescent="0.2">
      <c r="B23" s="1" t="s">
        <v>7</v>
      </c>
    </row>
    <row r="24" spans="1:3" ht="12" x14ac:dyDescent="0.25">
      <c r="A24" s="3"/>
      <c r="B24" s="45"/>
    </row>
    <row r="25" spans="1:3" ht="12" x14ac:dyDescent="0.25">
      <c r="A25" s="4" t="s">
        <v>14</v>
      </c>
      <c r="B25" s="3" t="s">
        <v>412</v>
      </c>
      <c r="C25" s="1">
        <v>198</v>
      </c>
    </row>
    <row r="26" spans="1:3" ht="12" x14ac:dyDescent="0.25">
      <c r="A26" s="18"/>
      <c r="B26" s="1" t="s">
        <v>8</v>
      </c>
    </row>
    <row r="27" spans="1:3" ht="12" x14ac:dyDescent="0.25">
      <c r="A27" s="3"/>
      <c r="B27" s="1" t="s">
        <v>240</v>
      </c>
    </row>
    <row r="28" spans="1:3" ht="12" x14ac:dyDescent="0.25">
      <c r="A28" s="3"/>
    </row>
    <row r="29" spans="1:3" ht="12" x14ac:dyDescent="0.25">
      <c r="A29" s="66" t="s">
        <v>17</v>
      </c>
      <c r="B29" s="3" t="s">
        <v>413</v>
      </c>
      <c r="C29" s="1">
        <v>198</v>
      </c>
    </row>
    <row r="30" spans="1:3" ht="13.2" x14ac:dyDescent="0.25">
      <c r="A30" s="3"/>
      <c r="B30" s="23" t="s">
        <v>254</v>
      </c>
    </row>
    <row r="31" spans="1:3" ht="13.2" x14ac:dyDescent="0.25">
      <c r="A31" s="3"/>
      <c r="B31" s="23" t="s">
        <v>255</v>
      </c>
    </row>
    <row r="32" spans="1:3" ht="12" x14ac:dyDescent="0.25">
      <c r="A32" s="3"/>
      <c r="B32" s="4"/>
    </row>
    <row r="33" spans="1:3" ht="12" x14ac:dyDescent="0.25">
      <c r="A33" s="18" t="s">
        <v>19</v>
      </c>
      <c r="B33" s="3" t="s">
        <v>414</v>
      </c>
      <c r="C33" s="1">
        <v>199</v>
      </c>
    </row>
    <row r="34" spans="1:3" x14ac:dyDescent="0.2">
      <c r="B34" s="1" t="s">
        <v>11</v>
      </c>
    </row>
    <row r="35" spans="1:3" ht="12" x14ac:dyDescent="0.25">
      <c r="A35" s="3"/>
      <c r="B35" s="1" t="s">
        <v>33</v>
      </c>
    </row>
    <row r="36" spans="1:3" ht="12" x14ac:dyDescent="0.25">
      <c r="A36" s="18"/>
      <c r="B36" s="3"/>
    </row>
    <row r="37" spans="1:3" ht="12" x14ac:dyDescent="0.25">
      <c r="A37" s="18" t="s">
        <v>21</v>
      </c>
      <c r="B37" s="3" t="s">
        <v>415</v>
      </c>
      <c r="C37" s="1">
        <v>200</v>
      </c>
    </row>
    <row r="38" spans="1:3" x14ac:dyDescent="0.2">
      <c r="B38" s="1" t="s">
        <v>13</v>
      </c>
    </row>
    <row r="39" spans="1:3" ht="12" x14ac:dyDescent="0.25">
      <c r="A39" s="18"/>
      <c r="B39" s="1" t="s">
        <v>15</v>
      </c>
    </row>
    <row r="40" spans="1:3" ht="12" x14ac:dyDescent="0.25">
      <c r="B40" s="3"/>
    </row>
    <row r="41" spans="1:3" ht="12" x14ac:dyDescent="0.25">
      <c r="A41" s="12" t="s">
        <v>24</v>
      </c>
      <c r="B41" s="3" t="s">
        <v>416</v>
      </c>
      <c r="C41" s="1">
        <v>201</v>
      </c>
    </row>
    <row r="42" spans="1:3" x14ac:dyDescent="0.2">
      <c r="B42" s="16" t="s">
        <v>16</v>
      </c>
    </row>
    <row r="43" spans="1:3" x14ac:dyDescent="0.2">
      <c r="B43" s="16" t="s">
        <v>18</v>
      </c>
    </row>
    <row r="45" spans="1:3" ht="12" x14ac:dyDescent="0.25">
      <c r="A45" s="4" t="s">
        <v>26</v>
      </c>
      <c r="B45" s="3" t="s">
        <v>417</v>
      </c>
      <c r="C45" s="1">
        <v>202</v>
      </c>
    </row>
    <row r="46" spans="1:3" x14ac:dyDescent="0.2">
      <c r="B46" s="1" t="s">
        <v>296</v>
      </c>
    </row>
    <row r="47" spans="1:3" x14ac:dyDescent="0.2">
      <c r="B47" s="1" t="s">
        <v>297</v>
      </c>
    </row>
    <row r="48" spans="1:3" x14ac:dyDescent="0.2">
      <c r="A48" s="45"/>
    </row>
    <row r="49" spans="1:3" ht="12" x14ac:dyDescent="0.25">
      <c r="A49" s="4" t="s">
        <v>28</v>
      </c>
      <c r="B49" s="3" t="s">
        <v>418</v>
      </c>
      <c r="C49" s="1">
        <v>203</v>
      </c>
    </row>
    <row r="50" spans="1:3" x14ac:dyDescent="0.2">
      <c r="B50" s="1" t="s">
        <v>20</v>
      </c>
    </row>
    <row r="51" spans="1:3" x14ac:dyDescent="0.2">
      <c r="A51" s="45"/>
      <c r="B51" s="1" t="s">
        <v>22</v>
      </c>
    </row>
    <row r="52" spans="1:3" ht="12" x14ac:dyDescent="0.25">
      <c r="B52" s="17"/>
    </row>
    <row r="53" spans="1:3" ht="12" x14ac:dyDescent="0.25">
      <c r="A53" s="4" t="s">
        <v>29</v>
      </c>
      <c r="B53" s="3" t="s">
        <v>419</v>
      </c>
      <c r="C53" s="1">
        <v>204</v>
      </c>
    </row>
    <row r="54" spans="1:3" x14ac:dyDescent="0.2">
      <c r="B54" s="1" t="s">
        <v>23</v>
      </c>
    </row>
    <row r="55" spans="1:3" x14ac:dyDescent="0.2">
      <c r="B55" s="1" t="s">
        <v>34</v>
      </c>
    </row>
    <row r="56" spans="1:3" x14ac:dyDescent="0.2">
      <c r="B56" s="15"/>
    </row>
    <row r="57" spans="1:3" ht="12" x14ac:dyDescent="0.25">
      <c r="A57" s="4" t="s">
        <v>30</v>
      </c>
      <c r="B57" s="3" t="s">
        <v>420</v>
      </c>
      <c r="C57" s="1">
        <v>204</v>
      </c>
    </row>
    <row r="58" spans="1:3" x14ac:dyDescent="0.2">
      <c r="A58" s="45"/>
      <c r="B58" s="1" t="s">
        <v>25</v>
      </c>
    </row>
    <row r="59" spans="1:3" x14ac:dyDescent="0.2">
      <c r="B59" s="1" t="s">
        <v>27</v>
      </c>
    </row>
    <row r="60" spans="1:3" ht="12" x14ac:dyDescent="0.25">
      <c r="B60" s="3"/>
    </row>
    <row r="61" spans="1:3" ht="12" x14ac:dyDescent="0.25">
      <c r="A61" s="12" t="s">
        <v>268</v>
      </c>
      <c r="B61" s="12" t="s">
        <v>406</v>
      </c>
      <c r="C61" s="1">
        <v>205</v>
      </c>
    </row>
    <row r="62" spans="1:3" x14ac:dyDescent="0.2">
      <c r="B62" s="16" t="s">
        <v>298</v>
      </c>
    </row>
    <row r="63" spans="1:3" x14ac:dyDescent="0.2">
      <c r="B63" s="16" t="s">
        <v>299</v>
      </c>
    </row>
    <row r="64" spans="1:3" ht="12" x14ac:dyDescent="0.25">
      <c r="A64" s="45"/>
      <c r="B64" s="11"/>
    </row>
    <row r="65" spans="1:4" ht="12" x14ac:dyDescent="0.25">
      <c r="A65" s="12" t="s">
        <v>267</v>
      </c>
      <c r="B65" s="12" t="s">
        <v>421</v>
      </c>
      <c r="C65" s="1">
        <v>205</v>
      </c>
    </row>
    <row r="66" spans="1:4" x14ac:dyDescent="0.2">
      <c r="B66" s="15" t="s">
        <v>300</v>
      </c>
    </row>
    <row r="67" spans="1:4" x14ac:dyDescent="0.2">
      <c r="A67" s="45"/>
      <c r="B67" s="15" t="s">
        <v>301</v>
      </c>
    </row>
    <row r="68" spans="1:4" x14ac:dyDescent="0.2">
      <c r="A68" s="45"/>
      <c r="B68" s="15"/>
    </row>
    <row r="69" spans="1:4" ht="12" x14ac:dyDescent="0.25">
      <c r="A69" s="67" t="s">
        <v>302</v>
      </c>
      <c r="B69" s="12" t="s">
        <v>422</v>
      </c>
      <c r="C69" s="1">
        <v>206</v>
      </c>
    </row>
    <row r="70" spans="1:4" x14ac:dyDescent="0.2">
      <c r="A70" s="45"/>
      <c r="B70" s="15" t="s">
        <v>303</v>
      </c>
    </row>
    <row r="71" spans="1:4" x14ac:dyDescent="0.2">
      <c r="A71" s="45"/>
      <c r="B71" s="15" t="s">
        <v>304</v>
      </c>
    </row>
    <row r="72" spans="1:4" ht="12" x14ac:dyDescent="0.25">
      <c r="B72" s="11"/>
    </row>
    <row r="73" spans="1:4" ht="13.2" x14ac:dyDescent="0.25">
      <c r="A73" s="14" t="s">
        <v>305</v>
      </c>
      <c r="B73" s="12" t="s">
        <v>423</v>
      </c>
      <c r="C73" s="13">
        <v>207</v>
      </c>
      <c r="D73" s="43"/>
    </row>
    <row r="74" spans="1:4" ht="13.2" x14ac:dyDescent="0.25">
      <c r="B74" s="15" t="s">
        <v>393</v>
      </c>
      <c r="C74" s="43"/>
      <c r="D74" s="43"/>
    </row>
    <row r="75" spans="1:4" ht="13.2" x14ac:dyDescent="0.25">
      <c r="B75" s="15" t="s">
        <v>394</v>
      </c>
      <c r="C75" s="44"/>
      <c r="D75" s="44"/>
    </row>
    <row r="76" spans="1:4" ht="12" x14ac:dyDescent="0.25">
      <c r="B76" s="3"/>
    </row>
    <row r="77" spans="1:4" ht="12" x14ac:dyDescent="0.25">
      <c r="B77" s="4"/>
    </row>
    <row r="80" spans="1:4" ht="12" x14ac:dyDescent="0.25">
      <c r="B80" s="11"/>
    </row>
    <row r="81" spans="2:2" ht="12" x14ac:dyDescent="0.25">
      <c r="B81" s="11"/>
    </row>
    <row r="82" spans="2:2" ht="12" x14ac:dyDescent="0.25">
      <c r="B82" s="12"/>
    </row>
    <row r="85" spans="2:2" ht="12" x14ac:dyDescent="0.25">
      <c r="B85" s="11"/>
    </row>
    <row r="86" spans="2:2" ht="12" x14ac:dyDescent="0.25">
      <c r="B86" s="3"/>
    </row>
    <row r="87" spans="2:2" ht="12" x14ac:dyDescent="0.25">
      <c r="B87" s="4"/>
    </row>
    <row r="90" spans="2:2" ht="12" x14ac:dyDescent="0.25">
      <c r="B90" s="10"/>
    </row>
    <row r="91" spans="2:2" ht="12" x14ac:dyDescent="0.25">
      <c r="B91" s="10"/>
    </row>
    <row r="92" spans="2:2" ht="12" x14ac:dyDescent="0.25">
      <c r="B92" s="9"/>
    </row>
    <row r="93" spans="2:2" x14ac:dyDescent="0.2">
      <c r="B93" s="8"/>
    </row>
    <row r="95" spans="2:2" ht="12" x14ac:dyDescent="0.25">
      <c r="B95" s="3"/>
    </row>
    <row r="96" spans="2:2" ht="12" x14ac:dyDescent="0.25">
      <c r="B96" s="3"/>
    </row>
    <row r="97" spans="2:2" ht="12" x14ac:dyDescent="0.25">
      <c r="B97" s="7"/>
    </row>
    <row r="100" spans="2:2" ht="12" x14ac:dyDescent="0.25">
      <c r="B100" s="3"/>
    </row>
    <row r="101" spans="2:2" ht="12" x14ac:dyDescent="0.25">
      <c r="B101" s="3"/>
    </row>
    <row r="102" spans="2:2" ht="12" x14ac:dyDescent="0.25">
      <c r="B102" s="6"/>
    </row>
    <row r="105" spans="2:2" ht="12" x14ac:dyDescent="0.25">
      <c r="B105" s="3"/>
    </row>
    <row r="106" spans="2:2" ht="12" x14ac:dyDescent="0.25">
      <c r="B106" s="3"/>
    </row>
    <row r="107" spans="2:2" ht="12" x14ac:dyDescent="0.25">
      <c r="B107" s="2"/>
    </row>
    <row r="108" spans="2:2" x14ac:dyDescent="0.2">
      <c r="B108" s="5"/>
    </row>
    <row r="110" spans="2:2" ht="12" x14ac:dyDescent="0.25">
      <c r="B110" s="3"/>
    </row>
    <row r="111" spans="2:2" ht="12" x14ac:dyDescent="0.25">
      <c r="B111" s="3"/>
    </row>
    <row r="112" spans="2:2" ht="12" x14ac:dyDescent="0.25">
      <c r="B112" s="4"/>
    </row>
    <row r="115" spans="2:2" ht="12" x14ac:dyDescent="0.25">
      <c r="B115" s="3"/>
    </row>
    <row r="116" spans="2:2" ht="12" x14ac:dyDescent="0.25">
      <c r="B116" s="3"/>
    </row>
    <row r="117" spans="2:2" ht="12" x14ac:dyDescent="0.25">
      <c r="B117" s="4"/>
    </row>
    <row r="120" spans="2:2" ht="12" x14ac:dyDescent="0.25">
      <c r="B120" s="3"/>
    </row>
    <row r="121" spans="2:2" ht="12" x14ac:dyDescent="0.25">
      <c r="B121" s="3"/>
    </row>
    <row r="122" spans="2:2" ht="12" x14ac:dyDescent="0.25">
      <c r="B122" s="2"/>
    </row>
    <row r="125" spans="2:2" ht="12" x14ac:dyDescent="0.25">
      <c r="B125" s="3"/>
    </row>
    <row r="126" spans="2:2" ht="12" x14ac:dyDescent="0.25">
      <c r="B126" s="3"/>
    </row>
    <row r="127" spans="2:2" ht="12" x14ac:dyDescent="0.25">
      <c r="B127" s="4"/>
    </row>
    <row r="130" spans="2:2" ht="12" x14ac:dyDescent="0.25">
      <c r="B130" s="3"/>
    </row>
    <row r="131" spans="2:2" ht="12" x14ac:dyDescent="0.25">
      <c r="B131" s="3"/>
    </row>
    <row r="132" spans="2:2" ht="12" x14ac:dyDescent="0.25">
      <c r="B132" s="2"/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5"/>
  <sheetViews>
    <sheetView workbookViewId="0">
      <selection activeCell="B1" sqref="B1"/>
    </sheetView>
  </sheetViews>
  <sheetFormatPr defaultColWidth="8.77734375" defaultRowHeight="13.2" x14ac:dyDescent="0.25"/>
  <cols>
    <col min="1" max="1" width="56.77734375" style="23" customWidth="1"/>
    <col min="2" max="6" width="8.77734375" style="23"/>
    <col min="7" max="7" width="21.21875" style="23" bestFit="1" customWidth="1"/>
    <col min="8" max="8" width="18" style="23" bestFit="1" customWidth="1"/>
    <col min="9" max="16384" width="8.77734375" style="23"/>
  </cols>
  <sheetData>
    <row r="1" spans="1:5" s="21" customFormat="1" x14ac:dyDescent="0.25">
      <c r="A1" s="21" t="s">
        <v>432</v>
      </c>
    </row>
    <row r="2" spans="1:5" s="21" customFormat="1" x14ac:dyDescent="0.25">
      <c r="A2" s="21" t="s">
        <v>13</v>
      </c>
    </row>
    <row r="3" spans="1:5" s="21" customFormat="1" x14ac:dyDescent="0.25">
      <c r="A3" s="31" t="s">
        <v>21</v>
      </c>
    </row>
    <row r="4" spans="1:5" s="24" customFormat="1" x14ac:dyDescent="0.25">
      <c r="A4" s="23" t="s">
        <v>15</v>
      </c>
    </row>
    <row r="5" spans="1:5" s="24" customFormat="1" x14ac:dyDescent="0.25"/>
    <row r="6" spans="1:5" s="24" customFormat="1" x14ac:dyDescent="0.25">
      <c r="B6" s="23">
        <v>2017</v>
      </c>
      <c r="C6" s="23">
        <v>2018</v>
      </c>
      <c r="D6" s="23">
        <v>2019</v>
      </c>
      <c r="E6" s="23">
        <v>2020</v>
      </c>
    </row>
    <row r="7" spans="1:5" x14ac:dyDescent="0.25">
      <c r="B7" s="23" t="s">
        <v>35</v>
      </c>
    </row>
    <row r="9" spans="1:5" x14ac:dyDescent="0.25">
      <c r="A9" s="21" t="s">
        <v>307</v>
      </c>
    </row>
    <row r="10" spans="1:5" x14ac:dyDescent="0.25">
      <c r="A10" s="21"/>
    </row>
    <row r="11" spans="1:5" x14ac:dyDescent="0.25">
      <c r="A11" s="23" t="s">
        <v>147</v>
      </c>
      <c r="B11" s="30">
        <v>837.9</v>
      </c>
      <c r="C11" s="30">
        <v>752</v>
      </c>
      <c r="D11" s="30">
        <v>741.4</v>
      </c>
      <c r="E11" s="30">
        <v>863.4</v>
      </c>
    </row>
    <row r="12" spans="1:5" x14ac:dyDescent="0.25">
      <c r="A12" s="23" t="s">
        <v>404</v>
      </c>
      <c r="B12" s="102">
        <v>0</v>
      </c>
      <c r="C12" s="30">
        <v>-18.399999999999999</v>
      </c>
      <c r="D12" s="28">
        <v>0</v>
      </c>
      <c r="E12" s="30">
        <v>9.3000000000000007</v>
      </c>
    </row>
    <row r="13" spans="1:5" x14ac:dyDescent="0.25">
      <c r="A13" s="23" t="s">
        <v>148</v>
      </c>
      <c r="B13" s="30">
        <v>-173.70400000000001</v>
      </c>
      <c r="C13" s="30">
        <v>-107.2</v>
      </c>
      <c r="D13" s="30">
        <v>-190.2</v>
      </c>
      <c r="E13" s="30">
        <v>-143.6</v>
      </c>
    </row>
    <row r="15" spans="1:5" x14ac:dyDescent="0.25">
      <c r="A15" s="21" t="s">
        <v>149</v>
      </c>
      <c r="B15" s="30"/>
      <c r="C15" s="30"/>
      <c r="D15" s="30"/>
      <c r="E15" s="30"/>
    </row>
    <row r="16" spans="1:5" x14ac:dyDescent="0.25">
      <c r="A16" s="23" t="s">
        <v>289</v>
      </c>
      <c r="B16" s="30">
        <v>-621.44299999999998</v>
      </c>
      <c r="C16" s="30">
        <v>-625.29999999999995</v>
      </c>
      <c r="D16" s="30">
        <v>-780.4</v>
      </c>
      <c r="E16" s="30">
        <v>-1046.5999999999999</v>
      </c>
    </row>
    <row r="17" spans="1:5" x14ac:dyDescent="0.25">
      <c r="A17" s="23" t="s">
        <v>150</v>
      </c>
      <c r="B17" s="30">
        <v>9.6669999999999998</v>
      </c>
      <c r="C17" s="30">
        <v>11.9</v>
      </c>
      <c r="D17" s="30">
        <v>15</v>
      </c>
      <c r="E17" s="30">
        <v>25.7</v>
      </c>
    </row>
    <row r="18" spans="1:5" x14ac:dyDescent="0.25">
      <c r="A18" s="23" t="s">
        <v>242</v>
      </c>
      <c r="B18" s="30"/>
      <c r="C18" s="30"/>
      <c r="D18" s="30"/>
      <c r="E18" s="30"/>
    </row>
    <row r="19" spans="1:5" x14ac:dyDescent="0.25">
      <c r="A19" s="23" t="s">
        <v>243</v>
      </c>
      <c r="B19" s="30">
        <v>192.631</v>
      </c>
      <c r="C19" s="30">
        <v>137.19999999999999</v>
      </c>
      <c r="D19" s="30">
        <v>181.2</v>
      </c>
      <c r="E19" s="30">
        <v>283</v>
      </c>
    </row>
    <row r="21" spans="1:5" x14ac:dyDescent="0.25">
      <c r="A21" s="21" t="s">
        <v>313</v>
      </c>
    </row>
    <row r="22" spans="1:5" x14ac:dyDescent="0.25">
      <c r="A22" s="21" t="s">
        <v>314</v>
      </c>
      <c r="B22" s="30">
        <v>245.05099999999999</v>
      </c>
      <c r="C22" s="30">
        <v>150.69999999999999</v>
      </c>
      <c r="D22" s="30">
        <v>-32.9</v>
      </c>
      <c r="E22" s="30">
        <v>-8.8000000000000007</v>
      </c>
    </row>
    <row r="24" spans="1:5" x14ac:dyDescent="0.25">
      <c r="A24" s="21" t="s">
        <v>334</v>
      </c>
      <c r="B24" s="30"/>
    </row>
    <row r="25" spans="1:5" x14ac:dyDescent="0.25">
      <c r="A25" s="21" t="s">
        <v>151</v>
      </c>
      <c r="B25" s="30"/>
    </row>
    <row r="26" spans="1:5" x14ac:dyDescent="0.25">
      <c r="A26" s="26" t="s">
        <v>152</v>
      </c>
      <c r="B26" s="30">
        <v>-12.282999999999999</v>
      </c>
      <c r="C26" s="30">
        <v>-120</v>
      </c>
      <c r="D26" s="30">
        <v>-86.3</v>
      </c>
      <c r="E26" s="30">
        <v>-32.1</v>
      </c>
    </row>
    <row r="27" spans="1:5" x14ac:dyDescent="0.25">
      <c r="A27" s="26" t="s">
        <v>153</v>
      </c>
      <c r="B27" s="30">
        <v>69.483000000000004</v>
      </c>
      <c r="C27" s="30">
        <v>70.3</v>
      </c>
      <c r="D27" s="30">
        <v>79.900000000000006</v>
      </c>
      <c r="E27" s="30">
        <v>87.8</v>
      </c>
    </row>
    <row r="29" spans="1:5" x14ac:dyDescent="0.25">
      <c r="A29" s="21" t="s">
        <v>154</v>
      </c>
      <c r="B29" s="30"/>
      <c r="C29" s="30"/>
      <c r="D29" s="30"/>
      <c r="E29" s="30"/>
    </row>
    <row r="30" spans="1:5" x14ac:dyDescent="0.25">
      <c r="A30" s="26" t="s">
        <v>155</v>
      </c>
      <c r="B30" s="28">
        <v>0</v>
      </c>
      <c r="C30" s="28">
        <v>0</v>
      </c>
      <c r="D30" s="28">
        <v>0</v>
      </c>
      <c r="E30" s="30">
        <v>60</v>
      </c>
    </row>
    <row r="31" spans="1:5" x14ac:dyDescent="0.25">
      <c r="A31" s="26" t="s">
        <v>156</v>
      </c>
      <c r="B31" s="30">
        <v>-165.30799999999999</v>
      </c>
      <c r="C31" s="30">
        <v>-105.8</v>
      </c>
      <c r="D31" s="30">
        <v>-86.5</v>
      </c>
      <c r="E31" s="30">
        <v>-81.5</v>
      </c>
    </row>
    <row r="32" spans="1:5" x14ac:dyDescent="0.25">
      <c r="A32" s="26"/>
    </row>
    <row r="33" spans="1:5" x14ac:dyDescent="0.25">
      <c r="A33" s="26"/>
      <c r="B33" s="30"/>
    </row>
    <row r="34" spans="1:5" ht="12.75" customHeight="1" x14ac:dyDescent="0.25">
      <c r="A34" s="21" t="s">
        <v>249</v>
      </c>
      <c r="B34" s="28">
        <v>0</v>
      </c>
      <c r="C34" s="23">
        <v>0</v>
      </c>
      <c r="D34" s="23">
        <v>0</v>
      </c>
      <c r="E34" s="23">
        <v>0</v>
      </c>
    </row>
    <row r="35" spans="1:5" x14ac:dyDescent="0.25">
      <c r="A35" s="26"/>
      <c r="B35" s="30"/>
    </row>
    <row r="36" spans="1:5" x14ac:dyDescent="0.25">
      <c r="A36" s="21" t="s">
        <v>157</v>
      </c>
      <c r="B36" s="30"/>
    </row>
    <row r="37" spans="1:5" x14ac:dyDescent="0.25">
      <c r="A37" s="26" t="s">
        <v>158</v>
      </c>
      <c r="B37" s="30"/>
    </row>
    <row r="38" spans="1:5" x14ac:dyDescent="0.25">
      <c r="A38" s="26" t="s">
        <v>159</v>
      </c>
      <c r="B38" s="30">
        <v>10.268000000000001</v>
      </c>
      <c r="C38" s="30">
        <v>-64.5</v>
      </c>
      <c r="D38" s="30">
        <v>-30.2</v>
      </c>
      <c r="E38" s="30">
        <v>7</v>
      </c>
    </row>
    <row r="39" spans="1:5" x14ac:dyDescent="0.25">
      <c r="A39" s="26" t="s">
        <v>160</v>
      </c>
      <c r="B39" s="30">
        <v>-4.9000000000000004</v>
      </c>
      <c r="C39" s="30">
        <v>4.5</v>
      </c>
      <c r="D39" s="30">
        <v>-3.9</v>
      </c>
      <c r="E39" s="30">
        <v>-28.3</v>
      </c>
    </row>
    <row r="40" spans="1:5" x14ac:dyDescent="0.25">
      <c r="A40" s="26" t="s">
        <v>161</v>
      </c>
      <c r="B40" s="30">
        <v>21.757000000000001</v>
      </c>
      <c r="C40" s="30">
        <v>-14.9</v>
      </c>
      <c r="D40" s="30">
        <v>-33.700000000000003</v>
      </c>
      <c r="E40" s="30">
        <v>6.1</v>
      </c>
    </row>
    <row r="41" spans="1:5" x14ac:dyDescent="0.25">
      <c r="A41" s="26" t="s">
        <v>328</v>
      </c>
      <c r="B41" s="30"/>
      <c r="C41" s="30"/>
      <c r="D41" s="30"/>
      <c r="E41" s="30"/>
    </row>
    <row r="42" spans="1:5" x14ac:dyDescent="0.25">
      <c r="A42" s="26" t="s">
        <v>162</v>
      </c>
      <c r="B42" s="30">
        <v>32.630000000000003</v>
      </c>
      <c r="C42" s="30">
        <v>4.5</v>
      </c>
      <c r="D42" s="30">
        <v>-3.9</v>
      </c>
      <c r="E42" s="30">
        <v>197.9</v>
      </c>
    </row>
    <row r="44" spans="1:5" x14ac:dyDescent="0.25">
      <c r="A44" s="21" t="s">
        <v>163</v>
      </c>
      <c r="B44" s="25">
        <v>-48.353000000000002</v>
      </c>
      <c r="C44" s="25">
        <v>-225.9</v>
      </c>
      <c r="D44" s="25">
        <v>-96.4</v>
      </c>
      <c r="E44" s="25">
        <v>216.9</v>
      </c>
    </row>
    <row r="46" spans="1:5" s="21" customFormat="1" x14ac:dyDescent="0.25">
      <c r="A46" s="21" t="s">
        <v>164</v>
      </c>
      <c r="B46" s="30">
        <v>196.69800000000001</v>
      </c>
      <c r="C46" s="30">
        <v>-75.099999999999994</v>
      </c>
      <c r="D46" s="30">
        <v>-129.4</v>
      </c>
      <c r="E46" s="30">
        <v>208.1</v>
      </c>
    </row>
    <row r="47" spans="1:5" x14ac:dyDescent="0.25">
      <c r="A47" s="26" t="s">
        <v>165</v>
      </c>
      <c r="B47" s="30">
        <v>1316.5609999999999</v>
      </c>
      <c r="C47" s="30">
        <v>1241.4000000000001</v>
      </c>
      <c r="D47" s="30">
        <v>1112</v>
      </c>
      <c r="E47" s="30">
        <v>1320.2</v>
      </c>
    </row>
    <row r="48" spans="1:5" x14ac:dyDescent="0.25">
      <c r="A48" s="26" t="s">
        <v>166</v>
      </c>
      <c r="B48" s="30">
        <v>1119.8630000000001</v>
      </c>
      <c r="C48" s="30">
        <v>1317</v>
      </c>
      <c r="D48" s="30">
        <v>1241.4000000000001</v>
      </c>
      <c r="E48" s="30">
        <v>1112</v>
      </c>
    </row>
    <row r="50" spans="1:5" x14ac:dyDescent="0.25">
      <c r="A50" s="23" t="s">
        <v>167</v>
      </c>
      <c r="B50" s="30">
        <v>137</v>
      </c>
      <c r="C50" s="30">
        <v>122.6</v>
      </c>
      <c r="D50" s="30">
        <v>96.9</v>
      </c>
      <c r="E50" s="30">
        <v>84.6</v>
      </c>
    </row>
    <row r="52" spans="1:5" x14ac:dyDescent="0.25">
      <c r="A52" s="23" t="s">
        <v>335</v>
      </c>
    </row>
    <row r="53" spans="1:5" x14ac:dyDescent="0.25">
      <c r="A53" s="23" t="s">
        <v>82</v>
      </c>
    </row>
    <row r="55" spans="1:5" x14ac:dyDescent="0.25">
      <c r="A55" s="24"/>
    </row>
  </sheetData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"/>
  <sheetViews>
    <sheetView workbookViewId="0">
      <selection activeCell="C1" sqref="C1"/>
    </sheetView>
  </sheetViews>
  <sheetFormatPr defaultColWidth="8.77734375" defaultRowHeight="13.2" x14ac:dyDescent="0.25"/>
  <cols>
    <col min="1" max="1" width="36.77734375" style="23" customWidth="1"/>
    <col min="2" max="5" width="8.77734375" style="23"/>
    <col min="6" max="6" width="13.33203125" style="23" bestFit="1" customWidth="1"/>
    <col min="7" max="16384" width="8.77734375" style="23"/>
  </cols>
  <sheetData>
    <row r="1" spans="1:5" s="21" customFormat="1" x14ac:dyDescent="0.25">
      <c r="A1" s="21" t="s">
        <v>433</v>
      </c>
    </row>
    <row r="2" spans="1:5" s="21" customFormat="1" x14ac:dyDescent="0.25">
      <c r="A2" s="38" t="s">
        <v>16</v>
      </c>
    </row>
    <row r="3" spans="1:5" s="21" customFormat="1" x14ac:dyDescent="0.25">
      <c r="A3" s="38" t="s">
        <v>24</v>
      </c>
    </row>
    <row r="4" spans="1:5" x14ac:dyDescent="0.25">
      <c r="A4" s="35" t="s">
        <v>18</v>
      </c>
    </row>
    <row r="6" spans="1:5" x14ac:dyDescent="0.25">
      <c r="B6" s="23">
        <v>2018</v>
      </c>
      <c r="C6" s="23">
        <v>2019</v>
      </c>
      <c r="D6" s="23">
        <v>2020</v>
      </c>
    </row>
    <row r="7" spans="1:5" x14ac:dyDescent="0.25">
      <c r="B7" s="23" t="s">
        <v>35</v>
      </c>
    </row>
    <row r="9" spans="1:5" x14ac:dyDescent="0.25">
      <c r="A9" s="23" t="s">
        <v>168</v>
      </c>
      <c r="B9" s="30">
        <v>70.900000000000006</v>
      </c>
      <c r="C9" s="36">
        <v>105.8</v>
      </c>
      <c r="D9" s="36">
        <v>128.1</v>
      </c>
      <c r="E9" s="36"/>
    </row>
    <row r="10" spans="1:5" x14ac:dyDescent="0.25">
      <c r="A10" s="23" t="s">
        <v>336</v>
      </c>
      <c r="B10" s="30">
        <v>208.7</v>
      </c>
      <c r="C10" s="36">
        <v>266.10000000000002</v>
      </c>
      <c r="D10" s="36">
        <v>298.10000000000002</v>
      </c>
    </row>
    <row r="11" spans="1:5" x14ac:dyDescent="0.25">
      <c r="A11" s="35" t="s">
        <v>337</v>
      </c>
      <c r="B11" s="30">
        <v>140.1</v>
      </c>
      <c r="C11" s="36">
        <v>158.69999999999999</v>
      </c>
      <c r="D11" s="36">
        <v>173.2</v>
      </c>
      <c r="E11" s="36"/>
    </row>
    <row r="12" spans="1:5" x14ac:dyDescent="0.25">
      <c r="A12" s="23" t="s">
        <v>338</v>
      </c>
      <c r="B12" s="30">
        <v>23.2</v>
      </c>
      <c r="C12" s="36">
        <v>34.9</v>
      </c>
      <c r="D12" s="36">
        <v>28.5</v>
      </c>
      <c r="E12" s="36"/>
    </row>
    <row r="13" spans="1:5" x14ac:dyDescent="0.25">
      <c r="A13" s="23" t="s">
        <v>339</v>
      </c>
      <c r="C13" s="36"/>
      <c r="D13" s="36"/>
      <c r="E13" s="36"/>
    </row>
    <row r="14" spans="1:5" x14ac:dyDescent="0.25">
      <c r="A14" s="23" t="s">
        <v>340</v>
      </c>
      <c r="B14" s="30">
        <v>54.5</v>
      </c>
      <c r="C14" s="36">
        <v>58.4</v>
      </c>
      <c r="D14" s="36">
        <v>76.7</v>
      </c>
      <c r="E14" s="36"/>
    </row>
    <row r="15" spans="1:5" x14ac:dyDescent="0.25">
      <c r="A15" s="23" t="s">
        <v>341</v>
      </c>
      <c r="B15" s="30">
        <v>13.4</v>
      </c>
      <c r="C15" s="30">
        <v>10.8</v>
      </c>
      <c r="D15" s="36">
        <v>168</v>
      </c>
      <c r="E15" s="36"/>
    </row>
    <row r="16" spans="1:5" x14ac:dyDescent="0.25">
      <c r="A16" s="23" t="s">
        <v>342</v>
      </c>
      <c r="B16" s="30">
        <v>5.2</v>
      </c>
      <c r="C16" s="36">
        <v>4.8</v>
      </c>
      <c r="D16" s="36">
        <v>15.2</v>
      </c>
      <c r="E16" s="36"/>
    </row>
    <row r="17" spans="1:8" s="21" customFormat="1" x14ac:dyDescent="0.25">
      <c r="A17" s="21" t="s">
        <v>169</v>
      </c>
      <c r="B17" s="27">
        <v>516</v>
      </c>
      <c r="C17" s="25">
        <v>639.5</v>
      </c>
      <c r="D17" s="27">
        <v>887.8</v>
      </c>
      <c r="E17" s="36"/>
      <c r="F17" s="36"/>
    </row>
    <row r="18" spans="1:8" s="21" customFormat="1" x14ac:dyDescent="0.25">
      <c r="D18" s="23"/>
      <c r="E18" s="36"/>
    </row>
    <row r="19" spans="1:8" x14ac:dyDescent="0.25">
      <c r="A19" s="21" t="s">
        <v>170</v>
      </c>
      <c r="B19" s="21"/>
      <c r="E19" s="36"/>
    </row>
    <row r="20" spans="1:8" x14ac:dyDescent="0.25">
      <c r="A20" s="23" t="s">
        <v>168</v>
      </c>
      <c r="B20" s="36">
        <f t="shared" ref="B20:B27" si="0">B9/$B$17*100</f>
        <v>13.74031007751938</v>
      </c>
      <c r="C20" s="36">
        <v>16.5</v>
      </c>
      <c r="D20" s="36">
        <v>14.4</v>
      </c>
      <c r="E20" s="36"/>
    </row>
    <row r="21" spans="1:8" x14ac:dyDescent="0.25">
      <c r="A21" s="23" t="s">
        <v>336</v>
      </c>
      <c r="B21" s="36">
        <f t="shared" si="0"/>
        <v>40.445736434108525</v>
      </c>
      <c r="C21" s="23">
        <v>41.6</v>
      </c>
      <c r="D21" s="23">
        <v>33.6</v>
      </c>
      <c r="E21" s="36"/>
    </row>
    <row r="22" spans="1:8" ht="12.75" customHeight="1" x14ac:dyDescent="0.25">
      <c r="A22" s="35" t="s">
        <v>337</v>
      </c>
      <c r="B22" s="36">
        <f t="shared" si="0"/>
        <v>27.151162790697676</v>
      </c>
      <c r="C22" s="23">
        <v>24.8</v>
      </c>
      <c r="D22" s="23">
        <v>19.5</v>
      </c>
      <c r="E22" s="36"/>
    </row>
    <row r="23" spans="1:8" ht="12.75" customHeight="1" x14ac:dyDescent="0.25">
      <c r="A23" s="23" t="s">
        <v>338</v>
      </c>
      <c r="B23" s="36">
        <f t="shared" si="0"/>
        <v>4.4961240310077519</v>
      </c>
      <c r="C23" s="36">
        <v>5.5</v>
      </c>
      <c r="D23" s="23">
        <v>3.2</v>
      </c>
      <c r="E23" s="36"/>
    </row>
    <row r="24" spans="1:8" x14ac:dyDescent="0.25">
      <c r="A24" s="23" t="s">
        <v>339</v>
      </c>
      <c r="D24" s="36"/>
      <c r="E24" s="36"/>
    </row>
    <row r="25" spans="1:8" x14ac:dyDescent="0.25">
      <c r="A25" s="23" t="s">
        <v>340</v>
      </c>
      <c r="B25" s="36">
        <f t="shared" si="0"/>
        <v>10.562015503875969</v>
      </c>
      <c r="C25" s="36">
        <v>9.1</v>
      </c>
      <c r="D25" s="36">
        <v>8.6</v>
      </c>
      <c r="E25" s="36"/>
    </row>
    <row r="26" spans="1:8" x14ac:dyDescent="0.25">
      <c r="A26" s="23" t="s">
        <v>341</v>
      </c>
      <c r="B26" s="36">
        <f t="shared" si="0"/>
        <v>2.5968992248062017</v>
      </c>
      <c r="C26" s="36">
        <v>1.7</v>
      </c>
      <c r="D26" s="36">
        <v>18.899999999999999</v>
      </c>
      <c r="E26" s="36"/>
    </row>
    <row r="27" spans="1:8" x14ac:dyDescent="0.25">
      <c r="A27" s="23" t="s">
        <v>342</v>
      </c>
      <c r="B27" s="36">
        <f t="shared" si="0"/>
        <v>1.0077519379844961</v>
      </c>
      <c r="C27" s="36">
        <v>0.8</v>
      </c>
      <c r="D27" s="36">
        <v>1.7</v>
      </c>
      <c r="E27" s="36"/>
      <c r="H27" s="23" t="s">
        <v>10</v>
      </c>
    </row>
    <row r="28" spans="1:8" x14ac:dyDescent="0.25">
      <c r="A28" s="21" t="s">
        <v>169</v>
      </c>
      <c r="B28" s="21">
        <f>B17/$B$17*100</f>
        <v>100</v>
      </c>
      <c r="C28" s="21">
        <v>100</v>
      </c>
      <c r="D28" s="115">
        <v>100</v>
      </c>
      <c r="E28" s="36"/>
    </row>
    <row r="29" spans="1:8" x14ac:dyDescent="0.25">
      <c r="B29" s="36"/>
      <c r="C29" s="36"/>
      <c r="D29" s="36"/>
      <c r="E29" s="36"/>
    </row>
    <row r="30" spans="1:8" x14ac:dyDescent="0.25">
      <c r="A30" s="38" t="s">
        <v>171</v>
      </c>
      <c r="B30" s="21"/>
    </row>
    <row r="31" spans="1:8" x14ac:dyDescent="0.25">
      <c r="A31" s="29" t="s">
        <v>172</v>
      </c>
      <c r="B31" s="21"/>
    </row>
    <row r="32" spans="1:8" x14ac:dyDescent="0.25">
      <c r="A32" s="37" t="s">
        <v>173</v>
      </c>
      <c r="B32" s="23">
        <v>102.7</v>
      </c>
      <c r="C32" s="23">
        <v>134.1</v>
      </c>
      <c r="D32" s="23">
        <v>145.9</v>
      </c>
    </row>
    <row r="33" spans="1:6" x14ac:dyDescent="0.25">
      <c r="A33" s="37"/>
    </row>
    <row r="34" spans="1:6" x14ac:dyDescent="0.25">
      <c r="F34" s="30"/>
    </row>
    <row r="35" spans="1:6" x14ac:dyDescent="0.25">
      <c r="A35" s="35" t="s">
        <v>335</v>
      </c>
      <c r="B35" s="36"/>
      <c r="C35" s="36"/>
    </row>
    <row r="36" spans="1:6" x14ac:dyDescent="0.25">
      <c r="A36" s="35" t="s">
        <v>82</v>
      </c>
    </row>
    <row r="38" spans="1:6" x14ac:dyDescent="0.25">
      <c r="B38" s="30"/>
      <c r="C38" s="30"/>
    </row>
    <row r="39" spans="1:6" x14ac:dyDescent="0.25">
      <c r="B39" s="30"/>
      <c r="C39" s="30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5"/>
  <sheetViews>
    <sheetView workbookViewId="0">
      <selection activeCell="C1" sqref="C1"/>
    </sheetView>
  </sheetViews>
  <sheetFormatPr defaultColWidth="8.77734375" defaultRowHeight="14.4" x14ac:dyDescent="0.3"/>
  <cols>
    <col min="1" max="1" width="40.6640625" style="46" customWidth="1"/>
    <col min="2" max="2" width="26.5546875" style="46" bestFit="1" customWidth="1"/>
    <col min="3" max="5" width="13.21875" style="46" bestFit="1" customWidth="1"/>
    <col min="6" max="6" width="9.5546875" style="46" bestFit="1" customWidth="1"/>
    <col min="7" max="7" width="11" style="46" bestFit="1" customWidth="1"/>
    <col min="8" max="8" width="9.5546875" style="46" bestFit="1" customWidth="1"/>
    <col min="9" max="16384" width="8.77734375" style="46"/>
  </cols>
  <sheetData>
    <row r="1" spans="1:14" x14ac:dyDescent="0.3">
      <c r="A1" s="21" t="s">
        <v>434</v>
      </c>
    </row>
    <row r="2" spans="1:14" x14ac:dyDescent="0.3">
      <c r="A2" s="46" t="s">
        <v>296</v>
      </c>
    </row>
    <row r="3" spans="1:14" x14ac:dyDescent="0.3">
      <c r="A3" s="22" t="s">
        <v>26</v>
      </c>
    </row>
    <row r="4" spans="1:14" x14ac:dyDescent="0.3">
      <c r="A4" s="88" t="s">
        <v>297</v>
      </c>
    </row>
    <row r="6" spans="1:14" x14ac:dyDescent="0.3">
      <c r="C6" s="23">
        <v>2018</v>
      </c>
      <c r="D6" s="46">
        <v>2019</v>
      </c>
      <c r="E6" s="46">
        <v>2020</v>
      </c>
    </row>
    <row r="7" spans="1:14" x14ac:dyDescent="0.3">
      <c r="C7" s="23" t="s">
        <v>343</v>
      </c>
      <c r="D7" s="23"/>
      <c r="E7" s="23"/>
    </row>
    <row r="8" spans="1:14" x14ac:dyDescent="0.3">
      <c r="A8" s="76"/>
      <c r="C8" s="23"/>
      <c r="D8" s="23"/>
      <c r="E8" s="23"/>
    </row>
    <row r="9" spans="1:14" x14ac:dyDescent="0.3">
      <c r="A9" s="21" t="s">
        <v>344</v>
      </c>
      <c r="B9" s="21" t="s">
        <v>174</v>
      </c>
      <c r="C9" s="40">
        <v>24023</v>
      </c>
      <c r="D9" s="40">
        <v>27546</v>
      </c>
      <c r="E9" s="40">
        <v>36421</v>
      </c>
    </row>
    <row r="10" spans="1:14" x14ac:dyDescent="0.3">
      <c r="B10" s="21" t="s">
        <v>175</v>
      </c>
      <c r="C10" s="40">
        <v>-239612</v>
      </c>
      <c r="D10" s="40">
        <v>-240854</v>
      </c>
      <c r="E10" s="40">
        <v>-276975</v>
      </c>
    </row>
    <row r="11" spans="1:14" x14ac:dyDescent="0.3">
      <c r="B11" s="21" t="s">
        <v>176</v>
      </c>
      <c r="C11" s="40">
        <v>-215589</v>
      </c>
      <c r="D11" s="40">
        <v>-213308</v>
      </c>
      <c r="E11" s="40">
        <v>-240554</v>
      </c>
    </row>
    <row r="12" spans="1:14" x14ac:dyDescent="0.3">
      <c r="B12" s="23"/>
      <c r="C12" s="28"/>
    </row>
    <row r="13" spans="1:14" x14ac:dyDescent="0.3">
      <c r="A13" s="26" t="s">
        <v>345</v>
      </c>
      <c r="F13" s="71"/>
      <c r="G13" s="71"/>
      <c r="I13" s="71"/>
      <c r="J13" s="71"/>
      <c r="M13" s="71"/>
      <c r="N13" s="71"/>
    </row>
    <row r="14" spans="1:14" x14ac:dyDescent="0.3">
      <c r="A14" s="68" t="s">
        <v>346</v>
      </c>
      <c r="B14" s="23" t="s">
        <v>174</v>
      </c>
      <c r="C14" s="28">
        <v>1067</v>
      </c>
      <c r="D14" s="28">
        <v>2154</v>
      </c>
      <c r="E14" s="28"/>
      <c r="F14" s="71"/>
      <c r="G14" s="71"/>
      <c r="M14" s="71"/>
      <c r="N14" s="71"/>
    </row>
    <row r="15" spans="1:14" x14ac:dyDescent="0.3">
      <c r="A15" s="23"/>
      <c r="B15" s="23" t="s">
        <v>175</v>
      </c>
      <c r="C15" s="28">
        <v>-2149</v>
      </c>
      <c r="D15" s="28">
        <v>-3801</v>
      </c>
      <c r="E15" s="28">
        <v>-394</v>
      </c>
      <c r="F15" s="71"/>
      <c r="G15" s="71"/>
      <c r="M15" s="71"/>
      <c r="N15" s="71"/>
    </row>
    <row r="16" spans="1:14" x14ac:dyDescent="0.3">
      <c r="A16" s="23"/>
      <c r="B16" s="23" t="s">
        <v>176</v>
      </c>
      <c r="C16" s="28">
        <v>-1083</v>
      </c>
      <c r="D16" s="28">
        <v>-1647</v>
      </c>
      <c r="E16" s="28">
        <v>-394</v>
      </c>
      <c r="F16" s="71"/>
      <c r="G16" s="71"/>
      <c r="M16" s="71"/>
      <c r="N16" s="71"/>
    </row>
    <row r="17" spans="1:15" x14ac:dyDescent="0.3">
      <c r="A17" s="23"/>
      <c r="B17" s="23"/>
      <c r="C17" s="28"/>
      <c r="F17" s="71"/>
      <c r="G17" s="71"/>
      <c r="M17" s="71"/>
      <c r="N17" s="71"/>
    </row>
    <row r="18" spans="1:15" x14ac:dyDescent="0.3">
      <c r="A18" s="26" t="s">
        <v>177</v>
      </c>
    </row>
    <row r="19" spans="1:15" x14ac:dyDescent="0.3">
      <c r="A19" s="26" t="s">
        <v>347</v>
      </c>
      <c r="B19" s="23" t="s">
        <v>174</v>
      </c>
      <c r="C19" s="28">
        <v>5</v>
      </c>
      <c r="D19" s="28">
        <v>5</v>
      </c>
      <c r="E19" s="28">
        <v>7</v>
      </c>
      <c r="F19" s="71"/>
      <c r="G19" s="71"/>
      <c r="M19" s="71"/>
      <c r="N19" s="71"/>
    </row>
    <row r="20" spans="1:15" x14ac:dyDescent="0.3">
      <c r="A20" s="23"/>
      <c r="B20" s="23" t="s">
        <v>175</v>
      </c>
      <c r="C20" s="28">
        <v>-1737</v>
      </c>
      <c r="D20" s="28">
        <v>-1802</v>
      </c>
      <c r="E20" s="28">
        <v>-1747</v>
      </c>
    </row>
    <row r="21" spans="1:15" x14ac:dyDescent="0.3">
      <c r="A21" s="23"/>
      <c r="B21" s="23" t="s">
        <v>176</v>
      </c>
      <c r="C21" s="28">
        <v>-1731</v>
      </c>
      <c r="D21" s="28">
        <v>-1797</v>
      </c>
      <c r="E21" s="28">
        <v>-1740</v>
      </c>
    </row>
    <row r="22" spans="1:15" x14ac:dyDescent="0.3">
      <c r="A22" s="23"/>
      <c r="B22" s="23"/>
      <c r="C22" s="28"/>
    </row>
    <row r="23" spans="1:15" x14ac:dyDescent="0.3">
      <c r="A23" s="26" t="s">
        <v>348</v>
      </c>
      <c r="F23" s="71"/>
      <c r="G23" s="71"/>
      <c r="M23" s="71"/>
      <c r="N23" s="71"/>
    </row>
    <row r="24" spans="1:15" x14ac:dyDescent="0.3">
      <c r="A24" s="23"/>
      <c r="B24" s="23" t="s">
        <v>174</v>
      </c>
      <c r="C24" s="28"/>
      <c r="D24" s="28">
        <v>235</v>
      </c>
      <c r="E24" s="28">
        <v>11902</v>
      </c>
      <c r="F24" s="71"/>
      <c r="G24" s="71"/>
      <c r="M24" s="71"/>
      <c r="N24" s="71"/>
    </row>
    <row r="25" spans="1:15" x14ac:dyDescent="0.3">
      <c r="A25" s="23"/>
      <c r="B25" s="23" t="s">
        <v>175</v>
      </c>
      <c r="C25" s="28">
        <v>-9079</v>
      </c>
      <c r="D25" s="28">
        <v>-9980</v>
      </c>
      <c r="E25" s="28">
        <v>-7185</v>
      </c>
    </row>
    <row r="26" spans="1:15" x14ac:dyDescent="0.3">
      <c r="A26" s="23"/>
      <c r="B26" s="23" t="s">
        <v>176</v>
      </c>
      <c r="C26" s="28">
        <v>-9079</v>
      </c>
      <c r="D26" s="28">
        <v>-9745</v>
      </c>
      <c r="E26" s="28">
        <v>4718</v>
      </c>
    </row>
    <row r="27" spans="1:15" x14ac:dyDescent="0.3">
      <c r="A27" s="23"/>
      <c r="B27" s="23"/>
      <c r="C27" s="28"/>
    </row>
    <row r="28" spans="1:15" s="77" customFormat="1" x14ac:dyDescent="0.3">
      <c r="A28" s="26" t="s">
        <v>250</v>
      </c>
      <c r="B28" s="23" t="s">
        <v>174</v>
      </c>
      <c r="C28" s="28">
        <v>15646</v>
      </c>
      <c r="D28" s="28">
        <v>15081</v>
      </c>
      <c r="E28" s="28">
        <v>13803</v>
      </c>
    </row>
    <row r="29" spans="1:15" x14ac:dyDescent="0.3">
      <c r="A29" s="23"/>
      <c r="B29" s="23" t="s">
        <v>175</v>
      </c>
      <c r="C29" s="28">
        <v>-111300</v>
      </c>
      <c r="D29" s="28">
        <v>-116601</v>
      </c>
      <c r="E29" s="28">
        <v>-121732</v>
      </c>
      <c r="F29" s="71"/>
      <c r="G29" s="71"/>
      <c r="M29" s="71"/>
      <c r="N29" s="71"/>
    </row>
    <row r="30" spans="1:15" x14ac:dyDescent="0.3">
      <c r="A30" s="23"/>
      <c r="B30" s="23" t="s">
        <v>176</v>
      </c>
      <c r="C30" s="28">
        <v>-95654</v>
      </c>
      <c r="D30" s="28">
        <v>-101520</v>
      </c>
      <c r="E30" s="28">
        <v>-107929</v>
      </c>
      <c r="F30" s="71"/>
      <c r="G30" s="71"/>
      <c r="I30" s="71"/>
      <c r="J30" s="71"/>
      <c r="M30" s="71"/>
      <c r="N30" s="71"/>
      <c r="O30" s="71"/>
    </row>
    <row r="31" spans="1:15" x14ac:dyDescent="0.3">
      <c r="A31" s="23"/>
      <c r="B31" s="23"/>
      <c r="C31" s="28"/>
      <c r="F31" s="71"/>
      <c r="G31" s="71"/>
      <c r="I31" s="71"/>
      <c r="J31" s="71"/>
      <c r="M31" s="71"/>
      <c r="N31" s="71"/>
    </row>
    <row r="32" spans="1:15" x14ac:dyDescent="0.3">
      <c r="A32" s="21" t="s">
        <v>349</v>
      </c>
      <c r="F32" s="71"/>
    </row>
    <row r="33" spans="1:7" x14ac:dyDescent="0.3">
      <c r="A33" s="21" t="s">
        <v>350</v>
      </c>
      <c r="B33" s="21" t="s">
        <v>174</v>
      </c>
      <c r="C33" s="40">
        <v>66095</v>
      </c>
      <c r="D33" s="40">
        <v>69285</v>
      </c>
      <c r="E33" s="40">
        <v>64684</v>
      </c>
      <c r="F33" s="71"/>
    </row>
    <row r="34" spans="1:7" x14ac:dyDescent="0.3">
      <c r="B34" s="21" t="s">
        <v>175</v>
      </c>
      <c r="C34" s="40">
        <v>-1138775</v>
      </c>
      <c r="D34" s="40">
        <v>-1201875</v>
      </c>
      <c r="E34" s="40">
        <v>-1235351</v>
      </c>
      <c r="F34" s="71"/>
      <c r="G34" s="71"/>
    </row>
    <row r="35" spans="1:7" x14ac:dyDescent="0.3">
      <c r="B35" s="21" t="s">
        <v>176</v>
      </c>
      <c r="C35" s="40">
        <v>-1072679</v>
      </c>
      <c r="D35" s="40">
        <v>-1132590</v>
      </c>
      <c r="E35" s="40">
        <v>-1170667</v>
      </c>
      <c r="F35" s="71"/>
      <c r="G35" s="71"/>
    </row>
    <row r="36" spans="1:7" x14ac:dyDescent="0.3">
      <c r="B36" s="23"/>
      <c r="C36" s="28"/>
      <c r="F36" s="71"/>
      <c r="G36" s="71"/>
    </row>
    <row r="37" spans="1:7" x14ac:dyDescent="0.3">
      <c r="A37" s="21" t="s">
        <v>351</v>
      </c>
    </row>
    <row r="38" spans="1:7" x14ac:dyDescent="0.3">
      <c r="A38" s="77" t="s">
        <v>352</v>
      </c>
      <c r="B38" s="21" t="s">
        <v>174</v>
      </c>
      <c r="C38" s="40">
        <v>1019182</v>
      </c>
      <c r="D38" s="40">
        <v>1099143</v>
      </c>
      <c r="E38" s="40">
        <v>1097585</v>
      </c>
    </row>
    <row r="39" spans="1:7" x14ac:dyDescent="0.3">
      <c r="B39" s="21" t="s">
        <v>175</v>
      </c>
      <c r="C39" s="40">
        <v>-737420</v>
      </c>
      <c r="D39" s="40">
        <v>-770865</v>
      </c>
      <c r="E39" s="40">
        <v>-784803</v>
      </c>
    </row>
    <row r="40" spans="1:7" x14ac:dyDescent="0.3">
      <c r="B40" s="21" t="s">
        <v>176</v>
      </c>
      <c r="C40" s="40">
        <v>281762</v>
      </c>
      <c r="D40" s="40">
        <v>328278</v>
      </c>
      <c r="E40" s="40">
        <v>312782</v>
      </c>
    </row>
    <row r="41" spans="1:7" x14ac:dyDescent="0.3">
      <c r="B41" s="23"/>
      <c r="C41" s="28"/>
    </row>
    <row r="42" spans="1:7" x14ac:dyDescent="0.3">
      <c r="A42" s="26" t="s">
        <v>353</v>
      </c>
      <c r="B42" s="23" t="s">
        <v>174</v>
      </c>
      <c r="C42" s="28">
        <v>475625</v>
      </c>
      <c r="D42" s="28">
        <v>537318</v>
      </c>
      <c r="E42" s="28">
        <v>511371</v>
      </c>
    </row>
    <row r="43" spans="1:7" x14ac:dyDescent="0.3">
      <c r="A43" s="23"/>
      <c r="B43" s="23" t="s">
        <v>175</v>
      </c>
      <c r="C43" s="28">
        <v>-180747</v>
      </c>
      <c r="D43" s="28">
        <v>-196770</v>
      </c>
      <c r="E43" s="28">
        <v>-195837</v>
      </c>
    </row>
    <row r="44" spans="1:7" x14ac:dyDescent="0.3">
      <c r="A44" s="23"/>
      <c r="B44" s="23" t="s">
        <v>176</v>
      </c>
      <c r="C44" s="28">
        <v>294878</v>
      </c>
      <c r="D44" s="28">
        <v>340548</v>
      </c>
      <c r="E44" s="28">
        <v>315535</v>
      </c>
    </row>
    <row r="45" spans="1:7" x14ac:dyDescent="0.3">
      <c r="A45" s="23"/>
      <c r="B45" s="23"/>
      <c r="C45" s="28"/>
      <c r="D45" s="28"/>
      <c r="E45" s="28"/>
    </row>
    <row r="46" spans="1:7" x14ac:dyDescent="0.3">
      <c r="A46" s="26" t="s">
        <v>336</v>
      </c>
      <c r="B46" s="23" t="s">
        <v>174</v>
      </c>
      <c r="C46" s="28">
        <v>506735</v>
      </c>
      <c r="D46" s="28">
        <v>524196</v>
      </c>
      <c r="E46" s="28">
        <v>547912</v>
      </c>
    </row>
    <row r="47" spans="1:7" x14ac:dyDescent="0.3">
      <c r="A47" s="23"/>
      <c r="B47" s="23" t="s">
        <v>175</v>
      </c>
      <c r="C47" s="28">
        <v>-279347</v>
      </c>
      <c r="D47" s="28">
        <v>-288067</v>
      </c>
      <c r="E47" s="28">
        <v>-300087</v>
      </c>
    </row>
    <row r="48" spans="1:7" x14ac:dyDescent="0.3">
      <c r="A48" s="23"/>
      <c r="B48" s="23" t="s">
        <v>176</v>
      </c>
      <c r="C48" s="28">
        <v>227388</v>
      </c>
      <c r="D48" s="28">
        <v>236129</v>
      </c>
      <c r="E48" s="28">
        <v>247825</v>
      </c>
    </row>
    <row r="49" spans="1:5" x14ac:dyDescent="0.3">
      <c r="A49" s="23"/>
      <c r="B49" s="23"/>
      <c r="C49" s="28"/>
      <c r="D49" s="28"/>
      <c r="E49" s="28"/>
    </row>
    <row r="50" spans="1:5" x14ac:dyDescent="0.3">
      <c r="A50" s="26" t="s">
        <v>354</v>
      </c>
      <c r="B50" s="23" t="s">
        <v>174</v>
      </c>
      <c r="C50" s="28">
        <v>20388</v>
      </c>
      <c r="D50" s="28">
        <v>19966</v>
      </c>
      <c r="E50" s="28">
        <v>19999</v>
      </c>
    </row>
    <row r="51" spans="1:5" x14ac:dyDescent="0.3">
      <c r="A51" s="23"/>
      <c r="B51" s="23" t="s">
        <v>175</v>
      </c>
      <c r="C51" s="28">
        <v>-12101</v>
      </c>
      <c r="D51" s="28">
        <v>-12645</v>
      </c>
      <c r="E51" s="28">
        <v>-14876</v>
      </c>
    </row>
    <row r="52" spans="1:5" x14ac:dyDescent="0.3">
      <c r="A52" s="23"/>
      <c r="B52" s="23" t="s">
        <v>176</v>
      </c>
      <c r="C52" s="28">
        <v>8287</v>
      </c>
      <c r="D52" s="28">
        <v>7321</v>
      </c>
      <c r="E52" s="28">
        <v>5123</v>
      </c>
    </row>
    <row r="53" spans="1:5" x14ac:dyDescent="0.3">
      <c r="A53" s="23"/>
      <c r="B53" s="23"/>
      <c r="C53" s="28"/>
    </row>
    <row r="54" spans="1:5" x14ac:dyDescent="0.3">
      <c r="A54" s="26" t="s">
        <v>355</v>
      </c>
    </row>
    <row r="55" spans="1:5" x14ac:dyDescent="0.3">
      <c r="A55" s="26" t="s">
        <v>356</v>
      </c>
      <c r="B55" s="23" t="s">
        <v>174</v>
      </c>
      <c r="C55" s="28"/>
    </row>
    <row r="56" spans="1:5" x14ac:dyDescent="0.3">
      <c r="A56" s="23"/>
      <c r="B56" s="23" t="s">
        <v>175</v>
      </c>
      <c r="C56" s="28">
        <v>-197677</v>
      </c>
      <c r="D56" s="71">
        <v>-203192</v>
      </c>
      <c r="E56" s="71">
        <v>-194310</v>
      </c>
    </row>
    <row r="57" spans="1:5" x14ac:dyDescent="0.3">
      <c r="A57" s="23"/>
      <c r="B57" s="23" t="s">
        <v>176</v>
      </c>
      <c r="C57" s="28">
        <v>-197677</v>
      </c>
      <c r="D57" s="71">
        <v>-203192</v>
      </c>
      <c r="E57" s="71">
        <v>-194310</v>
      </c>
    </row>
    <row r="58" spans="1:5" x14ac:dyDescent="0.3">
      <c r="A58" s="23"/>
      <c r="B58" s="23"/>
      <c r="C58" s="28"/>
    </row>
    <row r="59" spans="1:5" x14ac:dyDescent="0.3">
      <c r="A59" s="26" t="s">
        <v>357</v>
      </c>
      <c r="B59" s="23" t="s">
        <v>174</v>
      </c>
      <c r="C59" s="28">
        <v>16433</v>
      </c>
      <c r="D59" s="28">
        <v>17663</v>
      </c>
      <c r="E59" s="28">
        <v>18303</v>
      </c>
    </row>
    <row r="60" spans="1:5" x14ac:dyDescent="0.3">
      <c r="B60" s="23" t="s">
        <v>175</v>
      </c>
      <c r="C60" s="28">
        <v>-52316</v>
      </c>
      <c r="D60" s="28">
        <v>-54191</v>
      </c>
      <c r="E60" s="28">
        <v>-57541</v>
      </c>
    </row>
    <row r="61" spans="1:5" x14ac:dyDescent="0.3">
      <c r="B61" s="23" t="s">
        <v>176</v>
      </c>
      <c r="C61" s="28">
        <v>-35882</v>
      </c>
      <c r="D61" s="28">
        <v>-36528</v>
      </c>
      <c r="E61" s="28">
        <v>-39239</v>
      </c>
    </row>
    <row r="62" spans="1:5" x14ac:dyDescent="0.3">
      <c r="B62" s="23"/>
      <c r="C62" s="28"/>
    </row>
    <row r="63" spans="1:5" x14ac:dyDescent="0.3">
      <c r="A63" s="21" t="s">
        <v>358</v>
      </c>
    </row>
    <row r="64" spans="1:5" x14ac:dyDescent="0.3">
      <c r="A64" s="21" t="s">
        <v>359</v>
      </c>
      <c r="B64" s="21" t="s">
        <v>174</v>
      </c>
      <c r="C64" s="40">
        <v>29689</v>
      </c>
      <c r="D64" s="40">
        <v>33528</v>
      </c>
      <c r="E64" s="40">
        <v>24073</v>
      </c>
    </row>
    <row r="65" spans="1:5" x14ac:dyDescent="0.3">
      <c r="B65" s="21" t="s">
        <v>175</v>
      </c>
      <c r="C65" s="40">
        <v>-238492</v>
      </c>
      <c r="D65" s="40">
        <v>-218081</v>
      </c>
      <c r="E65" s="40">
        <v>-258914</v>
      </c>
    </row>
    <row r="66" spans="1:5" x14ac:dyDescent="0.3">
      <c r="B66" s="21" t="s">
        <v>176</v>
      </c>
      <c r="C66" s="40">
        <v>-208802</v>
      </c>
      <c r="D66" s="40">
        <v>-184553</v>
      </c>
      <c r="E66" s="40">
        <v>-234841</v>
      </c>
    </row>
    <row r="67" spans="1:5" x14ac:dyDescent="0.3">
      <c r="B67" s="23"/>
      <c r="C67" s="28"/>
    </row>
    <row r="68" spans="1:5" x14ac:dyDescent="0.3">
      <c r="A68" s="21" t="s">
        <v>360</v>
      </c>
    </row>
    <row r="69" spans="1:5" x14ac:dyDescent="0.3">
      <c r="A69" s="77" t="s">
        <v>361</v>
      </c>
      <c r="B69" s="21" t="s">
        <v>174</v>
      </c>
      <c r="C69" s="40">
        <v>216793</v>
      </c>
      <c r="D69" s="40">
        <v>186246</v>
      </c>
      <c r="E69" s="40">
        <v>177320</v>
      </c>
    </row>
    <row r="70" spans="1:5" x14ac:dyDescent="0.3">
      <c r="B70" s="21" t="s">
        <v>175</v>
      </c>
      <c r="C70" s="40">
        <v>-2062906</v>
      </c>
      <c r="D70" s="40">
        <v>-2164047</v>
      </c>
      <c r="E70" s="40">
        <v>-2266570</v>
      </c>
    </row>
    <row r="71" spans="1:5" x14ac:dyDescent="0.3">
      <c r="B71" s="21" t="s">
        <v>176</v>
      </c>
      <c r="C71" s="40">
        <v>-1846112</v>
      </c>
      <c r="D71" s="40">
        <v>-1977801</v>
      </c>
      <c r="E71" s="40">
        <v>-2089250</v>
      </c>
    </row>
    <row r="72" spans="1:5" x14ac:dyDescent="0.3">
      <c r="B72" s="23"/>
      <c r="C72" s="28"/>
    </row>
    <row r="73" spans="1:5" x14ac:dyDescent="0.3">
      <c r="A73" s="26" t="s">
        <v>362</v>
      </c>
      <c r="B73" s="23" t="s">
        <v>174</v>
      </c>
      <c r="C73" s="28">
        <v>183269</v>
      </c>
      <c r="D73" s="71">
        <v>163601</v>
      </c>
      <c r="E73" s="71">
        <v>157665</v>
      </c>
    </row>
    <row r="74" spans="1:5" x14ac:dyDescent="0.3">
      <c r="A74" s="23"/>
      <c r="B74" s="23" t="s">
        <v>175</v>
      </c>
      <c r="C74" s="28">
        <v>-1453394</v>
      </c>
      <c r="D74" s="71">
        <v>-1429783</v>
      </c>
      <c r="E74" s="71">
        <v>-1521745</v>
      </c>
    </row>
    <row r="75" spans="1:5" x14ac:dyDescent="0.3">
      <c r="A75" s="23"/>
      <c r="B75" s="23" t="s">
        <v>176</v>
      </c>
      <c r="C75" s="28">
        <v>-1270124</v>
      </c>
      <c r="D75" s="71">
        <v>-1266182</v>
      </c>
      <c r="E75" s="71">
        <v>-1364080</v>
      </c>
    </row>
    <row r="76" spans="1:5" x14ac:dyDescent="0.3">
      <c r="A76" s="23"/>
      <c r="B76" s="23"/>
      <c r="C76" s="28"/>
    </row>
    <row r="77" spans="1:5" x14ac:dyDescent="0.3">
      <c r="A77" s="26" t="s">
        <v>363</v>
      </c>
      <c r="B77" s="23" t="s">
        <v>174</v>
      </c>
      <c r="C77" s="28">
        <v>7809</v>
      </c>
      <c r="D77" s="71">
        <v>3150</v>
      </c>
      <c r="E77" s="71">
        <v>2201</v>
      </c>
    </row>
    <row r="78" spans="1:5" x14ac:dyDescent="0.3">
      <c r="A78" s="23"/>
      <c r="B78" s="23" t="s">
        <v>175</v>
      </c>
      <c r="C78" s="28">
        <v>-16875</v>
      </c>
      <c r="D78" s="71">
        <v>-13531</v>
      </c>
      <c r="E78" s="71">
        <v>-12866</v>
      </c>
    </row>
    <row r="79" spans="1:5" x14ac:dyDescent="0.3">
      <c r="A79" s="23"/>
      <c r="B79" s="23" t="s">
        <v>176</v>
      </c>
      <c r="C79" s="28">
        <v>-9067</v>
      </c>
      <c r="D79" s="71">
        <v>-10381</v>
      </c>
      <c r="E79" s="71">
        <v>-10665</v>
      </c>
    </row>
    <row r="80" spans="1:5" x14ac:dyDescent="0.3">
      <c r="A80" s="23"/>
      <c r="B80" s="23"/>
      <c r="C80" s="28"/>
    </row>
    <row r="81" spans="1:5" x14ac:dyDescent="0.3">
      <c r="A81" s="26" t="s">
        <v>390</v>
      </c>
      <c r="B81" s="23" t="s">
        <v>174</v>
      </c>
      <c r="C81" s="28">
        <v>24961</v>
      </c>
      <c r="D81" s="71">
        <v>18914</v>
      </c>
      <c r="E81" s="71">
        <v>17094</v>
      </c>
    </row>
    <row r="82" spans="1:5" x14ac:dyDescent="0.3">
      <c r="A82" s="26" t="s">
        <v>391</v>
      </c>
      <c r="B82" s="23" t="s">
        <v>175</v>
      </c>
      <c r="C82" s="28">
        <v>-17876</v>
      </c>
      <c r="D82" s="71">
        <v>-15884</v>
      </c>
      <c r="E82" s="71">
        <v>-13475</v>
      </c>
    </row>
    <row r="83" spans="1:5" x14ac:dyDescent="0.3">
      <c r="A83" s="23"/>
      <c r="B83" s="23" t="s">
        <v>176</v>
      </c>
      <c r="C83" s="28">
        <v>7085</v>
      </c>
      <c r="D83" s="71">
        <v>3030</v>
      </c>
      <c r="E83" s="71">
        <v>3620</v>
      </c>
    </row>
    <row r="84" spans="1:5" x14ac:dyDescent="0.3">
      <c r="A84" s="23"/>
      <c r="B84" s="23"/>
      <c r="C84" s="28"/>
    </row>
    <row r="85" spans="1:5" x14ac:dyDescent="0.3">
      <c r="A85" s="26" t="s">
        <v>392</v>
      </c>
      <c r="B85" s="23" t="s">
        <v>174</v>
      </c>
      <c r="C85" s="28">
        <v>754</v>
      </c>
      <c r="D85" s="28">
        <v>581</v>
      </c>
      <c r="E85" s="28">
        <v>359</v>
      </c>
    </row>
    <row r="86" spans="1:5" x14ac:dyDescent="0.3">
      <c r="A86" s="26" t="s">
        <v>405</v>
      </c>
      <c r="B86" s="23" t="s">
        <v>175</v>
      </c>
      <c r="C86" s="28">
        <v>-5068</v>
      </c>
      <c r="D86" s="28">
        <v>-14326</v>
      </c>
      <c r="E86" s="28">
        <v>-20991</v>
      </c>
    </row>
    <row r="87" spans="1:5" x14ac:dyDescent="0.3">
      <c r="A87" s="26"/>
      <c r="B87" s="23" t="s">
        <v>176</v>
      </c>
      <c r="C87" s="28">
        <v>-4314</v>
      </c>
      <c r="D87" s="28">
        <v>-13745</v>
      </c>
      <c r="E87" s="28">
        <v>-20632</v>
      </c>
    </row>
    <row r="88" spans="1:5" x14ac:dyDescent="0.3">
      <c r="A88" s="23"/>
      <c r="B88" s="23"/>
      <c r="C88" s="28"/>
    </row>
    <row r="89" spans="1:5" x14ac:dyDescent="0.3">
      <c r="A89" s="26" t="s">
        <v>364</v>
      </c>
    </row>
    <row r="90" spans="1:5" x14ac:dyDescent="0.3">
      <c r="A90" s="68" t="s">
        <v>365</v>
      </c>
      <c r="B90" s="23" t="s">
        <v>174</v>
      </c>
      <c r="C90" s="28"/>
    </row>
    <row r="91" spans="1:5" x14ac:dyDescent="0.3">
      <c r="B91" s="23" t="s">
        <v>175</v>
      </c>
      <c r="C91" s="28">
        <v>-569693</v>
      </c>
      <c r="D91" s="28">
        <v>-690523</v>
      </c>
      <c r="E91" s="28">
        <v>-697493</v>
      </c>
    </row>
    <row r="92" spans="1:5" x14ac:dyDescent="0.3">
      <c r="B92" s="23" t="s">
        <v>176</v>
      </c>
      <c r="C92" s="28">
        <v>-569693</v>
      </c>
      <c r="D92" s="28">
        <v>-690523</v>
      </c>
      <c r="E92" s="28">
        <v>-697493</v>
      </c>
    </row>
    <row r="94" spans="1:5" x14ac:dyDescent="0.3">
      <c r="A94" s="116" t="s">
        <v>335</v>
      </c>
    </row>
    <row r="95" spans="1:5" x14ac:dyDescent="0.3">
      <c r="A95" s="116" t="s">
        <v>82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1"/>
  <sheetViews>
    <sheetView workbookViewId="0">
      <selection activeCell="D1" sqref="D1"/>
    </sheetView>
  </sheetViews>
  <sheetFormatPr defaultColWidth="8.77734375" defaultRowHeight="14.4" x14ac:dyDescent="0.3"/>
  <cols>
    <col min="1" max="1" width="7" style="46" customWidth="1"/>
    <col min="2" max="2" width="17" style="46" customWidth="1"/>
    <col min="3" max="3" width="22.77734375" style="46" customWidth="1"/>
    <col min="4" max="4" width="15" style="46" customWidth="1"/>
    <col min="5" max="5" width="18.44140625" style="46" customWidth="1"/>
    <col min="6" max="6" width="21.21875" style="46" customWidth="1"/>
    <col min="7" max="7" width="9" style="46" customWidth="1"/>
    <col min="8" max="16384" width="8.77734375" style="46"/>
  </cols>
  <sheetData>
    <row r="1" spans="1:13" s="21" customFormat="1" ht="13.2" x14ac:dyDescent="0.25">
      <c r="A1" s="21" t="s">
        <v>418</v>
      </c>
    </row>
    <row r="2" spans="1:13" s="21" customFormat="1" ht="13.2" x14ac:dyDescent="0.25">
      <c r="A2" s="21" t="s">
        <v>20</v>
      </c>
    </row>
    <row r="3" spans="1:13" s="21" customFormat="1" ht="13.2" x14ac:dyDescent="0.25">
      <c r="A3" s="22" t="s">
        <v>28</v>
      </c>
      <c r="H3" s="22"/>
    </row>
    <row r="4" spans="1:13" x14ac:dyDescent="0.3">
      <c r="A4" s="46" t="s">
        <v>22</v>
      </c>
    </row>
    <row r="6" spans="1:13" ht="16.2" x14ac:dyDescent="0.3">
      <c r="B6" s="46" t="s">
        <v>178</v>
      </c>
      <c r="C6" s="23" t="s">
        <v>179</v>
      </c>
      <c r="D6" s="46" t="s">
        <v>180</v>
      </c>
      <c r="J6" s="23"/>
    </row>
    <row r="7" spans="1:13" x14ac:dyDescent="0.3">
      <c r="B7" s="46" t="s">
        <v>181</v>
      </c>
      <c r="C7" s="23" t="s">
        <v>182</v>
      </c>
      <c r="D7" s="46" t="s">
        <v>183</v>
      </c>
      <c r="E7" s="46" t="s">
        <v>184</v>
      </c>
      <c r="F7" s="46" t="s">
        <v>185</v>
      </c>
      <c r="J7" s="23"/>
    </row>
    <row r="8" spans="1:13" ht="16.2" x14ac:dyDescent="0.3">
      <c r="B8" s="46" t="s">
        <v>186</v>
      </c>
      <c r="C8" s="39" t="s">
        <v>187</v>
      </c>
      <c r="D8" s="78" t="s">
        <v>188</v>
      </c>
      <c r="E8" s="78" t="s">
        <v>189</v>
      </c>
      <c r="F8" s="78" t="s">
        <v>190</v>
      </c>
      <c r="G8" s="78"/>
      <c r="J8" s="39"/>
      <c r="K8" s="78"/>
      <c r="L8" s="78"/>
      <c r="M8" s="78"/>
    </row>
    <row r="9" spans="1:13" x14ac:dyDescent="0.3">
      <c r="C9" s="23"/>
      <c r="D9" s="46" t="s">
        <v>191</v>
      </c>
      <c r="E9" s="46" t="s">
        <v>192</v>
      </c>
      <c r="F9" s="46" t="s">
        <v>192</v>
      </c>
      <c r="J9" s="23"/>
    </row>
    <row r="10" spans="1:13" x14ac:dyDescent="0.3">
      <c r="C10" s="23"/>
      <c r="D10" s="46" t="s">
        <v>186</v>
      </c>
      <c r="E10" s="46" t="s">
        <v>193</v>
      </c>
      <c r="F10" s="46" t="s">
        <v>194</v>
      </c>
      <c r="J10" s="23"/>
    </row>
    <row r="11" spans="1:13" x14ac:dyDescent="0.3">
      <c r="A11" s="63"/>
      <c r="B11" s="78"/>
      <c r="C11" s="39"/>
      <c r="D11" s="78"/>
      <c r="E11" s="78"/>
      <c r="F11" s="78"/>
      <c r="G11" s="78"/>
      <c r="H11" s="63"/>
      <c r="I11" s="78"/>
      <c r="J11" s="39"/>
      <c r="K11" s="78"/>
      <c r="L11" s="78"/>
      <c r="M11" s="78"/>
    </row>
    <row r="12" spans="1:13" x14ac:dyDescent="0.3">
      <c r="A12" s="29">
        <v>2000</v>
      </c>
      <c r="B12" s="39">
        <v>16.5</v>
      </c>
      <c r="C12" s="36">
        <v>102.136385707</v>
      </c>
      <c r="D12" s="78">
        <v>0.7</v>
      </c>
      <c r="E12" s="46">
        <v>0.22</v>
      </c>
      <c r="F12" s="78">
        <v>0.7</v>
      </c>
      <c r="G12" s="73"/>
      <c r="H12" s="63"/>
      <c r="I12" s="78"/>
      <c r="J12" s="36"/>
      <c r="K12" s="78"/>
      <c r="M12" s="78"/>
    </row>
    <row r="13" spans="1:13" x14ac:dyDescent="0.3">
      <c r="A13" s="29">
        <v>2005</v>
      </c>
      <c r="B13" s="39">
        <v>17.5</v>
      </c>
      <c r="C13" s="36">
        <v>119.854</v>
      </c>
      <c r="D13" s="78">
        <v>0.7</v>
      </c>
      <c r="E13" s="78">
        <v>0.22</v>
      </c>
      <c r="F13" s="78">
        <v>0.7</v>
      </c>
      <c r="G13" s="73"/>
      <c r="H13" s="63"/>
      <c r="I13" s="78"/>
      <c r="J13" s="36"/>
      <c r="K13" s="78"/>
      <c r="L13" s="78"/>
      <c r="M13" s="78"/>
    </row>
    <row r="14" spans="1:13" x14ac:dyDescent="0.3">
      <c r="A14" s="29">
        <v>2010</v>
      </c>
      <c r="B14" s="39">
        <v>17.5</v>
      </c>
      <c r="C14" s="36">
        <v>184.548</v>
      </c>
      <c r="D14" s="78">
        <v>0.8</v>
      </c>
      <c r="E14" s="78">
        <v>0.32</v>
      </c>
      <c r="F14" s="78">
        <v>0.8</v>
      </c>
      <c r="G14" s="71"/>
      <c r="H14" s="63"/>
      <c r="I14" s="78"/>
      <c r="J14" s="36"/>
      <c r="K14" s="78"/>
      <c r="L14" s="78"/>
      <c r="M14" s="78"/>
    </row>
    <row r="15" spans="1:13" x14ac:dyDescent="0.3">
      <c r="A15" s="29">
        <v>2011</v>
      </c>
      <c r="B15" s="39">
        <v>18.5</v>
      </c>
      <c r="C15" s="36">
        <v>186.50899999999999</v>
      </c>
      <c r="D15" s="78">
        <v>0.8</v>
      </c>
      <c r="E15" s="78">
        <v>0.32</v>
      </c>
      <c r="F15" s="78">
        <v>0.8</v>
      </c>
      <c r="G15" s="71"/>
      <c r="H15" s="63"/>
      <c r="I15" s="78"/>
      <c r="J15" s="36"/>
      <c r="K15" s="78"/>
      <c r="L15" s="78" t="s">
        <v>10</v>
      </c>
      <c r="M15" s="78"/>
    </row>
    <row r="16" spans="1:13" x14ac:dyDescent="0.3">
      <c r="A16" s="29">
        <v>2012</v>
      </c>
      <c r="B16" s="39">
        <v>18.5</v>
      </c>
      <c r="C16" s="36">
        <v>188.74600000000001</v>
      </c>
      <c r="D16" s="78">
        <v>0.8</v>
      </c>
      <c r="E16" s="78">
        <v>0.32</v>
      </c>
      <c r="F16" s="78">
        <v>0.8</v>
      </c>
      <c r="G16" s="71"/>
      <c r="H16" s="63"/>
      <c r="I16" s="78"/>
      <c r="J16" s="36"/>
      <c r="K16" s="78"/>
      <c r="L16" s="78"/>
      <c r="M16" s="78"/>
    </row>
    <row r="17" spans="1:21" x14ac:dyDescent="0.3">
      <c r="A17" s="29">
        <v>2013</v>
      </c>
      <c r="B17" s="39">
        <v>18.5</v>
      </c>
      <c r="C17" s="36">
        <v>195.3</v>
      </c>
      <c r="D17" s="78">
        <v>0.8</v>
      </c>
      <c r="E17" s="78">
        <v>0.32</v>
      </c>
      <c r="F17" s="78">
        <v>0.8</v>
      </c>
      <c r="G17" s="71"/>
      <c r="H17" s="63"/>
      <c r="I17" s="78" t="s">
        <v>10</v>
      </c>
      <c r="J17" s="36"/>
      <c r="K17" s="78"/>
      <c r="L17" s="78"/>
      <c r="M17" s="78"/>
    </row>
    <row r="18" spans="1:21" x14ac:dyDescent="0.3">
      <c r="A18" s="29">
        <v>2014</v>
      </c>
      <c r="B18" s="39">
        <v>18.5</v>
      </c>
      <c r="C18" s="36">
        <v>206.7</v>
      </c>
      <c r="D18" s="78">
        <v>0.8</v>
      </c>
      <c r="E18" s="78">
        <v>0.32</v>
      </c>
      <c r="F18" s="78">
        <v>0.8</v>
      </c>
      <c r="G18" s="71"/>
      <c r="H18" s="63"/>
      <c r="I18" s="78"/>
      <c r="J18" s="36"/>
      <c r="K18" s="78"/>
      <c r="L18" s="78"/>
      <c r="M18" s="78"/>
    </row>
    <row r="19" spans="1:21" x14ac:dyDescent="0.3">
      <c r="A19" s="29">
        <v>2015</v>
      </c>
      <c r="B19" s="39">
        <v>18.5</v>
      </c>
      <c r="C19" s="36">
        <v>214.3</v>
      </c>
      <c r="D19" s="78">
        <v>0.8</v>
      </c>
      <c r="E19" s="78">
        <v>0.37</v>
      </c>
      <c r="F19" s="78">
        <v>0.8</v>
      </c>
      <c r="H19" s="63"/>
      <c r="I19" s="78"/>
      <c r="J19" s="36"/>
      <c r="K19" s="78"/>
      <c r="L19" s="78"/>
      <c r="M19" s="78"/>
    </row>
    <row r="20" spans="1:21" x14ac:dyDescent="0.3">
      <c r="A20" s="29">
        <v>2016</v>
      </c>
      <c r="B20" s="39">
        <v>18.5</v>
      </c>
      <c r="C20" s="36">
        <v>221.9</v>
      </c>
      <c r="D20" s="78">
        <v>0.8</v>
      </c>
      <c r="E20" s="78">
        <v>0.37</v>
      </c>
      <c r="F20" s="78">
        <v>0.8</v>
      </c>
      <c r="H20" s="63"/>
      <c r="I20" s="78"/>
      <c r="J20" s="36"/>
      <c r="K20" s="78"/>
      <c r="L20" s="78"/>
      <c r="M20" s="78"/>
    </row>
    <row r="21" spans="1:21" x14ac:dyDescent="0.3">
      <c r="A21" s="29">
        <v>2017</v>
      </c>
      <c r="B21" s="39">
        <v>18.5</v>
      </c>
      <c r="C21" s="36">
        <v>256.7</v>
      </c>
      <c r="D21" s="78">
        <v>0.93</v>
      </c>
      <c r="E21" s="78">
        <v>0.41</v>
      </c>
      <c r="F21" s="78">
        <v>0.93</v>
      </c>
      <c r="H21" s="63"/>
      <c r="I21" s="78"/>
      <c r="J21" s="36"/>
      <c r="K21" s="78"/>
      <c r="L21" s="78"/>
      <c r="M21" s="78"/>
    </row>
    <row r="22" spans="1:21" x14ac:dyDescent="0.3">
      <c r="A22" s="29">
        <v>2018</v>
      </c>
      <c r="B22" s="39">
        <v>18</v>
      </c>
      <c r="C22" s="36">
        <v>261.3</v>
      </c>
      <c r="D22" s="78">
        <v>0.93</v>
      </c>
      <c r="E22" s="78">
        <v>0.41</v>
      </c>
      <c r="F22" s="78">
        <v>0.93</v>
      </c>
      <c r="H22" s="63"/>
      <c r="I22" s="78"/>
      <c r="J22" s="36"/>
      <c r="K22" s="78"/>
      <c r="L22" s="78"/>
      <c r="M22" s="78"/>
    </row>
    <row r="23" spans="1:21" x14ac:dyDescent="0.3">
      <c r="A23" s="29">
        <v>2019</v>
      </c>
      <c r="B23" s="39">
        <v>18</v>
      </c>
      <c r="C23" s="36">
        <v>273.89999999999998</v>
      </c>
      <c r="D23" s="78">
        <v>0.93</v>
      </c>
      <c r="E23" s="78">
        <v>0.41</v>
      </c>
      <c r="F23" s="78">
        <v>0.93</v>
      </c>
      <c r="H23" s="63"/>
      <c r="I23" s="78"/>
      <c r="J23" s="36"/>
      <c r="K23" s="78"/>
      <c r="L23" s="78"/>
      <c r="M23" s="78"/>
    </row>
    <row r="24" spans="1:21" x14ac:dyDescent="0.3">
      <c r="A24" s="29">
        <v>2020</v>
      </c>
      <c r="B24" s="39">
        <v>18</v>
      </c>
      <c r="C24" s="36">
        <v>254.3</v>
      </c>
      <c r="D24" s="78">
        <v>0.93</v>
      </c>
      <c r="E24" s="78">
        <v>0.41</v>
      </c>
      <c r="F24" s="78">
        <v>0.93</v>
      </c>
      <c r="H24" s="63"/>
      <c r="I24" s="78"/>
      <c r="J24" s="36"/>
      <c r="K24" s="78"/>
      <c r="L24" s="78"/>
      <c r="M24" s="78"/>
    </row>
    <row r="25" spans="1:21" x14ac:dyDescent="0.3">
      <c r="A25" s="29"/>
      <c r="B25" s="39"/>
      <c r="C25" s="36"/>
      <c r="D25" s="78"/>
      <c r="E25" s="78"/>
      <c r="F25" s="78"/>
      <c r="H25" s="63"/>
      <c r="I25" s="78"/>
      <c r="J25" s="36"/>
      <c r="K25" s="78"/>
      <c r="L25" s="78"/>
      <c r="M25" s="78"/>
    </row>
    <row r="26" spans="1:21" ht="16.2" x14ac:dyDescent="0.3">
      <c r="A26" s="23" t="s">
        <v>238</v>
      </c>
      <c r="B26" s="23"/>
      <c r="C26" s="23"/>
      <c r="D26" s="23"/>
      <c r="H26" s="63"/>
      <c r="I26" s="78"/>
      <c r="J26" s="36"/>
      <c r="K26" s="78"/>
      <c r="L26" s="78"/>
      <c r="M26" s="78"/>
      <c r="U26" s="46" t="s">
        <v>10</v>
      </c>
    </row>
    <row r="27" spans="1:21" x14ac:dyDescent="0.3">
      <c r="H27" s="63"/>
      <c r="I27" s="78"/>
      <c r="J27" s="36"/>
      <c r="K27" s="78"/>
      <c r="L27" s="78"/>
      <c r="M27" s="78"/>
    </row>
    <row r="28" spans="1:21" x14ac:dyDescent="0.3">
      <c r="A28" s="46" t="s">
        <v>81</v>
      </c>
      <c r="H28" s="63"/>
      <c r="I28" s="78"/>
      <c r="J28" s="36"/>
      <c r="K28" s="78"/>
      <c r="L28" s="78"/>
      <c r="M28" s="78"/>
    </row>
    <row r="29" spans="1:21" x14ac:dyDescent="0.3">
      <c r="A29" s="46" t="s">
        <v>82</v>
      </c>
      <c r="D29" s="21"/>
      <c r="E29" s="21"/>
      <c r="F29" s="21"/>
      <c r="G29" s="21"/>
      <c r="H29" s="63"/>
      <c r="I29" s="78"/>
      <c r="J29" s="36"/>
    </row>
    <row r="30" spans="1:21" x14ac:dyDescent="0.3">
      <c r="D30" s="21"/>
      <c r="E30" s="21" t="s">
        <v>10</v>
      </c>
      <c r="F30" s="21"/>
      <c r="G30" s="21"/>
      <c r="H30" s="23"/>
      <c r="I30" s="23"/>
      <c r="J30" s="23"/>
      <c r="K30" s="23"/>
    </row>
    <row r="31" spans="1:21" x14ac:dyDescent="0.3">
      <c r="A31" s="29"/>
      <c r="B31" s="39"/>
      <c r="C31" s="36"/>
      <c r="D31" s="78"/>
      <c r="E31" s="78"/>
      <c r="F31" s="78"/>
      <c r="G31" s="21"/>
    </row>
    <row r="33" spans="1:13" x14ac:dyDescent="0.3">
      <c r="A33" s="29"/>
      <c r="B33" s="39"/>
      <c r="C33" s="36"/>
      <c r="D33" s="78"/>
      <c r="E33" s="78"/>
      <c r="F33" s="78"/>
      <c r="K33" s="21"/>
      <c r="L33" s="21"/>
      <c r="M33" s="21"/>
    </row>
    <row r="34" spans="1:13" x14ac:dyDescent="0.3">
      <c r="A34" s="29"/>
      <c r="B34" s="39"/>
      <c r="C34" s="36"/>
      <c r="D34" s="78"/>
      <c r="E34" s="78"/>
      <c r="F34" s="78"/>
    </row>
    <row r="35" spans="1:13" x14ac:dyDescent="0.3">
      <c r="C35" s="23"/>
    </row>
    <row r="36" spans="1:13" x14ac:dyDescent="0.3">
      <c r="B36" s="78"/>
      <c r="C36" s="39"/>
      <c r="D36" s="78"/>
      <c r="E36" s="78"/>
      <c r="F36" s="78"/>
      <c r="G36" s="78"/>
    </row>
    <row r="37" spans="1:13" x14ac:dyDescent="0.3">
      <c r="C37" s="23"/>
    </row>
    <row r="38" spans="1:13" x14ac:dyDescent="0.3">
      <c r="C38" s="23"/>
    </row>
    <row r="39" spans="1:13" x14ac:dyDescent="0.3">
      <c r="A39" s="63"/>
      <c r="B39" s="78"/>
      <c r="C39" s="39"/>
      <c r="D39" s="78"/>
      <c r="E39" s="78"/>
      <c r="F39" s="78"/>
      <c r="G39" s="78"/>
    </row>
    <row r="40" spans="1:13" x14ac:dyDescent="0.3">
      <c r="A40" s="63"/>
      <c r="B40" s="78"/>
      <c r="D40" s="78"/>
      <c r="F40" s="78"/>
      <c r="G40" s="73"/>
    </row>
    <row r="41" spans="1:13" x14ac:dyDescent="0.3">
      <c r="A41" s="63"/>
      <c r="B41" s="78"/>
      <c r="D41" s="78"/>
      <c r="E41" s="78"/>
      <c r="F41" s="78"/>
      <c r="G41" s="73"/>
    </row>
    <row r="42" spans="1:13" x14ac:dyDescent="0.3">
      <c r="A42" s="63"/>
      <c r="B42" s="78"/>
      <c r="D42" s="78"/>
      <c r="E42" s="78"/>
      <c r="F42" s="78"/>
      <c r="G42" s="73"/>
    </row>
    <row r="43" spans="1:13" x14ac:dyDescent="0.3">
      <c r="A43" s="63"/>
      <c r="B43" s="78"/>
      <c r="D43" s="78"/>
      <c r="E43" s="78"/>
      <c r="F43" s="78"/>
      <c r="G43" s="73"/>
    </row>
    <row r="44" spans="1:13" x14ac:dyDescent="0.3">
      <c r="A44" s="63"/>
      <c r="B44" s="78"/>
      <c r="D44" s="78"/>
      <c r="E44" s="78"/>
      <c r="F44" s="78"/>
      <c r="G44" s="73"/>
    </row>
    <row r="45" spans="1:13" x14ac:dyDescent="0.3">
      <c r="A45" s="63"/>
      <c r="B45" s="78"/>
      <c r="D45" s="78"/>
      <c r="E45" s="78"/>
      <c r="F45" s="78"/>
      <c r="G45" s="73"/>
    </row>
    <row r="46" spans="1:13" x14ac:dyDescent="0.3">
      <c r="A46" s="63"/>
      <c r="B46" s="78"/>
      <c r="D46" s="78"/>
      <c r="E46" s="78"/>
      <c r="F46" s="78"/>
      <c r="G46" s="73"/>
    </row>
    <row r="47" spans="1:13" x14ac:dyDescent="0.3">
      <c r="A47" s="63"/>
      <c r="B47" s="78"/>
      <c r="D47" s="78"/>
      <c r="E47" s="78"/>
      <c r="F47" s="78"/>
      <c r="G47" s="73"/>
    </row>
    <row r="48" spans="1:13" x14ac:dyDescent="0.3">
      <c r="A48" s="63"/>
      <c r="B48" s="78"/>
      <c r="D48" s="78"/>
      <c r="E48" s="78"/>
      <c r="F48" s="78"/>
      <c r="G48" s="73"/>
    </row>
    <row r="49" spans="1:7" x14ac:dyDescent="0.3">
      <c r="A49" s="63"/>
      <c r="B49" s="78"/>
      <c r="D49" s="78"/>
      <c r="E49" s="78"/>
      <c r="F49" s="78"/>
      <c r="G49" s="71"/>
    </row>
    <row r="50" spans="1:7" x14ac:dyDescent="0.3">
      <c r="A50" s="63"/>
      <c r="B50" s="78"/>
      <c r="D50" s="79"/>
      <c r="E50" s="79"/>
      <c r="F50" s="79"/>
      <c r="G50" s="71"/>
    </row>
    <row r="51" spans="1:7" x14ac:dyDescent="0.3">
      <c r="A51" s="29"/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2"/>
  <sheetViews>
    <sheetView workbookViewId="0">
      <selection activeCell="G1" sqref="G1"/>
    </sheetView>
  </sheetViews>
  <sheetFormatPr defaultColWidth="8.77734375" defaultRowHeight="14.4" x14ac:dyDescent="0.3"/>
  <cols>
    <col min="1" max="1" width="8.77734375" style="46"/>
    <col min="2" max="2" width="17" style="46" customWidth="1"/>
    <col min="3" max="4" width="14" style="46" customWidth="1"/>
    <col min="5" max="5" width="16.5546875" style="46" customWidth="1"/>
    <col min="6" max="6" width="14.5546875" style="46" customWidth="1"/>
    <col min="7" max="7" width="9.21875" style="46" customWidth="1"/>
    <col min="8" max="8" width="8.77734375" style="46"/>
    <col min="9" max="9" width="12.77734375" style="46" bestFit="1" customWidth="1"/>
    <col min="10" max="16384" width="8.77734375" style="46"/>
  </cols>
  <sheetData>
    <row r="1" spans="1:17" s="21" customFormat="1" ht="13.2" x14ac:dyDescent="0.25">
      <c r="A1" s="21" t="s">
        <v>419</v>
      </c>
    </row>
    <row r="2" spans="1:17" s="21" customFormat="1" ht="13.2" x14ac:dyDescent="0.25">
      <c r="A2" s="21" t="s">
        <v>23</v>
      </c>
    </row>
    <row r="3" spans="1:17" s="21" customFormat="1" ht="13.2" x14ac:dyDescent="0.25">
      <c r="A3" s="22" t="s">
        <v>29</v>
      </c>
    </row>
    <row r="4" spans="1:17" x14ac:dyDescent="0.3">
      <c r="A4" s="46" t="s">
        <v>34</v>
      </c>
      <c r="K4" s="21"/>
      <c r="L4" s="21"/>
      <c r="M4" s="21"/>
      <c r="N4" s="21"/>
      <c r="O4" s="21"/>
      <c r="P4" s="21"/>
      <c r="Q4" s="21"/>
    </row>
    <row r="5" spans="1:17" x14ac:dyDescent="0.3">
      <c r="K5" s="21"/>
      <c r="L5" s="21"/>
      <c r="M5" s="21"/>
      <c r="N5" s="21"/>
      <c r="O5" s="21"/>
      <c r="P5" s="21"/>
      <c r="Q5" s="21"/>
    </row>
    <row r="6" spans="1:17" ht="16.2" x14ac:dyDescent="0.3">
      <c r="B6" s="23" t="s">
        <v>195</v>
      </c>
      <c r="F6" s="70" t="s">
        <v>196</v>
      </c>
      <c r="G6" s="70" t="s">
        <v>197</v>
      </c>
      <c r="K6" s="22"/>
      <c r="L6" s="21"/>
      <c r="M6" s="21"/>
      <c r="N6" s="21"/>
      <c r="O6" s="21"/>
      <c r="P6" s="21"/>
      <c r="Q6" s="21"/>
    </row>
    <row r="7" spans="1:17" s="21" customFormat="1" x14ac:dyDescent="0.3">
      <c r="B7" s="34" t="s">
        <v>198</v>
      </c>
      <c r="F7" s="34" t="s">
        <v>199</v>
      </c>
      <c r="G7" s="70" t="s">
        <v>200</v>
      </c>
      <c r="I7" s="46"/>
      <c r="J7" s="46"/>
      <c r="K7" s="46"/>
      <c r="L7" s="46"/>
      <c r="M7" s="46"/>
      <c r="N7" s="46"/>
      <c r="O7" s="46"/>
      <c r="P7" s="46"/>
      <c r="Q7" s="46"/>
    </row>
    <row r="8" spans="1:17" ht="16.2" x14ac:dyDescent="0.3">
      <c r="B8" s="34" t="s">
        <v>201</v>
      </c>
      <c r="C8" s="46" t="s">
        <v>202</v>
      </c>
      <c r="F8" s="70" t="s">
        <v>203</v>
      </c>
    </row>
    <row r="9" spans="1:17" x14ac:dyDescent="0.3">
      <c r="B9" s="46" t="s">
        <v>10</v>
      </c>
      <c r="C9" s="70" t="s">
        <v>204</v>
      </c>
      <c r="D9" s="70" t="s">
        <v>205</v>
      </c>
      <c r="E9" s="70" t="s">
        <v>206</v>
      </c>
      <c r="F9" s="70" t="s">
        <v>207</v>
      </c>
      <c r="I9" s="70"/>
      <c r="L9" s="23"/>
      <c r="P9" s="70"/>
      <c r="Q9" s="70"/>
    </row>
    <row r="10" spans="1:17" x14ac:dyDescent="0.3">
      <c r="B10" s="46" t="s">
        <v>10</v>
      </c>
      <c r="C10" s="70" t="s">
        <v>208</v>
      </c>
      <c r="D10" s="70" t="s">
        <v>209</v>
      </c>
      <c r="E10" s="70" t="s">
        <v>210</v>
      </c>
      <c r="F10" s="46" t="s">
        <v>10</v>
      </c>
      <c r="I10" s="70"/>
      <c r="K10" s="21"/>
      <c r="L10" s="34"/>
      <c r="M10" s="21"/>
      <c r="N10" s="21"/>
      <c r="O10" s="21"/>
      <c r="P10" s="34"/>
      <c r="Q10" s="70"/>
    </row>
    <row r="11" spans="1:17" x14ac:dyDescent="0.3">
      <c r="C11" s="70"/>
      <c r="D11" s="70"/>
      <c r="E11" s="70" t="s">
        <v>211</v>
      </c>
      <c r="I11" s="70"/>
      <c r="L11" s="34"/>
      <c r="P11" s="70"/>
    </row>
    <row r="12" spans="1:17" x14ac:dyDescent="0.3">
      <c r="C12" s="70"/>
      <c r="D12" s="70"/>
      <c r="E12" s="70" t="s">
        <v>212</v>
      </c>
      <c r="I12" s="70"/>
      <c r="K12" s="46" t="s">
        <v>10</v>
      </c>
      <c r="M12" s="70"/>
      <c r="N12" s="70"/>
      <c r="O12" s="70"/>
      <c r="P12" s="70"/>
    </row>
    <row r="13" spans="1:17" x14ac:dyDescent="0.3">
      <c r="B13" s="46" t="s">
        <v>129</v>
      </c>
      <c r="C13" s="70"/>
      <c r="D13" s="70"/>
      <c r="E13" s="70"/>
      <c r="I13" s="70"/>
      <c r="M13" s="70"/>
      <c r="N13" s="70"/>
      <c r="O13" s="70"/>
    </row>
    <row r="14" spans="1:17" s="21" customFormat="1" x14ac:dyDescent="0.3">
      <c r="A14" s="23" t="s">
        <v>213</v>
      </c>
      <c r="I14" s="46"/>
      <c r="J14" s="46"/>
      <c r="K14" s="46"/>
      <c r="L14" s="46"/>
      <c r="M14" s="70"/>
      <c r="N14" s="70"/>
      <c r="O14" s="70"/>
      <c r="P14" s="46"/>
      <c r="Q14" s="46"/>
    </row>
    <row r="15" spans="1:17" s="21" customFormat="1" x14ac:dyDescent="0.3">
      <c r="A15" s="23" t="s">
        <v>214</v>
      </c>
      <c r="I15" s="69"/>
      <c r="J15" s="46"/>
      <c r="K15" s="46"/>
      <c r="L15" s="46"/>
      <c r="M15" s="70"/>
      <c r="N15" s="70"/>
      <c r="O15" s="70"/>
      <c r="P15" s="46"/>
      <c r="Q15" s="46"/>
    </row>
    <row r="16" spans="1:17" x14ac:dyDescent="0.3">
      <c r="A16" s="63">
        <v>2000</v>
      </c>
      <c r="B16" s="71">
        <v>2163</v>
      </c>
      <c r="C16" s="71">
        <v>1347</v>
      </c>
      <c r="D16" s="46">
        <v>102</v>
      </c>
      <c r="E16" s="71">
        <v>713</v>
      </c>
      <c r="F16" s="80" t="s">
        <v>215</v>
      </c>
      <c r="G16" s="69">
        <v>506.1</v>
      </c>
      <c r="H16" s="81"/>
      <c r="I16" s="69"/>
      <c r="M16" s="70"/>
      <c r="N16" s="70"/>
      <c r="O16" s="70"/>
    </row>
    <row r="17" spans="1:17" x14ac:dyDescent="0.3">
      <c r="A17" s="63">
        <v>2001</v>
      </c>
      <c r="B17" s="71">
        <v>2279</v>
      </c>
      <c r="C17" s="71">
        <v>1498</v>
      </c>
      <c r="D17" s="46">
        <v>109</v>
      </c>
      <c r="E17" s="71">
        <v>672</v>
      </c>
      <c r="F17" s="80" t="s">
        <v>216</v>
      </c>
      <c r="G17" s="69">
        <v>412.9</v>
      </c>
      <c r="H17" s="81"/>
      <c r="I17" s="69"/>
      <c r="K17" s="21"/>
      <c r="L17" s="21"/>
      <c r="M17" s="21"/>
      <c r="N17" s="21"/>
      <c r="O17" s="21"/>
      <c r="P17" s="21"/>
      <c r="Q17" s="21"/>
    </row>
    <row r="18" spans="1:17" x14ac:dyDescent="0.3">
      <c r="A18" s="63">
        <v>2002</v>
      </c>
      <c r="B18" s="71">
        <v>1991</v>
      </c>
      <c r="C18" s="71">
        <v>1601</v>
      </c>
      <c r="D18" s="46">
        <v>112</v>
      </c>
      <c r="E18" s="71">
        <v>277</v>
      </c>
      <c r="F18" s="80" t="s">
        <v>217</v>
      </c>
      <c r="G18" s="69">
        <v>98.7</v>
      </c>
      <c r="H18" s="81"/>
      <c r="I18" s="69"/>
      <c r="K18" s="21"/>
      <c r="L18" s="21"/>
      <c r="M18" s="21"/>
      <c r="N18" s="21"/>
      <c r="O18" s="21"/>
      <c r="P18" s="21"/>
      <c r="Q18" s="21"/>
    </row>
    <row r="19" spans="1:17" x14ac:dyDescent="0.3">
      <c r="A19" s="63">
        <v>2003</v>
      </c>
      <c r="B19" s="71">
        <v>1984</v>
      </c>
      <c r="C19" s="71">
        <v>1643</v>
      </c>
      <c r="D19" s="46">
        <v>114</v>
      </c>
      <c r="E19" s="71">
        <v>267</v>
      </c>
      <c r="F19" s="82">
        <v>8</v>
      </c>
      <c r="G19" s="69">
        <v>338.1</v>
      </c>
      <c r="H19" s="81"/>
      <c r="I19" s="69"/>
      <c r="K19" s="63"/>
      <c r="L19" s="71"/>
      <c r="M19" s="71"/>
      <c r="O19" s="71"/>
      <c r="P19" s="80"/>
      <c r="Q19" s="69"/>
    </row>
    <row r="20" spans="1:17" x14ac:dyDescent="0.3">
      <c r="A20" s="63">
        <v>2004</v>
      </c>
      <c r="B20" s="71">
        <v>1927.808</v>
      </c>
      <c r="C20" s="71">
        <v>1600.4829999999999</v>
      </c>
      <c r="D20" s="73">
        <v>115.2</v>
      </c>
      <c r="E20" s="71">
        <v>211.328</v>
      </c>
      <c r="F20" s="82">
        <v>68</v>
      </c>
      <c r="G20" s="69">
        <v>380.923</v>
      </c>
      <c r="H20" s="81"/>
      <c r="I20" s="69"/>
      <c r="K20" s="63"/>
      <c r="L20" s="71"/>
      <c r="M20" s="71"/>
      <c r="O20" s="71"/>
      <c r="P20" s="80"/>
      <c r="Q20" s="69"/>
    </row>
    <row r="21" spans="1:17" x14ac:dyDescent="0.3">
      <c r="A21" s="63">
        <v>2005</v>
      </c>
      <c r="B21" s="71">
        <v>1982.931</v>
      </c>
      <c r="C21" s="71">
        <v>1646.1569999999999</v>
      </c>
      <c r="D21" s="73">
        <v>119.854</v>
      </c>
      <c r="E21" s="71">
        <v>216.178</v>
      </c>
      <c r="F21" s="71">
        <v>132.59700000000001</v>
      </c>
      <c r="G21" s="69">
        <v>329.3</v>
      </c>
      <c r="H21" s="81"/>
      <c r="I21" s="69"/>
      <c r="K21" s="63"/>
      <c r="L21" s="71"/>
      <c r="M21" s="71"/>
      <c r="O21" s="71"/>
      <c r="P21" s="80"/>
      <c r="Q21" s="69"/>
    </row>
    <row r="22" spans="1:17" x14ac:dyDescent="0.3">
      <c r="A22" s="63">
        <v>2006</v>
      </c>
      <c r="B22" s="71">
        <v>2093.7080000000001</v>
      </c>
      <c r="C22" s="71">
        <v>1747.9090000000001</v>
      </c>
      <c r="D22" s="73">
        <v>122.411</v>
      </c>
      <c r="E22" s="71">
        <v>222.67099999999999</v>
      </c>
      <c r="F22" s="71">
        <v>173.958</v>
      </c>
      <c r="G22" s="69">
        <v>470.69</v>
      </c>
      <c r="H22" s="81"/>
      <c r="I22" s="69"/>
      <c r="K22" s="63"/>
      <c r="L22" s="71"/>
      <c r="M22" s="71"/>
      <c r="O22" s="71"/>
      <c r="P22" s="82"/>
      <c r="Q22" s="69"/>
    </row>
    <row r="23" spans="1:17" x14ac:dyDescent="0.3">
      <c r="A23" s="63">
        <v>2007</v>
      </c>
      <c r="B23" s="71">
        <v>2262</v>
      </c>
      <c r="C23" s="71">
        <v>1861.376</v>
      </c>
      <c r="D23" s="73">
        <v>138.39599999999999</v>
      </c>
      <c r="E23" s="71">
        <v>261.89800000000002</v>
      </c>
      <c r="F23" s="71">
        <v>181.47399999999999</v>
      </c>
      <c r="G23" s="69">
        <v>544.70000000000005</v>
      </c>
      <c r="H23" s="81"/>
      <c r="I23" s="64"/>
      <c r="K23" s="63"/>
      <c r="L23" s="71"/>
      <c r="M23" s="71"/>
      <c r="N23" s="73"/>
      <c r="O23" s="71"/>
      <c r="P23" s="82"/>
      <c r="Q23" s="69"/>
    </row>
    <row r="24" spans="1:17" x14ac:dyDescent="0.3">
      <c r="A24" s="63">
        <v>2008</v>
      </c>
      <c r="B24" s="71">
        <v>2412.7429999999999</v>
      </c>
      <c r="C24" s="71">
        <v>1975.0530000000001</v>
      </c>
      <c r="D24" s="73">
        <v>148.96299999999999</v>
      </c>
      <c r="E24" s="71">
        <v>288.09199999999998</v>
      </c>
      <c r="F24" s="71">
        <v>179.82599999999999</v>
      </c>
      <c r="G24" s="64">
        <v>539.75300000000004</v>
      </c>
      <c r="H24" s="81"/>
      <c r="I24" s="64"/>
      <c r="J24" s="83" t="s">
        <v>10</v>
      </c>
      <c r="K24" s="63"/>
      <c r="L24" s="71"/>
      <c r="M24" s="71"/>
      <c r="N24" s="73"/>
      <c r="O24" s="71"/>
      <c r="P24" s="71"/>
      <c r="Q24" s="69"/>
    </row>
    <row r="25" spans="1:17" x14ac:dyDescent="0.3">
      <c r="A25" s="63">
        <v>2009</v>
      </c>
      <c r="B25" s="71">
        <v>2403.5740000000001</v>
      </c>
      <c r="C25" s="71">
        <v>2028.0239999999999</v>
      </c>
      <c r="D25" s="71">
        <v>155.679</v>
      </c>
      <c r="E25" s="71">
        <v>219.29499999999999</v>
      </c>
      <c r="F25" s="71">
        <v>160.92599999999999</v>
      </c>
      <c r="G25" s="64">
        <v>315.30599999999998</v>
      </c>
      <c r="L25" s="71"/>
      <c r="M25" s="71"/>
      <c r="N25" s="73"/>
      <c r="O25" s="71"/>
      <c r="P25" s="71"/>
      <c r="Q25" s="69"/>
    </row>
    <row r="26" spans="1:17" x14ac:dyDescent="0.3">
      <c r="A26" s="63">
        <v>2010</v>
      </c>
      <c r="B26" s="71">
        <v>2506</v>
      </c>
      <c r="C26" s="71">
        <v>2064</v>
      </c>
      <c r="D26" s="73">
        <v>185</v>
      </c>
      <c r="E26" s="71">
        <v>257</v>
      </c>
      <c r="F26" s="84">
        <v>250</v>
      </c>
      <c r="G26" s="69">
        <v>388</v>
      </c>
      <c r="K26" s="63"/>
      <c r="L26" s="71"/>
      <c r="M26" s="71"/>
      <c r="N26" s="73"/>
      <c r="O26" s="71"/>
      <c r="P26" s="71"/>
      <c r="Q26" s="69"/>
    </row>
    <row r="27" spans="1:17" x14ac:dyDescent="0.3">
      <c r="A27" s="63">
        <v>2011</v>
      </c>
      <c r="B27" s="71">
        <v>2740</v>
      </c>
      <c r="C27" s="71">
        <v>2218</v>
      </c>
      <c r="D27" s="73">
        <v>187</v>
      </c>
      <c r="E27" s="71">
        <v>335</v>
      </c>
      <c r="F27" s="84">
        <v>260</v>
      </c>
      <c r="G27" s="69">
        <v>574.29999999999995</v>
      </c>
      <c r="K27" s="63"/>
      <c r="L27" s="71"/>
      <c r="M27" s="71"/>
      <c r="N27" s="73"/>
      <c r="O27" s="71"/>
      <c r="P27" s="71"/>
      <c r="Q27" s="69"/>
    </row>
    <row r="28" spans="1:17" x14ac:dyDescent="0.3">
      <c r="A28" s="63">
        <v>2012</v>
      </c>
      <c r="B28" s="71">
        <v>2759.03</v>
      </c>
      <c r="C28" s="71">
        <v>2306.3939999999998</v>
      </c>
      <c r="D28" s="73">
        <v>188.74600000000001</v>
      </c>
      <c r="E28" s="73">
        <v>263.39800000000002</v>
      </c>
      <c r="F28" s="85">
        <v>297.25799999999998</v>
      </c>
      <c r="G28" s="69">
        <v>439.13600000000002</v>
      </c>
      <c r="K28" s="63"/>
      <c r="L28" s="71"/>
      <c r="M28" s="71"/>
      <c r="N28" s="73"/>
      <c r="O28" s="71"/>
      <c r="P28" s="71"/>
      <c r="Q28" s="69"/>
    </row>
    <row r="29" spans="1:17" x14ac:dyDescent="0.3">
      <c r="A29" s="29">
        <v>2013</v>
      </c>
      <c r="B29" s="71">
        <v>2906</v>
      </c>
      <c r="C29" s="71">
        <v>2442</v>
      </c>
      <c r="D29" s="73">
        <v>195</v>
      </c>
      <c r="E29" s="73">
        <v>269</v>
      </c>
      <c r="F29" s="85">
        <v>276</v>
      </c>
      <c r="G29" s="69">
        <v>472.7</v>
      </c>
      <c r="K29" s="63"/>
      <c r="L29" s="71"/>
      <c r="M29" s="71"/>
      <c r="N29" s="73"/>
      <c r="O29" s="71"/>
      <c r="P29" s="71"/>
      <c r="Q29" s="69"/>
    </row>
    <row r="30" spans="1:17" x14ac:dyDescent="0.3">
      <c r="A30" s="29">
        <v>2014</v>
      </c>
      <c r="B30" s="71">
        <v>2952</v>
      </c>
      <c r="C30" s="71">
        <v>2435</v>
      </c>
      <c r="D30" s="73">
        <v>207</v>
      </c>
      <c r="E30" s="73">
        <v>310</v>
      </c>
      <c r="F30" s="85">
        <v>251</v>
      </c>
      <c r="G30" s="69">
        <v>480.7</v>
      </c>
      <c r="K30" s="63"/>
      <c r="L30" s="71"/>
      <c r="M30" s="71"/>
      <c r="N30" s="73"/>
      <c r="O30" s="71"/>
      <c r="P30" s="71"/>
      <c r="Q30" s="69"/>
    </row>
    <row r="31" spans="1:17" x14ac:dyDescent="0.3">
      <c r="A31" s="29">
        <v>2015</v>
      </c>
      <c r="B31" s="71">
        <v>3067.9</v>
      </c>
      <c r="C31" s="71">
        <v>2480.8000000000002</v>
      </c>
      <c r="D31" s="73">
        <v>214</v>
      </c>
      <c r="E31" s="73">
        <v>372.5</v>
      </c>
      <c r="F31" s="85">
        <v>273.2</v>
      </c>
      <c r="G31" s="69">
        <v>265.10000000000002</v>
      </c>
      <c r="K31" s="63"/>
      <c r="L31" s="71"/>
      <c r="M31" s="71"/>
      <c r="N31" s="73"/>
      <c r="O31" s="71"/>
      <c r="P31" s="71"/>
      <c r="Q31" s="69"/>
    </row>
    <row r="32" spans="1:17" x14ac:dyDescent="0.3">
      <c r="A32" s="29">
        <v>2016</v>
      </c>
      <c r="B32" s="71">
        <v>3206</v>
      </c>
      <c r="C32" s="71">
        <v>2586</v>
      </c>
      <c r="D32" s="73">
        <v>221</v>
      </c>
      <c r="E32" s="73">
        <v>397</v>
      </c>
      <c r="F32" s="85">
        <v>316</v>
      </c>
      <c r="G32" s="70">
        <v>569.4</v>
      </c>
      <c r="K32" s="63"/>
      <c r="L32" s="71"/>
      <c r="M32" s="71"/>
      <c r="N32" s="73"/>
      <c r="O32" s="71"/>
      <c r="P32" s="71"/>
      <c r="Q32" s="69"/>
    </row>
    <row r="33" spans="1:17" x14ac:dyDescent="0.3">
      <c r="A33" s="29">
        <v>2017</v>
      </c>
      <c r="B33" s="71">
        <v>3381</v>
      </c>
      <c r="C33" s="71">
        <v>2595</v>
      </c>
      <c r="D33" s="73">
        <v>257</v>
      </c>
      <c r="E33" s="71">
        <v>529</v>
      </c>
      <c r="F33" s="84">
        <v>220</v>
      </c>
      <c r="G33" s="70">
        <v>837.9</v>
      </c>
      <c r="K33" s="63"/>
      <c r="L33" s="71"/>
      <c r="M33" s="71"/>
      <c r="N33" s="73"/>
      <c r="O33" s="71"/>
      <c r="P33" s="71"/>
      <c r="Q33" s="69"/>
    </row>
    <row r="34" spans="1:17" x14ac:dyDescent="0.3">
      <c r="A34" s="29">
        <v>2018</v>
      </c>
      <c r="B34" s="28">
        <v>3418</v>
      </c>
      <c r="C34" s="71">
        <v>2580.5</v>
      </c>
      <c r="D34" s="73">
        <v>263</v>
      </c>
      <c r="E34" s="71">
        <v>574.79999999999995</v>
      </c>
      <c r="F34" s="85">
        <v>197.3</v>
      </c>
      <c r="G34" s="69">
        <v>752</v>
      </c>
      <c r="K34" s="63"/>
      <c r="L34" s="71"/>
      <c r="M34" s="71"/>
      <c r="N34" s="73"/>
      <c r="O34" s="71"/>
      <c r="P34" s="71"/>
      <c r="Q34" s="69"/>
    </row>
    <row r="35" spans="1:17" x14ac:dyDescent="0.3">
      <c r="A35" s="29">
        <v>2019</v>
      </c>
      <c r="B35" s="71">
        <v>3494</v>
      </c>
      <c r="C35" s="71">
        <v>2633</v>
      </c>
      <c r="D35" s="73">
        <v>274</v>
      </c>
      <c r="E35" s="71">
        <v>587</v>
      </c>
      <c r="F35" s="85">
        <v>233</v>
      </c>
      <c r="G35" s="69">
        <v>741</v>
      </c>
      <c r="K35" s="63"/>
      <c r="L35" s="71"/>
      <c r="M35" s="71"/>
      <c r="N35" s="73"/>
      <c r="O35" s="71"/>
      <c r="P35" s="71"/>
      <c r="Q35" s="69"/>
    </row>
    <row r="36" spans="1:17" x14ac:dyDescent="0.3">
      <c r="A36" s="63">
        <v>2020</v>
      </c>
      <c r="B36" s="71">
        <v>3565</v>
      </c>
      <c r="C36" s="71">
        <v>2792</v>
      </c>
      <c r="D36" s="73">
        <v>254</v>
      </c>
      <c r="E36" s="71">
        <v>519</v>
      </c>
      <c r="F36" s="85">
        <v>479</v>
      </c>
      <c r="G36" s="69">
        <v>863.4</v>
      </c>
      <c r="K36" s="63"/>
      <c r="L36" s="71"/>
      <c r="M36" s="71"/>
      <c r="N36" s="73"/>
      <c r="O36" s="71"/>
      <c r="P36" s="71"/>
      <c r="Q36" s="69"/>
    </row>
    <row r="37" spans="1:17" x14ac:dyDescent="0.3">
      <c r="A37" s="63"/>
      <c r="B37" s="71"/>
      <c r="C37" s="71"/>
      <c r="D37" s="73"/>
      <c r="E37" s="71"/>
      <c r="F37" s="85"/>
      <c r="G37" s="69"/>
      <c r="K37" s="63"/>
      <c r="L37" s="71"/>
      <c r="M37" s="71"/>
      <c r="N37" s="73"/>
      <c r="O37" s="71"/>
      <c r="P37" s="71"/>
      <c r="Q37" s="69"/>
    </row>
    <row r="38" spans="1:17" ht="16.2" x14ac:dyDescent="0.3">
      <c r="A38" s="29" t="s">
        <v>435</v>
      </c>
      <c r="K38" s="63"/>
      <c r="L38" s="71"/>
      <c r="M38" s="71"/>
      <c r="N38" s="71"/>
      <c r="O38" s="71"/>
      <c r="P38" s="71"/>
      <c r="Q38" s="69"/>
    </row>
    <row r="39" spans="1:17" x14ac:dyDescent="0.3">
      <c r="A39" s="46" t="s">
        <v>218</v>
      </c>
      <c r="K39" s="63"/>
      <c r="L39" s="71"/>
      <c r="M39" s="71"/>
      <c r="N39" s="73"/>
      <c r="O39" s="71"/>
      <c r="P39" s="84"/>
      <c r="Q39" s="69"/>
    </row>
    <row r="40" spans="1:17" x14ac:dyDescent="0.3">
      <c r="A40" s="23"/>
      <c r="K40" s="63"/>
      <c r="L40" s="71"/>
      <c r="M40" s="71"/>
      <c r="N40" s="73"/>
      <c r="O40" s="71"/>
      <c r="P40" s="84"/>
      <c r="Q40" s="69"/>
    </row>
    <row r="41" spans="1:17" x14ac:dyDescent="0.3">
      <c r="K41" s="63"/>
      <c r="L41" s="71"/>
      <c r="M41" s="71"/>
      <c r="N41" s="71"/>
      <c r="O41" s="71"/>
      <c r="P41" s="71"/>
      <c r="Q41" s="69"/>
    </row>
    <row r="42" spans="1:17" x14ac:dyDescent="0.3">
      <c r="A42" s="46" t="s">
        <v>81</v>
      </c>
      <c r="K42" s="63"/>
      <c r="L42" s="71"/>
      <c r="M42" s="71"/>
      <c r="N42" s="71"/>
      <c r="O42" s="71"/>
      <c r="P42" s="71"/>
      <c r="Q42" s="69"/>
    </row>
    <row r="43" spans="1:17" x14ac:dyDescent="0.3">
      <c r="A43" s="46" t="s">
        <v>82</v>
      </c>
      <c r="K43" s="63"/>
      <c r="L43" s="71"/>
      <c r="M43" s="71"/>
      <c r="N43" s="71"/>
      <c r="O43" s="71"/>
      <c r="P43" s="71"/>
      <c r="Q43" s="69"/>
    </row>
    <row r="44" spans="1:17" x14ac:dyDescent="0.3">
      <c r="K44" s="29"/>
    </row>
    <row r="45" spans="1:17" x14ac:dyDescent="0.3">
      <c r="A45" s="29"/>
      <c r="B45" s="71"/>
      <c r="C45" s="71"/>
      <c r="D45" s="73"/>
      <c r="E45" s="73"/>
      <c r="F45" s="85"/>
      <c r="G45" s="69"/>
      <c r="H45" s="21"/>
    </row>
    <row r="46" spans="1:17" x14ac:dyDescent="0.3">
      <c r="E46" s="71"/>
      <c r="G46" s="71"/>
      <c r="H46" s="21"/>
    </row>
    <row r="47" spans="1:17" x14ac:dyDescent="0.3">
      <c r="A47" s="63"/>
      <c r="B47" s="71"/>
      <c r="C47" s="71"/>
      <c r="D47" s="73"/>
      <c r="E47" s="73"/>
      <c r="F47" s="85"/>
      <c r="G47" s="69"/>
      <c r="H47" s="21"/>
    </row>
    <row r="48" spans="1:17" x14ac:dyDescent="0.3">
      <c r="A48" s="29"/>
      <c r="B48" s="71"/>
      <c r="C48" s="71"/>
      <c r="D48" s="73"/>
      <c r="E48" s="73"/>
      <c r="F48" s="85"/>
      <c r="I48" s="69"/>
    </row>
    <row r="49" spans="1:8" x14ac:dyDescent="0.3">
      <c r="B49" s="71"/>
      <c r="F49" s="71"/>
    </row>
    <row r="50" spans="1:8" x14ac:dyDescent="0.3">
      <c r="B50" s="23"/>
      <c r="F50" s="70"/>
      <c r="G50" s="70"/>
    </row>
    <row r="51" spans="1:8" x14ac:dyDescent="0.3">
      <c r="A51" s="21"/>
      <c r="B51" s="34"/>
      <c r="C51" s="21"/>
      <c r="D51" s="21"/>
      <c r="E51" s="21"/>
      <c r="F51" s="34"/>
      <c r="G51" s="70"/>
      <c r="H51" s="21"/>
    </row>
    <row r="52" spans="1:8" x14ac:dyDescent="0.3">
      <c r="B52" s="34"/>
      <c r="F52" s="70"/>
    </row>
    <row r="53" spans="1:8" x14ac:dyDescent="0.3">
      <c r="C53" s="70"/>
      <c r="D53" s="70"/>
      <c r="E53" s="70"/>
      <c r="F53" s="70"/>
    </row>
    <row r="54" spans="1:8" x14ac:dyDescent="0.3">
      <c r="C54" s="70"/>
      <c r="D54" s="70"/>
      <c r="E54" s="70"/>
    </row>
    <row r="55" spans="1:8" x14ac:dyDescent="0.3">
      <c r="C55" s="70"/>
      <c r="D55" s="70"/>
      <c r="E55" s="70"/>
    </row>
    <row r="56" spans="1:8" x14ac:dyDescent="0.3">
      <c r="C56" s="70"/>
      <c r="D56" s="70"/>
      <c r="E56" s="70"/>
    </row>
    <row r="57" spans="1:8" x14ac:dyDescent="0.3">
      <c r="C57" s="70"/>
      <c r="D57" s="70"/>
      <c r="E57" s="70"/>
    </row>
    <row r="58" spans="1:8" x14ac:dyDescent="0.3">
      <c r="A58" s="21"/>
      <c r="B58" s="21"/>
      <c r="C58" s="21"/>
      <c r="D58" s="21"/>
      <c r="E58" s="21"/>
      <c r="F58" s="21"/>
      <c r="G58" s="21"/>
      <c r="H58" s="21"/>
    </row>
    <row r="59" spans="1:8" x14ac:dyDescent="0.3">
      <c r="A59" s="21"/>
      <c r="B59" s="21"/>
      <c r="C59" s="21"/>
      <c r="D59" s="21"/>
      <c r="E59" s="21"/>
      <c r="F59" s="21"/>
      <c r="G59" s="21"/>
      <c r="H59" s="21"/>
    </row>
    <row r="60" spans="1:8" x14ac:dyDescent="0.3">
      <c r="A60" s="63"/>
      <c r="B60" s="71"/>
      <c r="C60" s="71"/>
      <c r="E60" s="71"/>
      <c r="F60" s="82"/>
      <c r="G60" s="69"/>
      <c r="H60" s="81"/>
    </row>
    <row r="61" spans="1:8" x14ac:dyDescent="0.3">
      <c r="A61" s="63"/>
      <c r="B61" s="71"/>
      <c r="C61" s="71"/>
      <c r="E61" s="71"/>
      <c r="F61" s="82"/>
      <c r="G61" s="69"/>
      <c r="H61" s="81"/>
    </row>
    <row r="62" spans="1:8" x14ac:dyDescent="0.3">
      <c r="A62" s="63"/>
      <c r="B62" s="71"/>
      <c r="C62" s="71"/>
      <c r="E62" s="71"/>
      <c r="F62" s="82"/>
      <c r="G62" s="69"/>
      <c r="H62" s="81"/>
    </row>
    <row r="63" spans="1:8" x14ac:dyDescent="0.3">
      <c r="A63" s="63"/>
      <c r="B63" s="71"/>
      <c r="C63" s="71"/>
      <c r="E63" s="71"/>
      <c r="F63" s="82"/>
      <c r="G63" s="69"/>
      <c r="H63" s="81"/>
    </row>
    <row r="64" spans="1:8" x14ac:dyDescent="0.3">
      <c r="A64" s="63"/>
      <c r="B64" s="71"/>
      <c r="C64" s="71"/>
      <c r="D64" s="73"/>
      <c r="E64" s="71"/>
      <c r="F64" s="82"/>
      <c r="G64" s="69"/>
      <c r="H64" s="81"/>
    </row>
    <row r="65" spans="1:8" x14ac:dyDescent="0.3">
      <c r="A65" s="63"/>
      <c r="B65" s="71"/>
      <c r="C65" s="71"/>
      <c r="D65" s="73"/>
      <c r="E65" s="71"/>
      <c r="F65" s="71"/>
      <c r="G65" s="69"/>
      <c r="H65" s="81"/>
    </row>
    <row r="66" spans="1:8" x14ac:dyDescent="0.3">
      <c r="A66" s="63"/>
      <c r="B66" s="71"/>
      <c r="C66" s="71"/>
      <c r="D66" s="73"/>
      <c r="E66" s="71"/>
      <c r="F66" s="71"/>
      <c r="G66" s="69"/>
      <c r="H66" s="81"/>
    </row>
    <row r="67" spans="1:8" x14ac:dyDescent="0.3">
      <c r="A67" s="63"/>
      <c r="B67" s="71"/>
      <c r="C67" s="71"/>
      <c r="D67" s="73"/>
      <c r="E67" s="71"/>
      <c r="F67" s="71"/>
      <c r="G67" s="69"/>
      <c r="H67" s="81"/>
    </row>
    <row r="68" spans="1:8" x14ac:dyDescent="0.3">
      <c r="A68" s="63"/>
      <c r="B68" s="71"/>
      <c r="C68" s="71"/>
      <c r="D68" s="73"/>
      <c r="E68" s="71"/>
      <c r="F68" s="71"/>
      <c r="G68" s="64"/>
      <c r="H68" s="81"/>
    </row>
    <row r="69" spans="1:8" x14ac:dyDescent="0.3">
      <c r="A69" s="63"/>
      <c r="B69" s="71"/>
      <c r="C69" s="71"/>
      <c r="D69" s="71"/>
      <c r="E69" s="71"/>
      <c r="F69" s="71"/>
      <c r="G69" s="64"/>
    </row>
    <row r="70" spans="1:8" x14ac:dyDescent="0.3">
      <c r="A70" s="63"/>
      <c r="B70" s="80"/>
      <c r="C70" s="83"/>
      <c r="D70" s="83"/>
      <c r="E70" s="83"/>
      <c r="F70" s="83"/>
    </row>
    <row r="71" spans="1:8" x14ac:dyDescent="0.3">
      <c r="A71" s="63"/>
      <c r="B71" s="71"/>
      <c r="C71" s="71"/>
      <c r="E71" s="71"/>
      <c r="F71" s="84"/>
    </row>
    <row r="72" spans="1:8" x14ac:dyDescent="0.3">
      <c r="A72" s="29"/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"/>
  <sheetViews>
    <sheetView workbookViewId="0">
      <selection activeCell="D1" sqref="D1"/>
    </sheetView>
  </sheetViews>
  <sheetFormatPr defaultColWidth="8.77734375" defaultRowHeight="14.4" x14ac:dyDescent="0.3"/>
  <cols>
    <col min="1" max="1" width="9.21875" style="46" customWidth="1"/>
    <col min="2" max="2" width="8.77734375" style="46"/>
    <col min="3" max="3" width="12.21875" style="46" customWidth="1"/>
    <col min="4" max="16384" width="8.77734375" style="46"/>
  </cols>
  <sheetData>
    <row r="1" spans="1:6" s="21" customFormat="1" ht="13.2" x14ac:dyDescent="0.25">
      <c r="A1" s="21" t="s">
        <v>420</v>
      </c>
    </row>
    <row r="2" spans="1:6" s="21" customFormat="1" ht="13.2" x14ac:dyDescent="0.25">
      <c r="A2" s="21" t="s">
        <v>25</v>
      </c>
    </row>
    <row r="3" spans="1:6" s="21" customFormat="1" ht="13.2" x14ac:dyDescent="0.25">
      <c r="A3" s="22" t="s">
        <v>30</v>
      </c>
    </row>
    <row r="4" spans="1:6" x14ac:dyDescent="0.3">
      <c r="A4" s="46" t="s">
        <v>27</v>
      </c>
    </row>
    <row r="6" spans="1:6" x14ac:dyDescent="0.3">
      <c r="B6" s="63" t="s">
        <v>219</v>
      </c>
      <c r="C6" s="63" t="s">
        <v>220</v>
      </c>
      <c r="D6" s="63" t="s">
        <v>221</v>
      </c>
    </row>
    <row r="7" spans="1:6" x14ac:dyDescent="0.3">
      <c r="B7" s="63" t="s">
        <v>222</v>
      </c>
      <c r="C7" s="63" t="s">
        <v>223</v>
      </c>
      <c r="D7" s="63" t="s">
        <v>224</v>
      </c>
      <c r="E7" s="75"/>
      <c r="F7" s="75"/>
    </row>
    <row r="8" spans="1:6" x14ac:dyDescent="0.3">
      <c r="B8" s="63" t="s">
        <v>10</v>
      </c>
      <c r="C8" s="63" t="s">
        <v>225</v>
      </c>
      <c r="D8" s="75"/>
      <c r="E8" s="75"/>
      <c r="F8" s="75"/>
    </row>
    <row r="9" spans="1:6" x14ac:dyDescent="0.3">
      <c r="B9" s="63"/>
      <c r="C9" s="63" t="s">
        <v>226</v>
      </c>
      <c r="D9" s="75"/>
      <c r="E9" s="75"/>
      <c r="F9" s="75"/>
    </row>
    <row r="10" spans="1:6" x14ac:dyDescent="0.3">
      <c r="B10" s="63" t="s">
        <v>129</v>
      </c>
      <c r="C10" s="63"/>
      <c r="D10" s="75"/>
      <c r="E10" s="75"/>
      <c r="F10" s="75"/>
    </row>
    <row r="11" spans="1:6" x14ac:dyDescent="0.3">
      <c r="B11" s="75"/>
      <c r="C11" s="75"/>
      <c r="D11" s="75"/>
      <c r="E11" s="75"/>
      <c r="F11" s="75"/>
    </row>
    <row r="12" spans="1:6" x14ac:dyDescent="0.3">
      <c r="A12" s="46">
        <v>1995</v>
      </c>
      <c r="B12" s="69">
        <v>816.9</v>
      </c>
      <c r="C12" s="69">
        <v>337.2</v>
      </c>
      <c r="D12" s="69">
        <v>1154.0999999999999</v>
      </c>
    </row>
    <row r="13" spans="1:6" x14ac:dyDescent="0.3">
      <c r="A13" s="46">
        <v>2000</v>
      </c>
      <c r="B13" s="69">
        <v>939.1</v>
      </c>
      <c r="C13" s="69">
        <v>324</v>
      </c>
      <c r="D13" s="69">
        <v>1263.0999999999999</v>
      </c>
    </row>
    <row r="14" spans="1:6" x14ac:dyDescent="0.3">
      <c r="A14" s="46">
        <v>2005</v>
      </c>
      <c r="B14" s="69">
        <v>1071.7</v>
      </c>
      <c r="C14" s="69">
        <v>369.6</v>
      </c>
      <c r="D14" s="69">
        <v>1441.4</v>
      </c>
    </row>
    <row r="15" spans="1:6" x14ac:dyDescent="0.3">
      <c r="A15" s="46">
        <v>2010</v>
      </c>
      <c r="B15" s="69">
        <v>1330.9</v>
      </c>
      <c r="C15" s="69">
        <v>459.8</v>
      </c>
      <c r="D15" s="69">
        <v>1790.7</v>
      </c>
    </row>
    <row r="16" spans="1:6" x14ac:dyDescent="0.3">
      <c r="A16" s="46">
        <v>2011</v>
      </c>
      <c r="B16" s="69">
        <v>1352.8</v>
      </c>
      <c r="C16" s="69">
        <v>447.4</v>
      </c>
      <c r="D16" s="69">
        <v>1800.2</v>
      </c>
    </row>
    <row r="17" spans="1:5" x14ac:dyDescent="0.3">
      <c r="A17" s="46">
        <v>2012</v>
      </c>
      <c r="B17" s="69">
        <v>1412.9</v>
      </c>
      <c r="C17" s="69">
        <v>481</v>
      </c>
      <c r="D17" s="69">
        <v>1893.9</v>
      </c>
    </row>
    <row r="18" spans="1:5" x14ac:dyDescent="0.3">
      <c r="A18" s="46">
        <v>2013</v>
      </c>
      <c r="B18" s="69">
        <v>1432.1</v>
      </c>
      <c r="C18" s="69">
        <v>488.9</v>
      </c>
      <c r="D18" s="69">
        <v>1921.1</v>
      </c>
      <c r="E18" s="69"/>
    </row>
    <row r="19" spans="1:5" x14ac:dyDescent="0.3">
      <c r="A19" s="46">
        <v>2014</v>
      </c>
      <c r="B19" s="69">
        <v>1450.4</v>
      </c>
      <c r="C19" s="69">
        <v>465.2</v>
      </c>
      <c r="D19" s="69">
        <v>1915.6</v>
      </c>
      <c r="E19" s="69"/>
    </row>
    <row r="20" spans="1:5" x14ac:dyDescent="0.3">
      <c r="A20" s="46">
        <v>2015</v>
      </c>
      <c r="B20" s="69">
        <v>1374.3</v>
      </c>
      <c r="C20" s="69">
        <v>463.4</v>
      </c>
      <c r="D20" s="69">
        <v>1837.7</v>
      </c>
      <c r="E20" s="69"/>
    </row>
    <row r="21" spans="1:5" x14ac:dyDescent="0.3">
      <c r="A21" s="46">
        <v>2016</v>
      </c>
      <c r="B21" s="69">
        <v>1349.7</v>
      </c>
      <c r="C21" s="69">
        <v>446.2</v>
      </c>
      <c r="D21" s="69">
        <v>1795.9</v>
      </c>
      <c r="E21" s="69"/>
    </row>
    <row r="22" spans="1:5" x14ac:dyDescent="0.3">
      <c r="A22" s="23">
        <v>2017</v>
      </c>
      <c r="B22" s="69">
        <v>1353.6</v>
      </c>
      <c r="C22" s="69">
        <v>400.6</v>
      </c>
      <c r="D22" s="69">
        <f>SUM(B22:C22)</f>
        <v>1754.1999999999998</v>
      </c>
    </row>
    <row r="23" spans="1:5" x14ac:dyDescent="0.3">
      <c r="A23" s="23">
        <v>2018</v>
      </c>
      <c r="B23" s="69">
        <v>1372.5</v>
      </c>
      <c r="C23" s="69">
        <v>389.3</v>
      </c>
      <c r="D23" s="69">
        <f>SUM(B23:C23)</f>
        <v>1761.8</v>
      </c>
    </row>
    <row r="24" spans="1:5" x14ac:dyDescent="0.3">
      <c r="A24" s="23">
        <v>2019</v>
      </c>
      <c r="B24" s="30">
        <v>1492.2</v>
      </c>
      <c r="C24" s="30">
        <v>361.9</v>
      </c>
      <c r="D24" s="69">
        <v>1813.4</v>
      </c>
    </row>
    <row r="25" spans="1:5" x14ac:dyDescent="0.3">
      <c r="A25" s="23">
        <v>2020</v>
      </c>
      <c r="B25" s="69">
        <v>1453.2</v>
      </c>
      <c r="C25" s="69">
        <v>393.9</v>
      </c>
      <c r="D25" s="69">
        <v>1847.1</v>
      </c>
    </row>
    <row r="26" spans="1:5" x14ac:dyDescent="0.3">
      <c r="B26" s="69"/>
      <c r="C26" s="69"/>
      <c r="D26" s="69"/>
    </row>
    <row r="27" spans="1:5" x14ac:dyDescent="0.3">
      <c r="A27" s="46" t="s">
        <v>81</v>
      </c>
      <c r="D27" s="86"/>
    </row>
    <row r="28" spans="1:5" x14ac:dyDescent="0.3">
      <c r="A28" s="46" t="s">
        <v>82</v>
      </c>
      <c r="D28" s="86"/>
    </row>
    <row r="30" spans="1:5" x14ac:dyDescent="0.3">
      <c r="D30" s="71"/>
      <c r="E30" s="71"/>
    </row>
    <row r="31" spans="1:5" x14ac:dyDescent="0.3">
      <c r="D31" s="71"/>
      <c r="E31" s="71"/>
    </row>
    <row r="32" spans="1:5" x14ac:dyDescent="0.3">
      <c r="D32" s="71"/>
      <c r="E32" s="71"/>
    </row>
    <row r="33" spans="2:4" x14ac:dyDescent="0.3">
      <c r="D33" s="64"/>
    </row>
    <row r="38" spans="2:4" x14ac:dyDescent="0.3">
      <c r="B38" s="64"/>
    </row>
    <row r="39" spans="2:4" x14ac:dyDescent="0.3">
      <c r="B39" s="71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2"/>
  <sheetViews>
    <sheetView workbookViewId="0">
      <selection activeCell="B1" sqref="B1"/>
    </sheetView>
  </sheetViews>
  <sheetFormatPr defaultColWidth="8.77734375" defaultRowHeight="13.2" x14ac:dyDescent="0.25"/>
  <cols>
    <col min="1" max="1" width="50.44140625" style="23" customWidth="1"/>
    <col min="2" max="2" width="9.44140625" style="23" bestFit="1" customWidth="1"/>
    <col min="3" max="3" width="9.21875" style="23" bestFit="1" customWidth="1"/>
    <col min="4" max="4" width="9.77734375" style="23" bestFit="1" customWidth="1"/>
    <col min="5" max="6" width="8.77734375" style="23"/>
    <col min="7" max="7" width="34.77734375" style="23" bestFit="1" customWidth="1"/>
    <col min="8" max="16384" width="8.77734375" style="23"/>
  </cols>
  <sheetData>
    <row r="1" spans="1:8" s="21" customFormat="1" x14ac:dyDescent="0.25">
      <c r="A1" s="38" t="s">
        <v>436</v>
      </c>
    </row>
    <row r="2" spans="1:8" s="21" customFormat="1" x14ac:dyDescent="0.25">
      <c r="A2" s="38" t="s">
        <v>366</v>
      </c>
    </row>
    <row r="3" spans="1:8" s="21" customFormat="1" x14ac:dyDescent="0.25">
      <c r="A3" s="38" t="s">
        <v>268</v>
      </c>
    </row>
    <row r="4" spans="1:8" x14ac:dyDescent="0.25">
      <c r="A4" s="35" t="s">
        <v>367</v>
      </c>
    </row>
    <row r="5" spans="1:8" ht="13.95" customHeight="1" x14ac:dyDescent="0.25"/>
    <row r="6" spans="1:8" x14ac:dyDescent="0.25">
      <c r="B6" s="23" t="s">
        <v>227</v>
      </c>
      <c r="C6" s="23" t="s">
        <v>228</v>
      </c>
      <c r="D6" s="23" t="s">
        <v>221</v>
      </c>
    </row>
    <row r="7" spans="1:8" x14ac:dyDescent="0.25">
      <c r="B7" s="23" t="s">
        <v>229</v>
      </c>
      <c r="C7" s="23" t="s">
        <v>230</v>
      </c>
      <c r="D7" s="23" t="s">
        <v>368</v>
      </c>
    </row>
    <row r="8" spans="1:8" x14ac:dyDescent="0.25">
      <c r="C8" s="23" t="s">
        <v>231</v>
      </c>
      <c r="D8" s="23" t="s">
        <v>369</v>
      </c>
    </row>
    <row r="9" spans="1:8" x14ac:dyDescent="0.25">
      <c r="C9" s="23" t="s">
        <v>232</v>
      </c>
      <c r="D9" s="23" t="s">
        <v>370</v>
      </c>
    </row>
    <row r="12" spans="1:8" x14ac:dyDescent="0.25">
      <c r="A12" s="21" t="s">
        <v>344</v>
      </c>
      <c r="B12" s="40">
        <v>3783</v>
      </c>
      <c r="C12" s="21">
        <v>544</v>
      </c>
      <c r="D12" s="40">
        <v>4327</v>
      </c>
    </row>
    <row r="13" spans="1:8" s="21" customFormat="1" x14ac:dyDescent="0.25">
      <c r="A13" s="26" t="s">
        <v>250</v>
      </c>
      <c r="B13" s="23">
        <v>681</v>
      </c>
      <c r="C13" s="23">
        <v>169</v>
      </c>
      <c r="D13" s="23">
        <v>850</v>
      </c>
    </row>
    <row r="14" spans="1:8" x14ac:dyDescent="0.25">
      <c r="A14" s="26" t="s">
        <v>290</v>
      </c>
      <c r="B14" s="28">
        <v>1410</v>
      </c>
      <c r="C14" s="28">
        <v>57</v>
      </c>
      <c r="D14" s="28">
        <v>1467</v>
      </c>
      <c r="H14" s="28"/>
    </row>
    <row r="15" spans="1:8" x14ac:dyDescent="0.25">
      <c r="A15" s="26" t="s">
        <v>233</v>
      </c>
      <c r="B15" s="28">
        <v>1196</v>
      </c>
      <c r="C15" s="28">
        <v>219</v>
      </c>
      <c r="D15" s="28">
        <v>1415</v>
      </c>
      <c r="H15" s="28"/>
    </row>
    <row r="16" spans="1:8" x14ac:dyDescent="0.25">
      <c r="A16" s="26" t="s">
        <v>371</v>
      </c>
      <c r="B16" s="23">
        <v>348</v>
      </c>
      <c r="C16" s="23">
        <v>64</v>
      </c>
      <c r="D16" s="23">
        <v>412</v>
      </c>
      <c r="H16" s="28"/>
    </row>
    <row r="17" spans="1:8" x14ac:dyDescent="0.25">
      <c r="A17" s="26" t="s">
        <v>244</v>
      </c>
      <c r="B17" s="23">
        <v>17</v>
      </c>
      <c r="D17" s="23">
        <v>17</v>
      </c>
    </row>
    <row r="18" spans="1:8" s="21" customFormat="1" x14ac:dyDescent="0.25">
      <c r="A18" s="26" t="s">
        <v>291</v>
      </c>
      <c r="B18" s="23">
        <v>131</v>
      </c>
      <c r="C18" s="23">
        <v>35</v>
      </c>
      <c r="D18" s="23">
        <v>166</v>
      </c>
      <c r="H18" s="40"/>
    </row>
    <row r="19" spans="1:8" x14ac:dyDescent="0.25">
      <c r="A19" s="21" t="s">
        <v>372</v>
      </c>
      <c r="B19" s="40">
        <v>3356</v>
      </c>
      <c r="C19" s="21">
        <v>263</v>
      </c>
      <c r="D19" s="40">
        <v>3619</v>
      </c>
    </row>
    <row r="20" spans="1:8" x14ac:dyDescent="0.25">
      <c r="A20" s="26" t="s">
        <v>373</v>
      </c>
      <c r="B20" s="28">
        <v>1512</v>
      </c>
      <c r="C20" s="23">
        <v>148</v>
      </c>
      <c r="D20" s="28">
        <v>1660</v>
      </c>
    </row>
    <row r="21" spans="1:8" x14ac:dyDescent="0.25">
      <c r="A21" s="26" t="s">
        <v>235</v>
      </c>
      <c r="B21" s="28">
        <v>1211</v>
      </c>
      <c r="C21" s="23">
        <v>28</v>
      </c>
      <c r="D21" s="28">
        <v>1239</v>
      </c>
      <c r="H21" s="28"/>
    </row>
    <row r="22" spans="1:8" x14ac:dyDescent="0.25">
      <c r="A22" s="26" t="s">
        <v>234</v>
      </c>
      <c r="B22" s="23">
        <v>633</v>
      </c>
      <c r="C22" s="23">
        <v>87</v>
      </c>
      <c r="D22" s="23">
        <v>720</v>
      </c>
      <c r="H22" s="28"/>
    </row>
    <row r="23" spans="1:8" x14ac:dyDescent="0.25">
      <c r="A23" s="21" t="s">
        <v>374</v>
      </c>
    </row>
    <row r="24" spans="1:8" x14ac:dyDescent="0.25">
      <c r="A24" s="21" t="s">
        <v>350</v>
      </c>
      <c r="B24" s="40">
        <v>11121</v>
      </c>
      <c r="C24" s="40">
        <v>3630</v>
      </c>
      <c r="D24" s="40">
        <v>14751</v>
      </c>
    </row>
    <row r="25" spans="1:8" x14ac:dyDescent="0.25">
      <c r="A25" s="21" t="s">
        <v>375</v>
      </c>
    </row>
    <row r="26" spans="1:8" x14ac:dyDescent="0.25">
      <c r="A26" s="21" t="s">
        <v>359</v>
      </c>
      <c r="B26" s="40">
        <v>1591</v>
      </c>
      <c r="C26" s="21">
        <v>255</v>
      </c>
      <c r="D26" s="40">
        <v>1846</v>
      </c>
    </row>
    <row r="27" spans="1:8" x14ac:dyDescent="0.25">
      <c r="A27" s="21" t="s">
        <v>360</v>
      </c>
    </row>
    <row r="28" spans="1:8" x14ac:dyDescent="0.25">
      <c r="A28" s="21" t="s">
        <v>361</v>
      </c>
      <c r="B28" s="40">
        <v>11133</v>
      </c>
      <c r="C28" s="40">
        <v>3476</v>
      </c>
      <c r="D28" s="40">
        <v>14609</v>
      </c>
    </row>
    <row r="30" spans="1:8" x14ac:dyDescent="0.25">
      <c r="A30" s="21" t="s">
        <v>376</v>
      </c>
      <c r="B30" s="40">
        <v>30984</v>
      </c>
      <c r="C30" s="40">
        <v>8168</v>
      </c>
      <c r="D30" s="40">
        <v>39152</v>
      </c>
    </row>
    <row r="31" spans="1:8" s="21" customFormat="1" x14ac:dyDescent="0.25">
      <c r="A31" s="23"/>
      <c r="B31" s="23"/>
      <c r="C31" s="23"/>
      <c r="D31" s="23"/>
    </row>
    <row r="32" spans="1:8" s="21" customFormat="1" x14ac:dyDescent="0.25">
      <c r="A32" s="23" t="s">
        <v>335</v>
      </c>
      <c r="B32" s="23"/>
      <c r="C32" s="23"/>
      <c r="D32" s="23"/>
    </row>
    <row r="33" spans="1:14" x14ac:dyDescent="0.25">
      <c r="A33" s="23" t="s">
        <v>82</v>
      </c>
    </row>
    <row r="36" spans="1:14" x14ac:dyDescent="0.25">
      <c r="N36" s="28"/>
    </row>
    <row r="37" spans="1:14" x14ac:dyDescent="0.25">
      <c r="N37" s="28"/>
    </row>
    <row r="38" spans="1:14" x14ac:dyDescent="0.25">
      <c r="N38" s="28"/>
    </row>
    <row r="39" spans="1:14" x14ac:dyDescent="0.25">
      <c r="N39" s="28"/>
    </row>
    <row r="41" spans="1:14" x14ac:dyDescent="0.25">
      <c r="N41" s="28"/>
    </row>
    <row r="44" spans="1:14" x14ac:dyDescent="0.25">
      <c r="N44" s="28"/>
    </row>
    <row r="45" spans="1:14" x14ac:dyDescent="0.25">
      <c r="N45" s="28"/>
    </row>
    <row r="47" spans="1:14" x14ac:dyDescent="0.25">
      <c r="G47" s="21"/>
      <c r="H47" s="21"/>
      <c r="I47" s="21"/>
      <c r="J47" s="21"/>
    </row>
    <row r="48" spans="1:14" x14ac:dyDescent="0.25">
      <c r="G48" s="21"/>
      <c r="H48" s="21"/>
      <c r="I48" s="21"/>
      <c r="J48" s="21"/>
    </row>
    <row r="49" spans="1:14" x14ac:dyDescent="0.25">
      <c r="N49" s="40"/>
    </row>
    <row r="50" spans="1:14" s="21" customFormat="1" x14ac:dyDescent="0.25">
      <c r="A50" s="23"/>
      <c r="B50" s="23"/>
      <c r="C50" s="23"/>
      <c r="D50" s="23"/>
      <c r="G50" s="23"/>
      <c r="H50" s="23"/>
      <c r="I50" s="23"/>
      <c r="J50" s="23"/>
      <c r="N50" s="28"/>
    </row>
    <row r="51" spans="1:14" s="21" customFormat="1" x14ac:dyDescent="0.25">
      <c r="A51" s="23"/>
      <c r="B51" s="23"/>
      <c r="C51" s="23"/>
      <c r="D51" s="23"/>
      <c r="G51" s="23"/>
      <c r="H51" s="23"/>
      <c r="I51" s="23"/>
      <c r="J51" s="23"/>
      <c r="N51" s="28"/>
    </row>
    <row r="54" spans="1:14" x14ac:dyDescent="0.25">
      <c r="G54" s="21"/>
      <c r="H54" s="21"/>
      <c r="I54" s="21"/>
      <c r="J54" s="21"/>
    </row>
    <row r="55" spans="1:14" s="21" customFormat="1" x14ac:dyDescent="0.25">
      <c r="A55" s="23"/>
      <c r="B55" s="23"/>
      <c r="C55" s="23"/>
      <c r="D55" s="23"/>
      <c r="G55" s="23"/>
      <c r="H55" s="23"/>
      <c r="I55" s="23"/>
      <c r="J55" s="23"/>
    </row>
    <row r="56" spans="1:14" s="21" customFormat="1" x14ac:dyDescent="0.25">
      <c r="A56" s="23"/>
      <c r="B56" s="23"/>
      <c r="C56" s="23"/>
      <c r="D56" s="23"/>
      <c r="G56" s="23"/>
      <c r="H56" s="23"/>
      <c r="I56" s="23"/>
      <c r="J56" s="23"/>
    </row>
    <row r="62" spans="1:14" s="21" customFormat="1" ht="12.75" customHeight="1" x14ac:dyDescent="0.25">
      <c r="A62" s="23"/>
      <c r="B62" s="23"/>
      <c r="C62" s="23"/>
      <c r="D62" s="23"/>
      <c r="G62" s="23"/>
      <c r="H62" s="23"/>
      <c r="I62" s="23"/>
      <c r="J62" s="23"/>
    </row>
  </sheetData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7"/>
  <sheetViews>
    <sheetView workbookViewId="0">
      <selection activeCell="C1" sqref="C1"/>
    </sheetView>
  </sheetViews>
  <sheetFormatPr defaultColWidth="9.21875" defaultRowHeight="14.4" x14ac:dyDescent="0.3"/>
  <cols>
    <col min="1" max="1" width="34.77734375" style="46" bestFit="1" customWidth="1"/>
    <col min="2" max="2" width="10.21875" style="46" bestFit="1" customWidth="1"/>
    <col min="3" max="4" width="9.88671875" style="46" bestFit="1" customWidth="1"/>
    <col min="5" max="16384" width="9.21875" style="46"/>
  </cols>
  <sheetData>
    <row r="1" spans="1:4" s="21" customFormat="1" ht="13.2" x14ac:dyDescent="0.25">
      <c r="A1" s="38" t="s">
        <v>377</v>
      </c>
    </row>
    <row r="2" spans="1:4" s="21" customFormat="1" ht="13.2" x14ac:dyDescent="0.25">
      <c r="A2" s="23" t="s">
        <v>378</v>
      </c>
    </row>
    <row r="3" spans="1:4" s="21" customFormat="1" ht="13.2" x14ac:dyDescent="0.25">
      <c r="A3" s="38" t="s">
        <v>267</v>
      </c>
    </row>
    <row r="4" spans="1:4" s="23" customFormat="1" ht="13.2" x14ac:dyDescent="0.25">
      <c r="A4" s="29" t="s">
        <v>379</v>
      </c>
    </row>
    <row r="6" spans="1:4" x14ac:dyDescent="0.3">
      <c r="B6" s="118">
        <v>43465</v>
      </c>
      <c r="C6" s="118">
        <v>43830</v>
      </c>
      <c r="D6" s="74">
        <v>44196</v>
      </c>
    </row>
    <row r="7" spans="1:4" x14ac:dyDescent="0.3">
      <c r="A7" s="23" t="s">
        <v>380</v>
      </c>
      <c r="B7" s="46">
        <v>56</v>
      </c>
      <c r="C7" s="46">
        <v>63</v>
      </c>
      <c r="D7" s="46">
        <v>52</v>
      </c>
    </row>
    <row r="8" spans="1:4" s="21" customFormat="1" ht="13.2" x14ac:dyDescent="0.25">
      <c r="A8" s="23" t="s">
        <v>349</v>
      </c>
    </row>
    <row r="9" spans="1:4" x14ac:dyDescent="0.3">
      <c r="A9" s="23" t="s">
        <v>350</v>
      </c>
      <c r="B9" s="46">
        <v>154</v>
      </c>
      <c r="C9" s="46">
        <v>123</v>
      </c>
      <c r="D9" s="46">
        <v>140</v>
      </c>
    </row>
    <row r="10" spans="1:4" x14ac:dyDescent="0.3">
      <c r="A10" s="46" t="s">
        <v>381</v>
      </c>
    </row>
    <row r="11" spans="1:4" x14ac:dyDescent="0.3">
      <c r="A11" s="46" t="s">
        <v>352</v>
      </c>
      <c r="B11" s="46">
        <v>18</v>
      </c>
      <c r="C11" s="46">
        <v>5</v>
      </c>
      <c r="D11" s="46">
        <v>6</v>
      </c>
    </row>
    <row r="12" spans="1:4" x14ac:dyDescent="0.3">
      <c r="A12" s="46" t="s">
        <v>382</v>
      </c>
    </row>
    <row r="13" spans="1:4" x14ac:dyDescent="0.3">
      <c r="A13" s="46" t="s">
        <v>359</v>
      </c>
      <c r="B13" s="46">
        <v>117</v>
      </c>
      <c r="C13" s="46">
        <v>113</v>
      </c>
      <c r="D13" s="46">
        <v>76</v>
      </c>
    </row>
    <row r="14" spans="1:4" x14ac:dyDescent="0.3">
      <c r="A14" s="23" t="s">
        <v>360</v>
      </c>
    </row>
    <row r="15" spans="1:4" x14ac:dyDescent="0.3">
      <c r="A15" s="46" t="s">
        <v>361</v>
      </c>
      <c r="B15" s="46">
        <v>404</v>
      </c>
      <c r="C15" s="46">
        <v>361</v>
      </c>
      <c r="D15" s="46">
        <v>297</v>
      </c>
    </row>
    <row r="16" spans="1:4" x14ac:dyDescent="0.3">
      <c r="A16" s="21" t="s">
        <v>383</v>
      </c>
      <c r="B16" s="21">
        <f>SUM(B7:B15)</f>
        <v>749</v>
      </c>
      <c r="C16" s="21">
        <v>665</v>
      </c>
      <c r="D16" s="46">
        <v>571</v>
      </c>
    </row>
    <row r="17" spans="1:1" x14ac:dyDescent="0.3">
      <c r="A17" s="117"/>
    </row>
    <row r="18" spans="1:1" x14ac:dyDescent="0.3">
      <c r="A18" s="23" t="s">
        <v>335</v>
      </c>
    </row>
    <row r="19" spans="1:1" x14ac:dyDescent="0.3">
      <c r="A19" s="23" t="s">
        <v>82</v>
      </c>
    </row>
    <row r="21" spans="1:1" s="21" customFormat="1" ht="13.2" x14ac:dyDescent="0.25"/>
    <row r="24" spans="1:1" x14ac:dyDescent="0.3">
      <c r="A24" s="23"/>
    </row>
    <row r="26" spans="1:1" s="21" customFormat="1" x14ac:dyDescent="0.3">
      <c r="A26" s="46"/>
    </row>
    <row r="27" spans="1:1" s="21" customFormat="1" x14ac:dyDescent="0.3">
      <c r="A27" s="46"/>
    </row>
    <row r="29" spans="1:1" x14ac:dyDescent="0.3">
      <c r="A29" s="21"/>
    </row>
    <row r="30" spans="1:1" x14ac:dyDescent="0.3">
      <c r="A30" s="21"/>
    </row>
    <row r="48" spans="1:1" s="21" customFormat="1" x14ac:dyDescent="0.3">
      <c r="A48" s="46"/>
    </row>
    <row r="49" spans="1:1" s="21" customFormat="1" x14ac:dyDescent="0.3">
      <c r="A49" s="46"/>
    </row>
    <row r="50" spans="1:1" s="21" customFormat="1" ht="12.75" customHeight="1" x14ac:dyDescent="0.3">
      <c r="A50" s="46"/>
    </row>
    <row r="51" spans="1:1" s="21" customFormat="1" ht="12.75" customHeight="1" x14ac:dyDescent="0.25"/>
    <row r="52" spans="1:1" x14ac:dyDescent="0.3">
      <c r="A52" s="21"/>
    </row>
    <row r="53" spans="1:1" s="21" customFormat="1" ht="13.2" x14ac:dyDescent="0.25"/>
    <row r="54" spans="1:1" s="21" customFormat="1" ht="13.2" x14ac:dyDescent="0.25"/>
    <row r="56" spans="1:1" x14ac:dyDescent="0.3">
      <c r="A56" s="21"/>
    </row>
    <row r="57" spans="1:1" x14ac:dyDescent="0.3">
      <c r="A57" s="21"/>
    </row>
    <row r="59" spans="1:1" s="21" customFormat="1" ht="12.75" customHeight="1" x14ac:dyDescent="0.3">
      <c r="A59" s="46"/>
    </row>
    <row r="60" spans="1:1" s="21" customFormat="1" ht="12.75" customHeight="1" x14ac:dyDescent="0.3">
      <c r="A60" s="46"/>
    </row>
    <row r="61" spans="1:1" s="21" customFormat="1" ht="12.75" customHeight="1" x14ac:dyDescent="0.3">
      <c r="A61" s="46"/>
    </row>
    <row r="62" spans="1:1" s="21" customFormat="1" ht="12.75" customHeight="1" x14ac:dyDescent="0.25"/>
    <row r="63" spans="1:1" s="21" customFormat="1" ht="12.75" customHeight="1" x14ac:dyDescent="0.25"/>
    <row r="64" spans="1:1" s="21" customFormat="1" ht="12.75" customHeight="1" x14ac:dyDescent="0.25"/>
    <row r="65" spans="1:1" x14ac:dyDescent="0.3">
      <c r="A65" s="21"/>
    </row>
    <row r="67" spans="1:1" x14ac:dyDescent="0.3">
      <c r="A67" s="21"/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"/>
  <sheetViews>
    <sheetView workbookViewId="0">
      <selection activeCell="C1" sqref="C1"/>
    </sheetView>
  </sheetViews>
  <sheetFormatPr defaultColWidth="9.21875" defaultRowHeight="13.2" x14ac:dyDescent="0.25"/>
  <cols>
    <col min="1" max="1" width="1.5546875" style="106" customWidth="1"/>
    <col min="2" max="2" width="35.77734375" style="106" customWidth="1"/>
    <col min="3" max="16384" width="9.21875" style="106"/>
  </cols>
  <sheetData>
    <row r="1" spans="1:14" x14ac:dyDescent="0.25">
      <c r="A1" s="103" t="s">
        <v>302</v>
      </c>
      <c r="B1" s="104"/>
      <c r="C1" s="105"/>
      <c r="D1" s="105"/>
      <c r="E1" s="105"/>
      <c r="F1" s="105"/>
      <c r="G1" s="105"/>
    </row>
    <row r="2" spans="1:14" x14ac:dyDescent="0.25">
      <c r="A2" s="105" t="s">
        <v>437</v>
      </c>
      <c r="H2" s="112"/>
    </row>
    <row r="3" spans="1:14" x14ac:dyDescent="0.25">
      <c r="A3" s="106" t="s">
        <v>303</v>
      </c>
    </row>
    <row r="4" spans="1:14" x14ac:dyDescent="0.25">
      <c r="A4" s="106" t="s">
        <v>304</v>
      </c>
    </row>
    <row r="6" spans="1:14" x14ac:dyDescent="0.25">
      <c r="C6" s="106">
        <v>2015</v>
      </c>
      <c r="D6" s="107" t="s">
        <v>170</v>
      </c>
      <c r="E6" s="106">
        <v>2016</v>
      </c>
      <c r="F6" s="107" t="s">
        <v>170</v>
      </c>
      <c r="G6" s="106">
        <v>2017</v>
      </c>
      <c r="H6" s="107" t="s">
        <v>170</v>
      </c>
      <c r="I6" s="106">
        <v>2018</v>
      </c>
      <c r="J6" s="107" t="s">
        <v>170</v>
      </c>
      <c r="K6" s="106">
        <v>2019</v>
      </c>
      <c r="L6" s="107" t="s">
        <v>170</v>
      </c>
      <c r="M6" s="106">
        <v>2020</v>
      </c>
      <c r="N6" s="107" t="s">
        <v>170</v>
      </c>
    </row>
    <row r="8" spans="1:14" x14ac:dyDescent="0.25">
      <c r="B8" s="106" t="s">
        <v>384</v>
      </c>
    </row>
    <row r="9" spans="1:14" x14ac:dyDescent="0.25">
      <c r="B9" s="106" t="s">
        <v>359</v>
      </c>
      <c r="C9" s="109">
        <v>1815</v>
      </c>
      <c r="D9" s="108">
        <f>C9/$C$16*100</f>
        <v>4.7919526877178162</v>
      </c>
      <c r="E9" s="109">
        <v>1858</v>
      </c>
      <c r="F9" s="108">
        <f>E9/$E$16*100</f>
        <v>4.8822787471095221</v>
      </c>
      <c r="G9" s="109">
        <v>1814</v>
      </c>
      <c r="H9" s="108">
        <f>G9/$G$16*100</f>
        <v>4.8908061472094904</v>
      </c>
      <c r="I9" s="109">
        <v>1864</v>
      </c>
      <c r="J9" s="108">
        <f t="shared" ref="J9:J15" si="0">I9/$I$16*100</f>
        <v>4.9500743573401316</v>
      </c>
      <c r="K9" s="109">
        <v>1858</v>
      </c>
      <c r="L9" s="108">
        <f t="shared" ref="L9:L15" si="1">K9/$K$16*100</f>
        <v>4.9600896980698899</v>
      </c>
      <c r="M9" s="109">
        <v>1846</v>
      </c>
      <c r="N9" s="108">
        <f>M9/$M$16*100</f>
        <v>4.7149570903146714</v>
      </c>
    </row>
    <row r="10" spans="1:14" x14ac:dyDescent="0.25">
      <c r="B10" s="106" t="s">
        <v>385</v>
      </c>
      <c r="C10" s="109">
        <v>3303</v>
      </c>
      <c r="D10" s="108">
        <f>C10/$C$16*100</f>
        <v>8.7205618333509349</v>
      </c>
      <c r="E10" s="109">
        <v>3436</v>
      </c>
      <c r="F10" s="108">
        <f>E10/$E$16*100</f>
        <v>9.0287996636535617</v>
      </c>
      <c r="G10" s="109">
        <v>3442</v>
      </c>
      <c r="H10" s="108">
        <f>G10/$G$16*100</f>
        <v>9.2801294149366402</v>
      </c>
      <c r="I10" s="109">
        <v>3526</v>
      </c>
      <c r="J10" s="108">
        <f t="shared" si="0"/>
        <v>9.363713618015721</v>
      </c>
      <c r="K10" s="109">
        <v>3582</v>
      </c>
      <c r="L10" s="108">
        <f t="shared" si="1"/>
        <v>9.5624549507461492</v>
      </c>
      <c r="M10" s="109">
        <v>3619</v>
      </c>
      <c r="N10" s="108">
        <f t="shared" ref="N10:N16" si="2">M10/$M$16*100</f>
        <v>9.243461381283204</v>
      </c>
    </row>
    <row r="11" spans="1:14" x14ac:dyDescent="0.25">
      <c r="B11" s="106" t="s">
        <v>380</v>
      </c>
      <c r="C11" s="109">
        <v>4376</v>
      </c>
      <c r="D11" s="108">
        <f>C11/$C$16*100</f>
        <v>11.553490336888796</v>
      </c>
      <c r="E11" s="109">
        <v>4311</v>
      </c>
      <c r="F11" s="108">
        <f>E11/$E$16*100</f>
        <v>11.328042884170696</v>
      </c>
      <c r="G11" s="109">
        <v>4258</v>
      </c>
      <c r="H11" s="108">
        <f>G11/$G$16*100</f>
        <v>11.480183337826908</v>
      </c>
      <c r="I11" s="109">
        <v>4154</v>
      </c>
      <c r="J11" s="108">
        <f t="shared" si="0"/>
        <v>11.031442532398556</v>
      </c>
      <c r="K11" s="109">
        <v>4139</v>
      </c>
      <c r="L11" s="108">
        <f t="shared" si="1"/>
        <v>11.049414026001763</v>
      </c>
      <c r="M11" s="109">
        <v>4327</v>
      </c>
      <c r="N11" s="108">
        <f t="shared" si="2"/>
        <v>11.051798120147119</v>
      </c>
    </row>
    <row r="12" spans="1:14" x14ac:dyDescent="0.25">
      <c r="B12" s="106" t="s">
        <v>349</v>
      </c>
      <c r="N12" s="108"/>
    </row>
    <row r="13" spans="1:14" x14ac:dyDescent="0.25">
      <c r="B13" s="106" t="s">
        <v>350</v>
      </c>
      <c r="C13" s="109">
        <v>12436</v>
      </c>
      <c r="D13" s="108">
        <f>C13/$C$16*100</f>
        <v>32.833456542401521</v>
      </c>
      <c r="E13" s="109">
        <v>12715</v>
      </c>
      <c r="F13" s="108">
        <f>E13/$E$16*100</f>
        <v>33.411288627286105</v>
      </c>
      <c r="G13" s="109">
        <v>12877</v>
      </c>
      <c r="H13" s="108">
        <f>G13/$G$16*100</f>
        <v>34.718252898355352</v>
      </c>
      <c r="I13" s="109">
        <v>13383</v>
      </c>
      <c r="J13" s="108">
        <f t="shared" si="0"/>
        <v>35.540152963671126</v>
      </c>
      <c r="K13" s="109">
        <v>13999</v>
      </c>
      <c r="L13" s="108">
        <f t="shared" si="1"/>
        <v>37.371526201980828</v>
      </c>
      <c r="M13" s="109">
        <v>14751</v>
      </c>
      <c r="N13" s="108">
        <f t="shared" si="2"/>
        <v>37.676236207601143</v>
      </c>
    </row>
    <row r="14" spans="1:14" x14ac:dyDescent="0.25">
      <c r="B14" s="106" t="s">
        <v>360</v>
      </c>
      <c r="N14" s="108"/>
    </row>
    <row r="15" spans="1:14" x14ac:dyDescent="0.25">
      <c r="B15" s="106" t="s">
        <v>361</v>
      </c>
      <c r="C15" s="109">
        <v>15946</v>
      </c>
      <c r="D15" s="108">
        <f>C15/$C$16*100</f>
        <v>42.100538599640934</v>
      </c>
      <c r="E15" s="109">
        <v>15736</v>
      </c>
      <c r="F15" s="108">
        <f>E15/$E$16*100</f>
        <v>41.349590077780114</v>
      </c>
      <c r="G15" s="109">
        <v>14699</v>
      </c>
      <c r="H15" s="108">
        <f>G15/$G$16*100</f>
        <v>39.630628201671605</v>
      </c>
      <c r="I15" s="109">
        <v>14729</v>
      </c>
      <c r="J15" s="108">
        <f t="shared" si="0"/>
        <v>39.114616528574466</v>
      </c>
      <c r="K15" s="109">
        <v>13881</v>
      </c>
      <c r="L15" s="108">
        <f t="shared" si="1"/>
        <v>37.056515123201365</v>
      </c>
      <c r="M15" s="109">
        <v>14609</v>
      </c>
      <c r="N15" s="108">
        <f t="shared" si="2"/>
        <v>37.313547200653865</v>
      </c>
    </row>
    <row r="16" spans="1:14" x14ac:dyDescent="0.25">
      <c r="B16" s="105" t="s">
        <v>169</v>
      </c>
      <c r="C16" s="110">
        <v>37876</v>
      </c>
      <c r="D16" s="110">
        <f>C16/$C$16*100</f>
        <v>100</v>
      </c>
      <c r="E16" s="110">
        <v>38056</v>
      </c>
      <c r="F16" s="110">
        <f>E16/$E$16*100</f>
        <v>100</v>
      </c>
      <c r="G16" s="110">
        <v>37090</v>
      </c>
      <c r="H16" s="105">
        <f>G16/$G$16*100</f>
        <v>100</v>
      </c>
      <c r="I16" s="110">
        <f>SUM(I9:I15)</f>
        <v>37656</v>
      </c>
      <c r="J16" s="105">
        <f>I16/$I$16*100</f>
        <v>100</v>
      </c>
      <c r="K16" s="110">
        <v>37459</v>
      </c>
      <c r="L16" s="105">
        <f>K16/$K$16*100</f>
        <v>100</v>
      </c>
      <c r="M16" s="110">
        <v>39152</v>
      </c>
      <c r="N16" s="105">
        <f t="shared" si="2"/>
        <v>100</v>
      </c>
    </row>
    <row r="19" spans="1:1" x14ac:dyDescent="0.25">
      <c r="A19" s="106" t="s">
        <v>386</v>
      </c>
    </row>
    <row r="20" spans="1:1" x14ac:dyDescent="0.25">
      <c r="A20" s="106" t="s">
        <v>387</v>
      </c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1"/>
  <sheetViews>
    <sheetView workbookViewId="0">
      <selection activeCell="C1" sqref="C1"/>
    </sheetView>
  </sheetViews>
  <sheetFormatPr defaultColWidth="8.77734375" defaultRowHeight="14.4" x14ac:dyDescent="0.3"/>
  <cols>
    <col min="1" max="1" width="49.44140625" style="50" customWidth="1"/>
    <col min="2" max="2" width="16.21875" style="50" customWidth="1"/>
    <col min="3" max="3" width="14.5546875" style="50" customWidth="1"/>
    <col min="4" max="4" width="18.21875" style="50" customWidth="1"/>
    <col min="5" max="5" width="13.21875" style="50" customWidth="1"/>
    <col min="6" max="6" width="12.21875" style="50" customWidth="1"/>
    <col min="7" max="10" width="8.77734375" style="50"/>
    <col min="11" max="11" width="26.21875" style="50" customWidth="1"/>
    <col min="12" max="12" width="17.5546875" style="50" customWidth="1"/>
    <col min="13" max="16384" width="8.77734375" style="50"/>
  </cols>
  <sheetData>
    <row r="1" spans="1:5" x14ac:dyDescent="0.3">
      <c r="A1" s="47" t="s">
        <v>438</v>
      </c>
      <c r="B1" s="47"/>
    </row>
    <row r="2" spans="1:5" x14ac:dyDescent="0.3">
      <c r="A2" s="47" t="s">
        <v>393</v>
      </c>
      <c r="B2" s="47"/>
      <c r="C2" s="47"/>
      <c r="D2" s="47"/>
      <c r="E2" s="47"/>
    </row>
    <row r="3" spans="1:5" x14ac:dyDescent="0.3">
      <c r="A3" s="48" t="s">
        <v>305</v>
      </c>
      <c r="B3" s="48"/>
      <c r="C3" s="47"/>
      <c r="D3" s="47"/>
      <c r="E3" s="47"/>
    </row>
    <row r="4" spans="1:5" x14ac:dyDescent="0.3">
      <c r="A4" s="119" t="s">
        <v>394</v>
      </c>
      <c r="B4" s="49"/>
      <c r="C4" s="49"/>
      <c r="D4" s="49"/>
      <c r="E4" s="49"/>
    </row>
    <row r="6" spans="1:5" ht="40.200000000000003" x14ac:dyDescent="0.3">
      <c r="A6" s="49"/>
      <c r="B6" s="89" t="s">
        <v>251</v>
      </c>
      <c r="C6" s="52" t="s">
        <v>245</v>
      </c>
      <c r="E6" s="52"/>
    </row>
    <row r="7" spans="1:5" ht="16.2" x14ac:dyDescent="0.3">
      <c r="A7" s="49"/>
      <c r="B7" s="47" t="s">
        <v>395</v>
      </c>
      <c r="C7" s="47"/>
      <c r="D7" s="47"/>
      <c r="E7" s="47"/>
    </row>
    <row r="8" spans="1:5" x14ac:dyDescent="0.3">
      <c r="A8" s="51">
        <v>2015</v>
      </c>
      <c r="B8" s="120">
        <v>2132</v>
      </c>
      <c r="C8" s="56">
        <v>6.2572605343753303</v>
      </c>
      <c r="E8" s="47"/>
    </row>
    <row r="9" spans="1:5" x14ac:dyDescent="0.3">
      <c r="A9" s="51">
        <v>2016</v>
      </c>
      <c r="B9" s="120">
        <v>2210</v>
      </c>
      <c r="C9" s="56">
        <v>6.8</v>
      </c>
      <c r="E9" s="47"/>
    </row>
    <row r="10" spans="1:5" x14ac:dyDescent="0.3">
      <c r="A10" s="51">
        <v>2017</v>
      </c>
      <c r="B10" s="120">
        <v>2288</v>
      </c>
      <c r="C10" s="56">
        <v>6.2</v>
      </c>
      <c r="E10" s="120"/>
    </row>
    <row r="11" spans="1:5" x14ac:dyDescent="0.3">
      <c r="A11" s="51">
        <v>2018</v>
      </c>
      <c r="B11" s="120">
        <v>2182</v>
      </c>
      <c r="C11" s="56">
        <v>5.8</v>
      </c>
      <c r="E11" s="120"/>
    </row>
    <row r="12" spans="1:5" x14ac:dyDescent="0.3">
      <c r="A12" s="51">
        <v>2019</v>
      </c>
      <c r="B12" s="120">
        <v>2092</v>
      </c>
      <c r="C12" s="56">
        <v>5.3</v>
      </c>
      <c r="E12" s="120"/>
    </row>
    <row r="13" spans="1:5" x14ac:dyDescent="0.3">
      <c r="A13" s="51">
        <v>2020</v>
      </c>
      <c r="B13" s="120">
        <v>1387</v>
      </c>
      <c r="C13" s="56">
        <v>3.5</v>
      </c>
      <c r="E13" s="121"/>
    </row>
    <row r="14" spans="1:5" x14ac:dyDescent="0.3">
      <c r="A14" s="51"/>
      <c r="B14" s="51"/>
      <c r="C14" s="54"/>
      <c r="D14" s="53"/>
      <c r="E14" s="53"/>
    </row>
    <row r="15" spans="1:5" x14ac:dyDescent="0.3">
      <c r="A15" s="65">
        <v>2020</v>
      </c>
      <c r="B15" s="47" t="s">
        <v>246</v>
      </c>
      <c r="E15" s="47"/>
    </row>
    <row r="16" spans="1:5" x14ac:dyDescent="0.3">
      <c r="A16" s="51" t="s">
        <v>396</v>
      </c>
      <c r="B16" s="57">
        <v>52</v>
      </c>
      <c r="C16" s="56">
        <v>4.2</v>
      </c>
      <c r="E16" s="57"/>
    </row>
    <row r="17" spans="1:6" x14ac:dyDescent="0.3">
      <c r="A17" s="51" t="s">
        <v>250</v>
      </c>
      <c r="B17" s="57">
        <v>1</v>
      </c>
      <c r="C17" s="56">
        <v>0.1</v>
      </c>
      <c r="E17" s="57"/>
    </row>
    <row r="18" spans="1:6" ht="27" x14ac:dyDescent="0.3">
      <c r="A18" s="90" t="s">
        <v>397</v>
      </c>
      <c r="B18" s="57">
        <v>375</v>
      </c>
      <c r="C18" s="56">
        <v>2.5</v>
      </c>
      <c r="E18" s="57"/>
    </row>
    <row r="19" spans="1:6" x14ac:dyDescent="0.3">
      <c r="A19" s="51" t="s">
        <v>398</v>
      </c>
      <c r="B19" s="57">
        <v>65</v>
      </c>
      <c r="C19" s="56">
        <v>3.5</v>
      </c>
      <c r="E19" s="57"/>
    </row>
    <row r="20" spans="1:6" x14ac:dyDescent="0.3">
      <c r="A20" s="51" t="s">
        <v>373</v>
      </c>
      <c r="B20" s="57">
        <v>19</v>
      </c>
      <c r="C20" s="56">
        <v>1.1000000000000001</v>
      </c>
      <c r="E20" s="57"/>
    </row>
    <row r="21" spans="1:6" x14ac:dyDescent="0.3">
      <c r="A21" s="51" t="s">
        <v>399</v>
      </c>
      <c r="B21" s="57">
        <v>48</v>
      </c>
      <c r="C21" s="56">
        <v>3.3</v>
      </c>
      <c r="E21" s="57"/>
    </row>
    <row r="22" spans="1:6" x14ac:dyDescent="0.3">
      <c r="A22" s="51" t="s">
        <v>234</v>
      </c>
      <c r="B22" s="57">
        <v>39</v>
      </c>
      <c r="C22" s="56">
        <v>5.4</v>
      </c>
      <c r="E22" s="57"/>
    </row>
    <row r="23" spans="1:6" ht="27" x14ac:dyDescent="0.3">
      <c r="A23" s="91" t="s">
        <v>400</v>
      </c>
      <c r="B23" s="57">
        <v>348</v>
      </c>
      <c r="C23" s="56">
        <v>2.4</v>
      </c>
      <c r="E23" s="57"/>
    </row>
    <row r="24" spans="1:6" x14ac:dyDescent="0.3">
      <c r="A24" s="49" t="s">
        <v>401</v>
      </c>
      <c r="B24" s="57">
        <v>69</v>
      </c>
      <c r="C24" s="56">
        <v>4.9000000000000004</v>
      </c>
      <c r="E24" s="57"/>
    </row>
    <row r="25" spans="1:6" x14ac:dyDescent="0.3">
      <c r="A25" s="49" t="s">
        <v>402</v>
      </c>
      <c r="B25" s="57"/>
      <c r="C25" s="56"/>
      <c r="E25" s="57"/>
    </row>
    <row r="26" spans="1:6" x14ac:dyDescent="0.3">
      <c r="A26" s="49" t="s">
        <v>403</v>
      </c>
      <c r="B26" s="57">
        <v>1</v>
      </c>
      <c r="C26" s="56">
        <v>0.2</v>
      </c>
      <c r="E26" s="57"/>
    </row>
    <row r="27" spans="1:6" x14ac:dyDescent="0.3">
      <c r="A27" s="47" t="s">
        <v>169</v>
      </c>
      <c r="B27" s="61">
        <v>1017</v>
      </c>
      <c r="C27" s="122">
        <v>2.6</v>
      </c>
      <c r="E27" s="61"/>
    </row>
    <row r="28" spans="1:6" x14ac:dyDescent="0.3">
      <c r="A28" s="47"/>
      <c r="B28" s="123"/>
      <c r="C28" s="59"/>
      <c r="E28" s="61"/>
    </row>
    <row r="29" spans="1:6" x14ac:dyDescent="0.3">
      <c r="A29" s="51">
        <v>2015</v>
      </c>
      <c r="B29" s="87">
        <v>1560</v>
      </c>
      <c r="C29" s="58">
        <v>4.0999999999999996</v>
      </c>
      <c r="E29" s="57"/>
    </row>
    <row r="30" spans="1:6" x14ac:dyDescent="0.3">
      <c r="A30" s="51">
        <v>2016</v>
      </c>
      <c r="B30" s="87">
        <v>1510</v>
      </c>
      <c r="C30" s="58">
        <v>4</v>
      </c>
      <c r="E30" s="53"/>
    </row>
    <row r="31" spans="1:6" x14ac:dyDescent="0.3">
      <c r="A31" s="51">
        <v>2017</v>
      </c>
      <c r="B31" s="87">
        <v>1557</v>
      </c>
      <c r="C31" s="58">
        <v>4.2</v>
      </c>
      <c r="F31" s="47"/>
    </row>
    <row r="32" spans="1:6" x14ac:dyDescent="0.3">
      <c r="A32" s="51">
        <v>2018</v>
      </c>
      <c r="B32" s="87">
        <v>1413</v>
      </c>
      <c r="C32" s="58">
        <v>3.8</v>
      </c>
      <c r="F32" s="47"/>
    </row>
    <row r="33" spans="1:6" x14ac:dyDescent="0.3">
      <c r="A33" s="51">
        <v>2019</v>
      </c>
      <c r="B33" s="87">
        <v>1411</v>
      </c>
      <c r="C33" s="58">
        <v>3.6</v>
      </c>
      <c r="F33" s="47"/>
    </row>
    <row r="34" spans="1:6" x14ac:dyDescent="0.3">
      <c r="A34" s="51">
        <v>2020</v>
      </c>
      <c r="B34" s="87">
        <v>1017</v>
      </c>
      <c r="C34" s="58">
        <v>2.6</v>
      </c>
      <c r="F34" s="47"/>
    </row>
    <row r="35" spans="1:6" x14ac:dyDescent="0.3">
      <c r="F35" s="58"/>
    </row>
    <row r="36" spans="1:6" x14ac:dyDescent="0.3">
      <c r="A36" s="65">
        <v>2020</v>
      </c>
      <c r="B36" s="47" t="s">
        <v>247</v>
      </c>
      <c r="E36" s="47"/>
      <c r="F36" s="58"/>
    </row>
    <row r="37" spans="1:6" x14ac:dyDescent="0.3">
      <c r="A37" s="65"/>
      <c r="B37" s="47"/>
      <c r="E37" s="47"/>
      <c r="F37" s="58"/>
    </row>
    <row r="38" spans="1:6" x14ac:dyDescent="0.3">
      <c r="A38" s="51" t="s">
        <v>396</v>
      </c>
      <c r="B38" s="57">
        <v>17</v>
      </c>
      <c r="C38" s="56">
        <v>1.4</v>
      </c>
      <c r="E38" s="57"/>
      <c r="F38" s="58"/>
    </row>
    <row r="39" spans="1:6" x14ac:dyDescent="0.3">
      <c r="A39" s="51" t="s">
        <v>250</v>
      </c>
      <c r="B39" s="57">
        <v>7</v>
      </c>
      <c r="C39" s="56">
        <v>0.5</v>
      </c>
      <c r="E39" s="57"/>
      <c r="F39" s="58"/>
    </row>
    <row r="40" spans="1:6" ht="27" x14ac:dyDescent="0.3">
      <c r="A40" s="90" t="s">
        <v>397</v>
      </c>
      <c r="B40" s="57">
        <v>132</v>
      </c>
      <c r="C40" s="56">
        <v>0.9</v>
      </c>
      <c r="E40" s="57"/>
      <c r="F40" s="58"/>
    </row>
    <row r="41" spans="1:6" x14ac:dyDescent="0.3">
      <c r="A41" s="51" t="s">
        <v>398</v>
      </c>
      <c r="B41" s="57">
        <v>14</v>
      </c>
      <c r="C41" s="56">
        <v>0.8</v>
      </c>
      <c r="E41" s="57"/>
      <c r="F41" s="58"/>
    </row>
    <row r="42" spans="1:6" x14ac:dyDescent="0.3">
      <c r="A42" s="51" t="s">
        <v>373</v>
      </c>
      <c r="B42" s="57">
        <v>7</v>
      </c>
      <c r="C42" s="56">
        <v>0.4</v>
      </c>
      <c r="E42" s="57"/>
      <c r="F42" s="58"/>
    </row>
    <row r="43" spans="1:6" x14ac:dyDescent="0.3">
      <c r="A43" s="51" t="s">
        <v>399</v>
      </c>
      <c r="B43" s="57">
        <v>21</v>
      </c>
      <c r="C43" s="56">
        <v>1.4</v>
      </c>
      <c r="E43" s="57"/>
      <c r="F43" s="58"/>
    </row>
    <row r="44" spans="1:6" x14ac:dyDescent="0.3">
      <c r="A44" s="51" t="s">
        <v>234</v>
      </c>
      <c r="B44" s="57">
        <v>5</v>
      </c>
      <c r="C44" s="56">
        <v>0.7</v>
      </c>
      <c r="E44" s="57"/>
      <c r="F44" s="58"/>
    </row>
    <row r="45" spans="1:6" ht="27" x14ac:dyDescent="0.3">
      <c r="A45" s="91" t="s">
        <v>400</v>
      </c>
      <c r="B45" s="57">
        <v>154</v>
      </c>
      <c r="C45" s="56">
        <v>1.1000000000000001</v>
      </c>
      <c r="E45" s="57"/>
      <c r="F45" s="58"/>
    </row>
    <row r="46" spans="1:6" x14ac:dyDescent="0.3">
      <c r="A46" s="49" t="s">
        <v>401</v>
      </c>
      <c r="B46" s="57">
        <v>6</v>
      </c>
      <c r="C46" s="56">
        <v>0.4</v>
      </c>
      <c r="E46" s="57"/>
      <c r="F46" s="58"/>
    </row>
    <row r="47" spans="1:6" x14ac:dyDescent="0.3">
      <c r="A47" s="49" t="s">
        <v>402</v>
      </c>
      <c r="B47" s="57"/>
      <c r="C47" s="56"/>
      <c r="E47" s="57"/>
      <c r="F47" s="59"/>
    </row>
    <row r="48" spans="1:6" x14ac:dyDescent="0.3">
      <c r="A48" s="49" t="s">
        <v>403</v>
      </c>
      <c r="B48" s="57">
        <v>7</v>
      </c>
      <c r="C48" s="56">
        <v>1.2</v>
      </c>
      <c r="E48" s="57"/>
      <c r="F48" s="59"/>
    </row>
    <row r="49" spans="1:6" x14ac:dyDescent="0.3">
      <c r="A49" s="47" t="s">
        <v>169</v>
      </c>
      <c r="B49" s="61">
        <f>SUM(B38:B48)</f>
        <v>370</v>
      </c>
      <c r="C49" s="59">
        <v>0.9</v>
      </c>
      <c r="E49" s="61"/>
      <c r="F49" s="58"/>
    </row>
    <row r="50" spans="1:6" x14ac:dyDescent="0.3">
      <c r="A50" s="47"/>
      <c r="B50" s="60"/>
      <c r="C50" s="59"/>
      <c r="E50" s="61"/>
      <c r="F50" s="58"/>
    </row>
    <row r="51" spans="1:6" x14ac:dyDescent="0.3">
      <c r="A51" s="51">
        <v>2015</v>
      </c>
      <c r="B51" s="53">
        <v>572</v>
      </c>
      <c r="C51" s="55">
        <v>1.5</v>
      </c>
      <c r="E51" s="57"/>
      <c r="F51" s="49"/>
    </row>
    <row r="52" spans="1:6" x14ac:dyDescent="0.3">
      <c r="A52" s="51">
        <v>2016</v>
      </c>
      <c r="B52" s="50">
        <v>700</v>
      </c>
      <c r="C52" s="50">
        <v>1.8</v>
      </c>
      <c r="E52" s="57"/>
      <c r="F52" s="49"/>
    </row>
    <row r="53" spans="1:6" x14ac:dyDescent="0.3">
      <c r="A53" s="51">
        <v>2017</v>
      </c>
      <c r="B53" s="49">
        <v>731</v>
      </c>
      <c r="C53" s="56">
        <v>2</v>
      </c>
      <c r="E53" s="49"/>
    </row>
    <row r="54" spans="1:6" x14ac:dyDescent="0.3">
      <c r="A54" s="51">
        <v>2018</v>
      </c>
      <c r="B54" s="49">
        <v>769</v>
      </c>
      <c r="C54" s="56">
        <v>2</v>
      </c>
      <c r="E54" s="49"/>
    </row>
    <row r="55" spans="1:6" x14ac:dyDescent="0.3">
      <c r="A55" s="51">
        <v>2019</v>
      </c>
      <c r="B55" s="49">
        <v>681</v>
      </c>
      <c r="C55" s="56">
        <v>2</v>
      </c>
      <c r="E55" s="49"/>
    </row>
    <row r="56" spans="1:6" x14ac:dyDescent="0.3">
      <c r="A56" s="51">
        <v>2020</v>
      </c>
      <c r="B56" s="49">
        <v>370</v>
      </c>
      <c r="C56" s="56">
        <v>0.9</v>
      </c>
      <c r="E56" s="49"/>
    </row>
    <row r="57" spans="1:6" x14ac:dyDescent="0.3">
      <c r="B57" s="49"/>
      <c r="D57" s="49"/>
      <c r="E57" s="49"/>
    </row>
    <row r="58" spans="1:6" x14ac:dyDescent="0.3">
      <c r="A58" s="51" t="s">
        <v>248</v>
      </c>
      <c r="B58" s="49"/>
      <c r="C58" s="49"/>
      <c r="D58" s="50" t="s">
        <v>10</v>
      </c>
    </row>
    <row r="59" spans="1:6" x14ac:dyDescent="0.3">
      <c r="A59" s="49"/>
      <c r="B59" s="49"/>
      <c r="C59" s="49"/>
    </row>
    <row r="60" spans="1:6" x14ac:dyDescent="0.3">
      <c r="A60" s="49" t="s">
        <v>292</v>
      </c>
    </row>
    <row r="61" spans="1:6" x14ac:dyDescent="0.3">
      <c r="A61" s="49" t="s">
        <v>293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5"/>
  <sheetViews>
    <sheetView workbookViewId="0">
      <selection activeCell="C1" sqref="C1"/>
    </sheetView>
  </sheetViews>
  <sheetFormatPr defaultColWidth="8.77734375" defaultRowHeight="14.4" x14ac:dyDescent="0.3"/>
  <cols>
    <col min="1" max="1" width="57.44140625" style="46" customWidth="1"/>
    <col min="2" max="2" width="10.21875" style="46" bestFit="1" customWidth="1"/>
    <col min="3" max="16384" width="8.77734375" style="46"/>
  </cols>
  <sheetData>
    <row r="1" spans="1:5" s="21" customFormat="1" ht="13.2" x14ac:dyDescent="0.25">
      <c r="A1" s="21" t="s">
        <v>407</v>
      </c>
    </row>
    <row r="2" spans="1:5" s="21" customFormat="1" ht="11.25" customHeight="1" x14ac:dyDescent="0.25">
      <c r="A2" s="92" t="s">
        <v>0</v>
      </c>
    </row>
    <row r="3" spans="1:5" s="21" customFormat="1" ht="13.2" x14ac:dyDescent="0.25">
      <c r="A3" s="22" t="s">
        <v>1</v>
      </c>
    </row>
    <row r="4" spans="1:5" s="23" customFormat="1" ht="13.2" x14ac:dyDescent="0.25">
      <c r="A4" s="23" t="s">
        <v>2</v>
      </c>
    </row>
    <row r="5" spans="1:5" s="24" customFormat="1" ht="13.2" x14ac:dyDescent="0.25"/>
    <row r="6" spans="1:5" s="21" customFormat="1" ht="13.2" x14ac:dyDescent="0.25">
      <c r="A6" s="22"/>
      <c r="B6" s="23">
        <v>2005</v>
      </c>
      <c r="C6" s="23">
        <v>2010</v>
      </c>
      <c r="D6" s="23">
        <v>2015</v>
      </c>
      <c r="E6" s="23">
        <v>2020</v>
      </c>
    </row>
    <row r="7" spans="1:5" ht="13.5" customHeight="1" x14ac:dyDescent="0.3">
      <c r="B7" s="46" t="s">
        <v>35</v>
      </c>
    </row>
    <row r="9" spans="1:5" x14ac:dyDescent="0.3">
      <c r="A9" s="21" t="s">
        <v>36</v>
      </c>
    </row>
    <row r="10" spans="1:5" x14ac:dyDescent="0.3">
      <c r="A10" s="68" t="s">
        <v>37</v>
      </c>
      <c r="B10" s="46">
        <v>840.5</v>
      </c>
      <c r="C10" s="69">
        <v>1017.9</v>
      </c>
      <c r="D10" s="69">
        <v>310.7</v>
      </c>
      <c r="E10" s="30">
        <v>340.5</v>
      </c>
    </row>
    <row r="11" spans="1:5" x14ac:dyDescent="0.3">
      <c r="A11" s="68" t="s">
        <v>38</v>
      </c>
      <c r="B11" s="46">
        <v>123.1</v>
      </c>
      <c r="C11" s="46">
        <v>174.8</v>
      </c>
      <c r="D11" s="46">
        <v>213.4</v>
      </c>
      <c r="E11" s="30">
        <v>207.8</v>
      </c>
    </row>
    <row r="12" spans="1:5" x14ac:dyDescent="0.3">
      <c r="A12" s="68" t="s">
        <v>39</v>
      </c>
      <c r="B12" s="46">
        <v>34.799999999999997</v>
      </c>
      <c r="C12" s="46">
        <v>90.4</v>
      </c>
      <c r="D12" s="46">
        <v>116.5</v>
      </c>
      <c r="E12" s="30">
        <v>53.7</v>
      </c>
    </row>
    <row r="13" spans="1:5" x14ac:dyDescent="0.3">
      <c r="A13" s="68" t="s">
        <v>40</v>
      </c>
      <c r="B13" s="46">
        <v>236.8</v>
      </c>
      <c r="C13" s="46">
        <v>281.3</v>
      </c>
      <c r="D13" s="46">
        <v>345.7</v>
      </c>
      <c r="E13" s="30">
        <v>364.8</v>
      </c>
    </row>
    <row r="14" spans="1:5" x14ac:dyDescent="0.3">
      <c r="A14" s="68" t="s">
        <v>41</v>
      </c>
      <c r="B14" s="46">
        <v>52.6</v>
      </c>
      <c r="C14" s="46">
        <v>64.400000000000006</v>
      </c>
      <c r="D14" s="46">
        <v>55.3</v>
      </c>
      <c r="E14" s="30">
        <v>178.6</v>
      </c>
    </row>
    <row r="15" spans="1:5" s="21" customFormat="1" ht="13.2" x14ac:dyDescent="0.25">
      <c r="A15" s="93" t="s">
        <v>42</v>
      </c>
      <c r="B15" s="25">
        <v>1287.8</v>
      </c>
      <c r="C15" s="25">
        <v>1628.8</v>
      </c>
      <c r="D15" s="25">
        <v>1041.5999999999999</v>
      </c>
      <c r="E15" s="25">
        <v>1145.4000000000001</v>
      </c>
    </row>
    <row r="16" spans="1:5" s="21" customFormat="1" ht="13.2" x14ac:dyDescent="0.25">
      <c r="A16" s="93" t="s">
        <v>43</v>
      </c>
      <c r="B16" s="21">
        <v>94.9</v>
      </c>
      <c r="C16" s="21">
        <v>151.80000000000001</v>
      </c>
      <c r="D16" s="21">
        <v>114.8</v>
      </c>
      <c r="E16" s="25">
        <v>192.6</v>
      </c>
    </row>
    <row r="17" spans="1:6" x14ac:dyDescent="0.3">
      <c r="A17" s="21" t="s">
        <v>44</v>
      </c>
    </row>
    <row r="18" spans="1:6" x14ac:dyDescent="0.3">
      <c r="A18" s="68" t="s">
        <v>45</v>
      </c>
      <c r="B18" s="69">
        <v>1441.4</v>
      </c>
      <c r="C18" s="69">
        <v>1790.7</v>
      </c>
      <c r="D18" s="69">
        <v>1837.7</v>
      </c>
      <c r="E18" s="30">
        <v>1847.2000000000003</v>
      </c>
      <c r="F18" s="69"/>
    </row>
    <row r="19" spans="1:6" x14ac:dyDescent="0.3">
      <c r="A19" s="68" t="s">
        <v>46</v>
      </c>
      <c r="B19" s="69">
        <v>1035.5999999999999</v>
      </c>
      <c r="C19" s="69">
        <v>1452.4</v>
      </c>
      <c r="D19" s="69">
        <v>1658.5</v>
      </c>
      <c r="E19" s="30">
        <v>2014.5</v>
      </c>
      <c r="F19" s="30"/>
    </row>
    <row r="20" spans="1:6" x14ac:dyDescent="0.3">
      <c r="A20" s="26" t="s">
        <v>47</v>
      </c>
      <c r="B20" s="64">
        <v>349.1</v>
      </c>
      <c r="C20" s="46">
        <v>459.8</v>
      </c>
      <c r="D20" s="46">
        <v>185.4</v>
      </c>
      <c r="E20" s="30">
        <v>216.3</v>
      </c>
    </row>
    <row r="21" spans="1:6" x14ac:dyDescent="0.3">
      <c r="A21" s="68" t="s">
        <v>48</v>
      </c>
      <c r="B21" s="46">
        <v>225.9</v>
      </c>
      <c r="C21" s="46">
        <v>323.7</v>
      </c>
      <c r="D21" s="46">
        <v>428.6</v>
      </c>
      <c r="E21" s="30">
        <v>333.9</v>
      </c>
    </row>
    <row r="22" spans="1:6" x14ac:dyDescent="0.3">
      <c r="A22" s="68" t="s">
        <v>49</v>
      </c>
      <c r="B22" s="46">
        <v>113.2</v>
      </c>
      <c r="C22" s="46">
        <v>152.4</v>
      </c>
      <c r="D22" s="46">
        <v>180.9</v>
      </c>
      <c r="E22" s="30">
        <v>226</v>
      </c>
    </row>
    <row r="23" spans="1:6" x14ac:dyDescent="0.3">
      <c r="A23" s="68" t="s">
        <v>50</v>
      </c>
      <c r="B23" s="46">
        <v>33.299999999999997</v>
      </c>
      <c r="C23" s="46">
        <v>35.200000000000003</v>
      </c>
      <c r="D23" s="46">
        <v>11.8</v>
      </c>
      <c r="E23" s="30">
        <v>24.5</v>
      </c>
    </row>
    <row r="24" spans="1:6" s="21" customFormat="1" ht="13.2" x14ac:dyDescent="0.25">
      <c r="A24" s="93" t="s">
        <v>51</v>
      </c>
      <c r="B24" s="25">
        <v>3198.4</v>
      </c>
      <c r="C24" s="25">
        <v>4214.2</v>
      </c>
      <c r="D24" s="25">
        <v>4302.8</v>
      </c>
      <c r="E24" s="25">
        <v>4662.3999999999996</v>
      </c>
    </row>
    <row r="25" spans="1:6" x14ac:dyDescent="0.3">
      <c r="C25" s="69"/>
    </row>
    <row r="26" spans="1:6" s="21" customFormat="1" ht="13.2" x14ac:dyDescent="0.25">
      <c r="A26" s="21" t="s">
        <v>52</v>
      </c>
      <c r="B26" s="94" t="s">
        <v>53</v>
      </c>
      <c r="C26" s="95" t="s">
        <v>54</v>
      </c>
      <c r="D26" s="95" t="s">
        <v>256</v>
      </c>
      <c r="E26" s="25">
        <v>-3324.3</v>
      </c>
    </row>
    <row r="28" spans="1:6" x14ac:dyDescent="0.3">
      <c r="A28" s="21" t="s">
        <v>55</v>
      </c>
    </row>
    <row r="29" spans="1:6" x14ac:dyDescent="0.3">
      <c r="A29" s="68" t="s">
        <v>56</v>
      </c>
      <c r="B29" s="69">
        <v>1982.9</v>
      </c>
      <c r="C29" s="69">
        <v>2506.5</v>
      </c>
      <c r="D29" s="69">
        <v>3067.9</v>
      </c>
      <c r="E29" s="30">
        <v>3565.6</v>
      </c>
    </row>
    <row r="30" spans="1:6" x14ac:dyDescent="0.3">
      <c r="A30" s="68" t="s">
        <v>57</v>
      </c>
      <c r="B30" s="46">
        <v>132.6</v>
      </c>
      <c r="C30" s="46">
        <v>250.1</v>
      </c>
      <c r="D30" s="46">
        <v>273.2</v>
      </c>
      <c r="E30" s="46">
        <v>479.5</v>
      </c>
    </row>
    <row r="31" spans="1:6" s="21" customFormat="1" ht="13.2" x14ac:dyDescent="0.25">
      <c r="A31" s="93" t="s">
        <v>58</v>
      </c>
      <c r="B31" s="25">
        <v>2115.5</v>
      </c>
      <c r="C31" s="25">
        <v>2756.5</v>
      </c>
      <c r="D31" s="25">
        <v>3341.1</v>
      </c>
      <c r="E31" s="25">
        <v>4045.1</v>
      </c>
    </row>
    <row r="33" spans="1:5" x14ac:dyDescent="0.3">
      <c r="A33" s="21" t="s">
        <v>59</v>
      </c>
    </row>
    <row r="34" spans="1:5" x14ac:dyDescent="0.3">
      <c r="A34" s="68" t="s">
        <v>60</v>
      </c>
      <c r="B34" s="46">
        <v>37.700000000000003</v>
      </c>
      <c r="C34" s="46">
        <v>63.8</v>
      </c>
      <c r="D34" s="46">
        <v>86.2</v>
      </c>
      <c r="E34" s="30">
        <v>70.7</v>
      </c>
    </row>
    <row r="35" spans="1:5" x14ac:dyDescent="0.3">
      <c r="A35" s="68" t="s">
        <v>61</v>
      </c>
      <c r="B35" s="46">
        <v>14.1</v>
      </c>
      <c r="C35" s="46">
        <v>18.5</v>
      </c>
      <c r="D35" s="46">
        <v>18.7</v>
      </c>
      <c r="E35" s="30">
        <v>87.9</v>
      </c>
    </row>
    <row r="36" spans="1:5" x14ac:dyDescent="0.3">
      <c r="A36" s="68" t="s">
        <v>62</v>
      </c>
      <c r="B36" s="64">
        <v>-22</v>
      </c>
      <c r="C36" s="46">
        <v>-16.2</v>
      </c>
      <c r="D36" s="34" t="s">
        <v>257</v>
      </c>
      <c r="E36" s="30">
        <v>-15.5</v>
      </c>
    </row>
    <row r="37" spans="1:5" x14ac:dyDescent="0.3">
      <c r="A37" s="68" t="s">
        <v>63</v>
      </c>
      <c r="B37" s="46">
        <v>-0.2</v>
      </c>
      <c r="C37" s="46">
        <v>-1.1000000000000001</v>
      </c>
      <c r="D37" s="96" t="s">
        <v>258</v>
      </c>
      <c r="E37" s="30">
        <v>-0.5</v>
      </c>
    </row>
    <row r="38" spans="1:5" x14ac:dyDescent="0.3">
      <c r="A38" s="93" t="s">
        <v>64</v>
      </c>
      <c r="B38" s="21">
        <v>29.5</v>
      </c>
      <c r="C38" s="21">
        <v>65.099999999999994</v>
      </c>
      <c r="D38" s="21">
        <v>70.5</v>
      </c>
      <c r="E38" s="25">
        <v>142.5</v>
      </c>
    </row>
    <row r="40" spans="1:5" s="21" customFormat="1" ht="13.2" x14ac:dyDescent="0.25">
      <c r="A40" s="21" t="s">
        <v>65</v>
      </c>
      <c r="B40" s="21">
        <v>329.3</v>
      </c>
      <c r="C40" s="27">
        <v>388</v>
      </c>
      <c r="D40" s="21">
        <v>265.10000000000002</v>
      </c>
      <c r="E40" s="25">
        <v>863.3</v>
      </c>
    </row>
    <row r="42" spans="1:5" x14ac:dyDescent="0.3">
      <c r="A42" s="21" t="s">
        <v>66</v>
      </c>
    </row>
    <row r="43" spans="1:5" x14ac:dyDescent="0.3">
      <c r="A43" s="26" t="s">
        <v>259</v>
      </c>
      <c r="B43" s="46">
        <v>-297.2</v>
      </c>
      <c r="C43" s="46">
        <v>-338.7</v>
      </c>
      <c r="D43" s="46">
        <v>-329.6</v>
      </c>
      <c r="E43" s="46">
        <v>-375.9</v>
      </c>
    </row>
    <row r="44" spans="1:5" x14ac:dyDescent="0.3">
      <c r="A44" s="26" t="s">
        <v>260</v>
      </c>
      <c r="D44" s="96" t="s">
        <v>261</v>
      </c>
    </row>
    <row r="46" spans="1:5" x14ac:dyDescent="0.3">
      <c r="A46" s="21" t="s">
        <v>67</v>
      </c>
    </row>
    <row r="47" spans="1:5" x14ac:dyDescent="0.3">
      <c r="A47" s="68" t="s">
        <v>68</v>
      </c>
      <c r="B47" s="46">
        <v>89.4</v>
      </c>
      <c r="C47" s="46">
        <v>598.70000000000005</v>
      </c>
      <c r="D47" s="23">
        <v>139.80000000000001</v>
      </c>
      <c r="E47" s="46">
        <v>9.3000000000000007</v>
      </c>
    </row>
    <row r="48" spans="1:5" x14ac:dyDescent="0.3">
      <c r="A48" s="68" t="s">
        <v>69</v>
      </c>
      <c r="B48" s="46">
        <v>5.8</v>
      </c>
      <c r="C48" s="46">
        <v>2.6</v>
      </c>
      <c r="D48" s="46">
        <v>0.6</v>
      </c>
      <c r="E48" s="46">
        <v>0</v>
      </c>
    </row>
    <row r="49" spans="1:6" x14ac:dyDescent="0.3">
      <c r="A49" s="93" t="s">
        <v>70</v>
      </c>
    </row>
    <row r="50" spans="1:6" s="21" customFormat="1" ht="13.2" x14ac:dyDescent="0.25">
      <c r="A50" s="93" t="s">
        <v>71</v>
      </c>
      <c r="B50" s="21">
        <v>83.6</v>
      </c>
      <c r="C50" s="27">
        <v>596</v>
      </c>
      <c r="D50" s="21">
        <v>139.19999999999999</v>
      </c>
      <c r="E50" s="21">
        <v>9.3000000000000007</v>
      </c>
    </row>
    <row r="52" spans="1:6" s="21" customFormat="1" ht="13.2" x14ac:dyDescent="0.25">
      <c r="A52" s="21" t="s">
        <v>72</v>
      </c>
      <c r="B52" s="21">
        <v>115.7</v>
      </c>
      <c r="C52" s="21">
        <v>645.4</v>
      </c>
      <c r="D52" s="21">
        <v>18.600000000000001</v>
      </c>
      <c r="E52" s="25">
        <v>496.7</v>
      </c>
    </row>
    <row r="54" spans="1:6" x14ac:dyDescent="0.3">
      <c r="A54" s="21" t="s">
        <v>73</v>
      </c>
    </row>
    <row r="55" spans="1:6" x14ac:dyDescent="0.3">
      <c r="A55" s="68" t="s">
        <v>74</v>
      </c>
      <c r="B55" s="46">
        <v>4.4000000000000004</v>
      </c>
      <c r="C55" s="46">
        <v>16.8</v>
      </c>
      <c r="D55" s="46">
        <v>3.1</v>
      </c>
      <c r="E55" s="30">
        <v>-2.1</v>
      </c>
    </row>
    <row r="56" spans="1:6" x14ac:dyDescent="0.3">
      <c r="A56" s="68" t="s">
        <v>75</v>
      </c>
      <c r="B56" s="70" t="s">
        <v>76</v>
      </c>
      <c r="C56" s="46">
        <v>24.3</v>
      </c>
      <c r="D56" s="34" t="s">
        <v>262</v>
      </c>
      <c r="E56" s="30">
        <v>2.2000000000000002</v>
      </c>
    </row>
    <row r="57" spans="1:6" x14ac:dyDescent="0.3">
      <c r="A57" s="68" t="s">
        <v>77</v>
      </c>
      <c r="B57" s="46">
        <v>32.799999999999997</v>
      </c>
      <c r="C57" s="46">
        <v>8.1999999999999993</v>
      </c>
      <c r="D57" s="46">
        <v>9.3000000000000007</v>
      </c>
      <c r="E57" s="30">
        <v>1.8</v>
      </c>
    </row>
    <row r="58" spans="1:6" s="21" customFormat="1" ht="13.2" x14ac:dyDescent="0.25">
      <c r="A58" s="93" t="s">
        <v>78</v>
      </c>
      <c r="B58" s="21">
        <v>8.5</v>
      </c>
      <c r="C58" s="21">
        <v>49.3</v>
      </c>
      <c r="D58" s="21">
        <v>10.199999999999999</v>
      </c>
      <c r="E58" s="25">
        <v>1.9</v>
      </c>
    </row>
    <row r="59" spans="1:6" x14ac:dyDescent="0.3">
      <c r="E59" s="30"/>
    </row>
    <row r="60" spans="1:6" s="21" customFormat="1" ht="13.2" x14ac:dyDescent="0.25">
      <c r="A60" s="21" t="s">
        <v>79</v>
      </c>
      <c r="B60" s="21">
        <v>124.1</v>
      </c>
      <c r="C60" s="21">
        <v>694.6</v>
      </c>
      <c r="D60" s="21">
        <v>28.8</v>
      </c>
      <c r="E60" s="25">
        <v>498.6</v>
      </c>
    </row>
    <row r="61" spans="1:6" x14ac:dyDescent="0.3">
      <c r="F61" s="23"/>
    </row>
    <row r="62" spans="1:6" s="23" customFormat="1" ht="13.2" x14ac:dyDescent="0.25">
      <c r="A62" s="23" t="s">
        <v>80</v>
      </c>
      <c r="B62" s="23">
        <v>587</v>
      </c>
      <c r="C62" s="23">
        <v>659</v>
      </c>
      <c r="D62" s="23">
        <v>422</v>
      </c>
      <c r="E62" s="28">
        <v>1313</v>
      </c>
    </row>
    <row r="63" spans="1:6" s="23" customFormat="1" ht="13.2" x14ac:dyDescent="0.25"/>
    <row r="64" spans="1:6" x14ac:dyDescent="0.3">
      <c r="A64" s="46" t="s">
        <v>81</v>
      </c>
    </row>
    <row r="65" spans="1:1" x14ac:dyDescent="0.3">
      <c r="A65" s="46" t="s">
        <v>82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5"/>
  <sheetViews>
    <sheetView workbookViewId="0">
      <selection activeCell="B1" sqref="B1"/>
    </sheetView>
  </sheetViews>
  <sheetFormatPr defaultColWidth="8.77734375" defaultRowHeight="14.4" x14ac:dyDescent="0.3"/>
  <cols>
    <col min="1" max="1" width="52.77734375" style="46" customWidth="1"/>
    <col min="2" max="2" width="15.77734375" style="46" customWidth="1"/>
    <col min="3" max="3" width="24.77734375" style="46" customWidth="1"/>
    <col min="4" max="4" width="26.21875" style="46" bestFit="1" customWidth="1"/>
    <col min="5" max="5" width="17.77734375" style="46" customWidth="1"/>
    <col min="6" max="6" width="13.44140625" style="46" bestFit="1" customWidth="1"/>
    <col min="7" max="16384" width="8.77734375" style="46"/>
  </cols>
  <sheetData>
    <row r="1" spans="1:6" s="21" customFormat="1" ht="13.2" x14ac:dyDescent="0.25">
      <c r="A1" s="21" t="s">
        <v>408</v>
      </c>
    </row>
    <row r="2" spans="1:6" s="21" customFormat="1" ht="13.2" x14ac:dyDescent="0.25">
      <c r="A2" s="21" t="s">
        <v>3</v>
      </c>
    </row>
    <row r="3" spans="1:6" s="21" customFormat="1" ht="13.2" x14ac:dyDescent="0.25">
      <c r="A3" s="22" t="s">
        <v>4</v>
      </c>
    </row>
    <row r="4" spans="1:6" s="23" customFormat="1" ht="13.2" x14ac:dyDescent="0.25">
      <c r="A4" s="23" t="s">
        <v>239</v>
      </c>
    </row>
    <row r="5" spans="1:6" x14ac:dyDescent="0.3">
      <c r="A5" s="23"/>
    </row>
    <row r="6" spans="1:6" x14ac:dyDescent="0.3">
      <c r="A6" s="23"/>
      <c r="B6" s="29" t="s">
        <v>424</v>
      </c>
      <c r="C6" s="29" t="s">
        <v>425</v>
      </c>
      <c r="D6" s="23" t="s">
        <v>388</v>
      </c>
      <c r="E6" s="23" t="s">
        <v>263</v>
      </c>
    </row>
    <row r="7" spans="1:6" x14ac:dyDescent="0.3">
      <c r="A7" s="23"/>
      <c r="B7" s="29" t="s">
        <v>114</v>
      </c>
      <c r="C7" s="29" t="s">
        <v>264</v>
      </c>
      <c r="D7" s="23" t="s">
        <v>389</v>
      </c>
      <c r="E7" s="23" t="s">
        <v>265</v>
      </c>
    </row>
    <row r="8" spans="1:6" x14ac:dyDescent="0.3">
      <c r="A8" s="23"/>
      <c r="B8" s="29"/>
      <c r="C8" s="29"/>
      <c r="D8" s="23"/>
      <c r="E8" s="23" t="s">
        <v>266</v>
      </c>
    </row>
    <row r="9" spans="1:6" x14ac:dyDescent="0.3">
      <c r="A9" s="23"/>
      <c r="B9" s="29"/>
      <c r="C9" s="29"/>
      <c r="D9" s="23"/>
      <c r="E9" s="23"/>
    </row>
    <row r="10" spans="1:6" x14ac:dyDescent="0.3">
      <c r="A10" s="23"/>
      <c r="B10" s="29" t="s">
        <v>35</v>
      </c>
      <c r="C10" s="29"/>
      <c r="D10" s="23"/>
      <c r="E10" s="23"/>
    </row>
    <row r="11" spans="1:6" x14ac:dyDescent="0.3">
      <c r="A11" s="23"/>
      <c r="B11" s="23"/>
      <c r="C11" s="23"/>
      <c r="D11" s="23"/>
      <c r="E11" s="23"/>
    </row>
    <row r="12" spans="1:6" x14ac:dyDescent="0.3">
      <c r="A12" s="23" t="s">
        <v>116</v>
      </c>
      <c r="B12" s="30">
        <v>212.9</v>
      </c>
      <c r="C12" s="64">
        <v>93</v>
      </c>
      <c r="D12" s="30">
        <v>267</v>
      </c>
      <c r="E12" s="30">
        <v>28.6</v>
      </c>
      <c r="F12" s="36"/>
    </row>
    <row r="13" spans="1:6" x14ac:dyDescent="0.3">
      <c r="A13" s="23" t="s">
        <v>43</v>
      </c>
      <c r="B13" s="30">
        <v>5.3</v>
      </c>
      <c r="C13" s="97" t="s">
        <v>117</v>
      </c>
      <c r="D13" s="97" t="s">
        <v>117</v>
      </c>
      <c r="E13" s="97" t="s">
        <v>117</v>
      </c>
    </row>
    <row r="14" spans="1:6" x14ac:dyDescent="0.3">
      <c r="A14" s="23" t="s">
        <v>118</v>
      </c>
      <c r="B14" s="30"/>
      <c r="C14" s="30"/>
      <c r="D14" s="30"/>
      <c r="E14" s="23"/>
      <c r="F14" s="64"/>
    </row>
    <row r="15" spans="1:6" x14ac:dyDescent="0.3">
      <c r="A15" s="23" t="s">
        <v>119</v>
      </c>
      <c r="B15" s="30">
        <v>18.100000000000001</v>
      </c>
      <c r="C15" s="30">
        <v>0.9</v>
      </c>
      <c r="D15" s="30">
        <v>4.3</v>
      </c>
      <c r="E15" s="23">
        <v>0.2</v>
      </c>
      <c r="F15" s="36"/>
    </row>
    <row r="16" spans="1:6" x14ac:dyDescent="0.3">
      <c r="A16" s="23" t="s">
        <v>39</v>
      </c>
      <c r="B16" s="97" t="s">
        <v>117</v>
      </c>
      <c r="C16" s="97" t="s">
        <v>117</v>
      </c>
      <c r="D16" s="32" t="s">
        <v>117</v>
      </c>
      <c r="E16" s="32" t="s">
        <v>117</v>
      </c>
      <c r="F16" s="64"/>
    </row>
    <row r="17" spans="1:7" x14ac:dyDescent="0.3">
      <c r="A17" s="21" t="s">
        <v>120</v>
      </c>
      <c r="B17" s="25">
        <v>236.3</v>
      </c>
      <c r="C17" s="25">
        <v>93.9</v>
      </c>
      <c r="D17" s="25">
        <v>271.3</v>
      </c>
      <c r="E17" s="25">
        <v>28.8</v>
      </c>
      <c r="F17" s="64"/>
    </row>
    <row r="18" spans="1:7" x14ac:dyDescent="0.3">
      <c r="A18" s="23" t="s">
        <v>121</v>
      </c>
      <c r="B18" s="97">
        <v>-58.7</v>
      </c>
      <c r="C18" s="97">
        <v>-40.9</v>
      </c>
      <c r="D18" s="97">
        <v>-165.6</v>
      </c>
      <c r="E18" s="32">
        <v>-9.3000000000000007</v>
      </c>
      <c r="F18" s="64"/>
    </row>
    <row r="19" spans="1:7" x14ac:dyDescent="0.3">
      <c r="A19" s="23" t="s">
        <v>45</v>
      </c>
      <c r="B19" s="97">
        <v>-67.5</v>
      </c>
      <c r="C19" s="97">
        <v>-51.7</v>
      </c>
      <c r="D19" s="97">
        <v>-72.8</v>
      </c>
      <c r="E19" s="32">
        <v>-18.399999999999999</v>
      </c>
      <c r="F19" s="64"/>
    </row>
    <row r="20" spans="1:7" x14ac:dyDescent="0.3">
      <c r="A20" s="23" t="s">
        <v>66</v>
      </c>
      <c r="B20" s="97">
        <v>-48.7</v>
      </c>
      <c r="C20" s="97">
        <v>-0.2</v>
      </c>
      <c r="D20" s="97">
        <v>-3.1</v>
      </c>
      <c r="E20" s="32">
        <v>-0.2</v>
      </c>
      <c r="F20" s="64"/>
    </row>
    <row r="21" spans="1:7" x14ac:dyDescent="0.3">
      <c r="A21" s="23" t="s">
        <v>122</v>
      </c>
      <c r="B21" s="97">
        <v>-24.9</v>
      </c>
      <c r="C21" s="97">
        <v>-5.2</v>
      </c>
      <c r="D21" s="97">
        <v>-13.4</v>
      </c>
      <c r="E21" s="32">
        <v>-1.7</v>
      </c>
      <c r="F21" s="64"/>
    </row>
    <row r="22" spans="1:7" x14ac:dyDescent="0.3">
      <c r="A22" s="21" t="s">
        <v>123</v>
      </c>
      <c r="B22" s="98">
        <v>-199.8</v>
      </c>
      <c r="C22" s="98">
        <v>-98</v>
      </c>
      <c r="D22" s="98">
        <f>D18+D19+D20+D21</f>
        <v>-254.89999999999998</v>
      </c>
      <c r="E22" s="99">
        <v>-29.6</v>
      </c>
      <c r="F22" s="64"/>
      <c r="G22" s="32" t="s">
        <v>10</v>
      </c>
    </row>
    <row r="23" spans="1:7" x14ac:dyDescent="0.3">
      <c r="A23" s="23" t="s">
        <v>124</v>
      </c>
      <c r="B23" s="30">
        <v>36.5</v>
      </c>
      <c r="C23" s="32">
        <v>-4</v>
      </c>
      <c r="D23" s="30">
        <f>D17+D22</f>
        <v>16.400000000000034</v>
      </c>
      <c r="E23" s="32">
        <v>-0.8</v>
      </c>
      <c r="F23" s="64"/>
    </row>
    <row r="24" spans="1:7" x14ac:dyDescent="0.3">
      <c r="A24" s="23" t="s">
        <v>125</v>
      </c>
      <c r="B24" s="97">
        <v>-32.9</v>
      </c>
      <c r="C24" s="97">
        <v>-8.0000000000000004E-4</v>
      </c>
      <c r="D24" s="97">
        <v>-2</v>
      </c>
      <c r="E24" s="32">
        <v>-0.1</v>
      </c>
      <c r="F24" s="100"/>
      <c r="G24" s="23" t="s">
        <v>10</v>
      </c>
    </row>
    <row r="25" spans="1:7" x14ac:dyDescent="0.3">
      <c r="A25" s="23" t="s">
        <v>241</v>
      </c>
      <c r="B25" s="97" t="s">
        <v>117</v>
      </c>
      <c r="C25" s="97">
        <v>0</v>
      </c>
      <c r="D25" s="97" t="s">
        <v>117</v>
      </c>
      <c r="E25" s="97" t="s">
        <v>117</v>
      </c>
      <c r="F25" s="64"/>
    </row>
    <row r="26" spans="1:7" x14ac:dyDescent="0.3">
      <c r="A26" s="23" t="s">
        <v>126</v>
      </c>
      <c r="B26" s="97">
        <v>3.6</v>
      </c>
      <c r="C26" s="97" t="s">
        <v>117</v>
      </c>
      <c r="D26" s="97" t="s">
        <v>117</v>
      </c>
      <c r="E26" s="97" t="s">
        <v>117</v>
      </c>
      <c r="F26" s="64"/>
    </row>
    <row r="27" spans="1:7" x14ac:dyDescent="0.3">
      <c r="A27" s="23" t="s">
        <v>127</v>
      </c>
      <c r="B27" s="97">
        <v>-3</v>
      </c>
      <c r="C27" s="97" t="s">
        <v>117</v>
      </c>
      <c r="D27" s="97" t="s">
        <v>117</v>
      </c>
      <c r="E27" s="97" t="s">
        <v>117</v>
      </c>
      <c r="F27" s="64"/>
    </row>
    <row r="28" spans="1:7" x14ac:dyDescent="0.3">
      <c r="A28" s="23" t="s">
        <v>128</v>
      </c>
      <c r="B28" s="97">
        <v>2.2000000000000002</v>
      </c>
      <c r="C28" s="97" t="s">
        <v>117</v>
      </c>
      <c r="D28" s="97" t="s">
        <v>117</v>
      </c>
      <c r="E28" s="97" t="s">
        <v>117</v>
      </c>
      <c r="F28" s="36"/>
    </row>
    <row r="29" spans="1:7" x14ac:dyDescent="0.3">
      <c r="A29" s="23" t="s">
        <v>306</v>
      </c>
      <c r="B29" s="97" t="s">
        <v>117</v>
      </c>
      <c r="C29" s="97">
        <v>-0.09</v>
      </c>
      <c r="D29" s="97">
        <v>0</v>
      </c>
      <c r="E29" s="97" t="s">
        <v>117</v>
      </c>
      <c r="F29" s="64"/>
    </row>
    <row r="30" spans="1:7" x14ac:dyDescent="0.3">
      <c r="A30" s="21" t="s">
        <v>102</v>
      </c>
      <c r="B30" s="98">
        <v>2.8</v>
      </c>
      <c r="C30" s="25">
        <v>-4.0999999999999996</v>
      </c>
      <c r="D30" s="25">
        <f>D23+D24</f>
        <v>14.400000000000034</v>
      </c>
      <c r="E30" s="27">
        <v>-0.9</v>
      </c>
      <c r="F30" s="64"/>
    </row>
    <row r="31" spans="1:7" x14ac:dyDescent="0.3">
      <c r="A31" s="23"/>
    </row>
    <row r="32" spans="1:7" x14ac:dyDescent="0.3">
      <c r="A32" s="23" t="s">
        <v>426</v>
      </c>
      <c r="B32" s="69"/>
    </row>
    <row r="33" spans="1:15" x14ac:dyDescent="0.3">
      <c r="A33" s="23" t="s">
        <v>427</v>
      </c>
      <c r="C33" s="71"/>
    </row>
    <row r="45" spans="1:15" x14ac:dyDescent="0.3">
      <c r="O45" s="30">
        <v>110.6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workbookViewId="0">
      <selection activeCell="B1" sqref="B1"/>
    </sheetView>
  </sheetViews>
  <sheetFormatPr defaultColWidth="8.77734375" defaultRowHeight="14.4" x14ac:dyDescent="0.3"/>
  <cols>
    <col min="1" max="1" width="57.77734375" style="46" bestFit="1" customWidth="1"/>
    <col min="2" max="2" width="9.5546875" style="46" bestFit="1" customWidth="1"/>
    <col min="3" max="3" width="11" style="46" bestFit="1" customWidth="1"/>
    <col min="4" max="4" width="15.21875" style="46" customWidth="1"/>
    <col min="5" max="5" width="9.77734375" style="46" customWidth="1"/>
    <col min="6" max="6" width="11.77734375" style="46" bestFit="1" customWidth="1"/>
    <col min="7" max="7" width="12.21875" style="46" bestFit="1" customWidth="1"/>
    <col min="8" max="16384" width="8.77734375" style="46"/>
  </cols>
  <sheetData>
    <row r="1" spans="1:8" x14ac:dyDescent="0.3">
      <c r="A1" s="21" t="s">
        <v>430</v>
      </c>
      <c r="B1" s="21"/>
      <c r="C1" s="21"/>
      <c r="D1" s="21"/>
      <c r="F1" s="21"/>
    </row>
    <row r="2" spans="1:8" x14ac:dyDescent="0.3">
      <c r="A2" s="23" t="s">
        <v>269</v>
      </c>
      <c r="B2" s="21"/>
      <c r="C2" s="21"/>
      <c r="D2" s="21"/>
      <c r="F2" s="22"/>
    </row>
    <row r="3" spans="1:8" x14ac:dyDescent="0.3">
      <c r="A3" s="22" t="s">
        <v>6</v>
      </c>
      <c r="B3" s="21"/>
      <c r="C3" s="21"/>
      <c r="D3" s="21"/>
      <c r="F3" s="23"/>
    </row>
    <row r="4" spans="1:8" x14ac:dyDescent="0.3">
      <c r="A4" s="23" t="s">
        <v>253</v>
      </c>
      <c r="B4" s="21"/>
      <c r="C4" s="21"/>
      <c r="D4" s="21"/>
    </row>
    <row r="5" spans="1:8" x14ac:dyDescent="0.3">
      <c r="B5" s="63" t="s">
        <v>270</v>
      </c>
      <c r="C5" s="63" t="s">
        <v>113</v>
      </c>
      <c r="D5" s="63" t="s">
        <v>112</v>
      </c>
      <c r="E5" s="46" t="s">
        <v>271</v>
      </c>
    </row>
    <row r="6" spans="1:8" x14ac:dyDescent="0.3">
      <c r="A6" s="23"/>
      <c r="B6" s="63" t="s">
        <v>272</v>
      </c>
      <c r="C6" s="63" t="s">
        <v>273</v>
      </c>
      <c r="D6" s="63" t="s">
        <v>274</v>
      </c>
      <c r="E6" s="46" t="s">
        <v>275</v>
      </c>
    </row>
    <row r="7" spans="1:8" x14ac:dyDescent="0.3">
      <c r="A7" s="23"/>
      <c r="B7" s="63"/>
      <c r="C7" s="63" t="s">
        <v>115</v>
      </c>
      <c r="D7" s="63" t="s">
        <v>276</v>
      </c>
    </row>
    <row r="8" spans="1:8" x14ac:dyDescent="0.3">
      <c r="A8" s="23"/>
      <c r="B8" s="63"/>
      <c r="C8" s="63" t="s">
        <v>277</v>
      </c>
      <c r="D8" s="63" t="s">
        <v>278</v>
      </c>
    </row>
    <row r="9" spans="1:8" x14ac:dyDescent="0.3">
      <c r="A9" s="23"/>
      <c r="B9" s="63" t="s">
        <v>35</v>
      </c>
      <c r="C9" s="63"/>
      <c r="D9" s="63" t="s">
        <v>279</v>
      </c>
    </row>
    <row r="10" spans="1:8" x14ac:dyDescent="0.3">
      <c r="A10" s="23"/>
      <c r="E10" s="64"/>
    </row>
    <row r="11" spans="1:8" x14ac:dyDescent="0.3">
      <c r="A11" s="23" t="s">
        <v>116</v>
      </c>
      <c r="B11" s="71">
        <v>942</v>
      </c>
      <c r="C11" s="71">
        <v>67</v>
      </c>
      <c r="D11" s="71">
        <v>434</v>
      </c>
      <c r="E11" s="71">
        <v>101</v>
      </c>
      <c r="F11" s="64"/>
    </row>
    <row r="12" spans="1:8" x14ac:dyDescent="0.3">
      <c r="A12" s="23" t="s">
        <v>43</v>
      </c>
      <c r="B12" s="71">
        <v>3</v>
      </c>
      <c r="C12" s="71">
        <v>1.268389</v>
      </c>
      <c r="D12" s="41" t="s">
        <v>117</v>
      </c>
      <c r="E12" s="41" t="s">
        <v>117</v>
      </c>
      <c r="F12" s="64"/>
    </row>
    <row r="13" spans="1:8" x14ac:dyDescent="0.3">
      <c r="A13" s="23" t="s">
        <v>280</v>
      </c>
      <c r="B13" s="41" t="s">
        <v>117</v>
      </c>
      <c r="C13" s="71">
        <v>0</v>
      </c>
      <c r="D13" s="71">
        <v>17</v>
      </c>
      <c r="E13" s="71">
        <v>0.222661</v>
      </c>
      <c r="F13" s="64"/>
    </row>
    <row r="14" spans="1:8" x14ac:dyDescent="0.3">
      <c r="A14" s="21" t="s">
        <v>120</v>
      </c>
      <c r="B14" s="72">
        <v>945</v>
      </c>
      <c r="C14" s="72">
        <v>68</v>
      </c>
      <c r="D14" s="72">
        <v>451</v>
      </c>
      <c r="E14" s="72">
        <v>101</v>
      </c>
      <c r="F14" s="71"/>
      <c r="G14" s="71"/>
    </row>
    <row r="15" spans="1:8" x14ac:dyDescent="0.3">
      <c r="A15" s="23" t="s">
        <v>121</v>
      </c>
      <c r="B15" s="71">
        <v>-597</v>
      </c>
      <c r="C15" s="71">
        <v>-19</v>
      </c>
      <c r="D15" s="41" t="s">
        <v>117</v>
      </c>
      <c r="E15" s="41">
        <v>-24</v>
      </c>
    </row>
    <row r="16" spans="1:8" x14ac:dyDescent="0.3">
      <c r="A16" s="23" t="s">
        <v>45</v>
      </c>
      <c r="B16" s="71">
        <v>-64</v>
      </c>
      <c r="C16" s="71">
        <v>-6</v>
      </c>
      <c r="D16" s="71">
        <v>-31</v>
      </c>
      <c r="E16" s="71">
        <v>-64</v>
      </c>
      <c r="H16" s="64"/>
    </row>
    <row r="17" spans="1:8" x14ac:dyDescent="0.3">
      <c r="A17" s="23" t="s">
        <v>66</v>
      </c>
      <c r="B17" s="71">
        <v>-87</v>
      </c>
      <c r="C17" s="71">
        <v>-43</v>
      </c>
      <c r="D17" s="71">
        <v>-120</v>
      </c>
      <c r="E17" s="71">
        <v>-3</v>
      </c>
    </row>
    <row r="18" spans="1:8" x14ac:dyDescent="0.3">
      <c r="A18" s="23" t="s">
        <v>122</v>
      </c>
      <c r="B18" s="71">
        <v>-64</v>
      </c>
      <c r="C18" s="71">
        <v>-2</v>
      </c>
      <c r="D18" s="71">
        <v>-244</v>
      </c>
      <c r="E18" s="71">
        <v>-14</v>
      </c>
    </row>
    <row r="19" spans="1:8" x14ac:dyDescent="0.3">
      <c r="A19" s="21" t="s">
        <v>123</v>
      </c>
      <c r="B19" s="72">
        <v>-812</v>
      </c>
      <c r="C19" s="72">
        <v>-70</v>
      </c>
      <c r="D19" s="72">
        <v>-395</v>
      </c>
      <c r="E19" s="72">
        <f>E15+E16+E17+E18</f>
        <v>-105</v>
      </c>
      <c r="F19" s="71"/>
    </row>
    <row r="20" spans="1:8" x14ac:dyDescent="0.3">
      <c r="A20" s="23" t="s">
        <v>281</v>
      </c>
      <c r="B20" s="71">
        <v>133</v>
      </c>
      <c r="C20" s="71">
        <v>-2</v>
      </c>
      <c r="D20" s="71">
        <v>56</v>
      </c>
      <c r="E20" s="71">
        <v>-4</v>
      </c>
    </row>
    <row r="21" spans="1:8" x14ac:dyDescent="0.3">
      <c r="A21" s="23" t="s">
        <v>125</v>
      </c>
      <c r="B21" s="71">
        <v>20</v>
      </c>
      <c r="C21" s="71">
        <v>-8</v>
      </c>
      <c r="D21" s="71">
        <v>-24</v>
      </c>
      <c r="E21" s="71">
        <v>-1.3925E-2</v>
      </c>
      <c r="G21" s="73"/>
    </row>
    <row r="22" spans="1:8" x14ac:dyDescent="0.3">
      <c r="A22" s="23" t="s">
        <v>282</v>
      </c>
      <c r="B22" s="71"/>
      <c r="C22" s="71"/>
      <c r="H22" s="46" t="s">
        <v>10</v>
      </c>
    </row>
    <row r="23" spans="1:8" x14ac:dyDescent="0.3">
      <c r="A23" s="23" t="s">
        <v>283</v>
      </c>
      <c r="B23" s="71">
        <v>153</v>
      </c>
      <c r="C23" s="71">
        <v>-10</v>
      </c>
      <c r="D23" s="71">
        <v>32</v>
      </c>
      <c r="E23" s="71">
        <f>E20-E21</f>
        <v>-3.986075</v>
      </c>
      <c r="F23" s="71"/>
    </row>
    <row r="24" spans="1:8" x14ac:dyDescent="0.3">
      <c r="A24" s="23" t="s">
        <v>284</v>
      </c>
      <c r="B24" s="41">
        <v>-110</v>
      </c>
      <c r="C24" s="41" t="s">
        <v>117</v>
      </c>
      <c r="D24" s="71">
        <v>-32</v>
      </c>
      <c r="E24" s="71">
        <v>0</v>
      </c>
    </row>
    <row r="25" spans="1:8" x14ac:dyDescent="0.3">
      <c r="A25" s="23" t="s">
        <v>285</v>
      </c>
      <c r="B25" s="71"/>
      <c r="C25" s="71"/>
      <c r="D25" s="71"/>
      <c r="E25" s="71"/>
    </row>
    <row r="26" spans="1:8" x14ac:dyDescent="0.3">
      <c r="A26" s="23" t="s">
        <v>286</v>
      </c>
      <c r="B26" s="71">
        <v>-2</v>
      </c>
      <c r="C26" s="71">
        <v>0</v>
      </c>
      <c r="D26" s="41">
        <v>3.0000000000000001E-3</v>
      </c>
      <c r="E26" s="41">
        <v>-0.21726100000000001</v>
      </c>
    </row>
    <row r="27" spans="1:8" x14ac:dyDescent="0.3">
      <c r="A27" s="21" t="s">
        <v>287</v>
      </c>
      <c r="B27" s="72">
        <v>41</v>
      </c>
      <c r="C27" s="72">
        <v>-11</v>
      </c>
      <c r="D27" s="72">
        <v>0</v>
      </c>
      <c r="E27" s="72">
        <v>-4</v>
      </c>
      <c r="F27" s="71"/>
    </row>
    <row r="28" spans="1:8" x14ac:dyDescent="0.3">
      <c r="B28" s="71"/>
    </row>
    <row r="29" spans="1:8" x14ac:dyDescent="0.3">
      <c r="A29" s="23" t="s">
        <v>428</v>
      </c>
    </row>
    <row r="30" spans="1:8" x14ac:dyDescent="0.3">
      <c r="A30" s="23" t="s">
        <v>429</v>
      </c>
    </row>
    <row r="31" spans="1:8" x14ac:dyDescent="0.3">
      <c r="A31" s="23"/>
    </row>
    <row r="32" spans="1:8" x14ac:dyDescent="0.3">
      <c r="A32" s="23"/>
    </row>
    <row r="33" spans="1:4" x14ac:dyDescent="0.3">
      <c r="A33" s="23"/>
      <c r="D33" s="46" t="s">
        <v>10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8"/>
  <sheetViews>
    <sheetView workbookViewId="0">
      <selection sqref="A1:IV65536"/>
    </sheetView>
  </sheetViews>
  <sheetFormatPr defaultColWidth="8.77734375" defaultRowHeight="14.4" x14ac:dyDescent="0.3"/>
  <cols>
    <col min="1" max="1" width="50" style="46" customWidth="1"/>
    <col min="2" max="16384" width="8.77734375" style="46"/>
  </cols>
  <sheetData>
    <row r="1" spans="1:6" s="21" customFormat="1" ht="13.2" x14ac:dyDescent="0.25">
      <c r="A1" s="21" t="s">
        <v>410</v>
      </c>
    </row>
    <row r="2" spans="1:6" s="21" customFormat="1" ht="13.2" x14ac:dyDescent="0.25">
      <c r="A2" s="21" t="s">
        <v>294</v>
      </c>
    </row>
    <row r="3" spans="1:6" s="21" customFormat="1" ht="13.2" x14ac:dyDescent="0.25">
      <c r="A3" s="31" t="s">
        <v>9</v>
      </c>
    </row>
    <row r="4" spans="1:6" s="24" customFormat="1" ht="13.2" x14ac:dyDescent="0.25">
      <c r="A4" s="23" t="s">
        <v>295</v>
      </c>
    </row>
    <row r="5" spans="1:6" s="24" customFormat="1" ht="13.2" x14ac:dyDescent="0.25"/>
    <row r="6" spans="1:6" s="24" customFormat="1" ht="13.2" x14ac:dyDescent="0.25">
      <c r="B6" s="23">
        <v>2017</v>
      </c>
      <c r="C6" s="23">
        <v>2018</v>
      </c>
      <c r="D6" s="23">
        <v>2019</v>
      </c>
      <c r="E6" s="23">
        <v>2020</v>
      </c>
    </row>
    <row r="7" spans="1:6" x14ac:dyDescent="0.3">
      <c r="B7" s="46" t="s">
        <v>35</v>
      </c>
      <c r="F7" s="23"/>
    </row>
    <row r="8" spans="1:6" x14ac:dyDescent="0.3">
      <c r="F8" s="23"/>
    </row>
    <row r="9" spans="1:6" x14ac:dyDescent="0.3">
      <c r="A9" s="21" t="s">
        <v>307</v>
      </c>
      <c r="F9" s="23"/>
    </row>
    <row r="10" spans="1:6" x14ac:dyDescent="0.3">
      <c r="A10" s="21"/>
      <c r="F10" s="23"/>
    </row>
    <row r="11" spans="1:6" x14ac:dyDescent="0.3">
      <c r="A11" s="46" t="s">
        <v>147</v>
      </c>
      <c r="B11" s="30">
        <v>1392.7</v>
      </c>
      <c r="C11" s="30">
        <v>1358</v>
      </c>
      <c r="D11" s="30">
        <v>1377.1</v>
      </c>
      <c r="E11" s="30">
        <v>1438.4</v>
      </c>
    </row>
    <row r="12" spans="1:6" x14ac:dyDescent="0.3">
      <c r="A12" s="46" t="s">
        <v>308</v>
      </c>
      <c r="B12" s="30">
        <v>2.5</v>
      </c>
      <c r="C12" s="30">
        <v>-18.399999999999999</v>
      </c>
      <c r="D12" s="30">
        <v>-0.5</v>
      </c>
      <c r="E12" s="30">
        <v>10.3</v>
      </c>
    </row>
    <row r="13" spans="1:6" x14ac:dyDescent="0.3">
      <c r="A13" s="46" t="s">
        <v>309</v>
      </c>
      <c r="B13" s="30">
        <v>-12.6</v>
      </c>
      <c r="C13" s="30">
        <v>-15.1</v>
      </c>
      <c r="D13" s="30">
        <v>-24.3</v>
      </c>
      <c r="E13" s="30">
        <v>-12.1</v>
      </c>
    </row>
    <row r="14" spans="1:6" x14ac:dyDescent="0.3">
      <c r="A14" s="46" t="s">
        <v>310</v>
      </c>
      <c r="B14" s="30">
        <v>-188.9</v>
      </c>
      <c r="C14" s="30">
        <v>-158.19999999999999</v>
      </c>
      <c r="D14" s="30">
        <v>-136.9</v>
      </c>
      <c r="E14" s="30">
        <v>-94.8</v>
      </c>
    </row>
    <row r="15" spans="1:6" x14ac:dyDescent="0.3">
      <c r="B15" s="30"/>
      <c r="C15" s="30"/>
      <c r="D15" s="30"/>
      <c r="E15" s="30"/>
    </row>
    <row r="16" spans="1:6" x14ac:dyDescent="0.3">
      <c r="A16" s="21" t="s">
        <v>311</v>
      </c>
      <c r="B16" s="30"/>
      <c r="C16" s="30"/>
      <c r="D16" s="30"/>
      <c r="E16" s="30"/>
    </row>
    <row r="17" spans="1:5" x14ac:dyDescent="0.3">
      <c r="A17" s="23" t="s">
        <v>289</v>
      </c>
      <c r="B17" s="30">
        <v>-1386</v>
      </c>
      <c r="C17" s="30">
        <v>-1718.8</v>
      </c>
      <c r="D17" s="30">
        <v>-2210.5</v>
      </c>
      <c r="E17" s="30">
        <v>-2273.9</v>
      </c>
    </row>
    <row r="18" spans="1:5" x14ac:dyDescent="0.3">
      <c r="A18" s="46" t="s">
        <v>312</v>
      </c>
      <c r="B18" s="30">
        <v>33.4</v>
      </c>
      <c r="C18" s="30">
        <v>11.5</v>
      </c>
      <c r="D18" s="30">
        <v>16.7</v>
      </c>
      <c r="E18" s="30">
        <v>16.7</v>
      </c>
    </row>
    <row r="19" spans="1:5" x14ac:dyDescent="0.3">
      <c r="A19" s="23" t="s">
        <v>242</v>
      </c>
      <c r="B19" s="30"/>
      <c r="C19" s="30"/>
      <c r="D19" s="30"/>
      <c r="E19" s="30"/>
    </row>
    <row r="20" spans="1:5" x14ac:dyDescent="0.3">
      <c r="A20" s="23" t="s">
        <v>243</v>
      </c>
      <c r="B20" s="30">
        <v>330.2</v>
      </c>
      <c r="C20" s="30">
        <v>506.4</v>
      </c>
      <c r="D20" s="30">
        <v>645.20000000000005</v>
      </c>
      <c r="E20" s="30">
        <v>646.6</v>
      </c>
    </row>
    <row r="21" spans="1:5" x14ac:dyDescent="0.3">
      <c r="B21" s="30"/>
      <c r="C21" s="30"/>
      <c r="D21" s="30"/>
      <c r="E21" s="30"/>
    </row>
    <row r="22" spans="1:5" x14ac:dyDescent="0.3">
      <c r="A22" s="21" t="s">
        <v>313</v>
      </c>
    </row>
    <row r="23" spans="1:5" x14ac:dyDescent="0.3">
      <c r="A23" s="21" t="s">
        <v>314</v>
      </c>
      <c r="B23" s="30">
        <v>171.3</v>
      </c>
      <c r="C23" s="30">
        <v>-27.3</v>
      </c>
      <c r="D23" s="30">
        <v>-333.2</v>
      </c>
      <c r="E23" s="30">
        <v>-268.8</v>
      </c>
    </row>
    <row r="24" spans="1:5" x14ac:dyDescent="0.3">
      <c r="B24" s="30"/>
      <c r="D24" s="30"/>
      <c r="E24" s="30"/>
    </row>
    <row r="25" spans="1:5" x14ac:dyDescent="0.3">
      <c r="A25" s="21" t="s">
        <v>315</v>
      </c>
      <c r="B25" s="30"/>
      <c r="C25" s="69"/>
      <c r="D25" s="30"/>
      <c r="E25" s="30"/>
    </row>
    <row r="26" spans="1:5" x14ac:dyDescent="0.3">
      <c r="A26" s="21" t="s">
        <v>316</v>
      </c>
      <c r="B26" s="30"/>
      <c r="D26" s="30"/>
      <c r="E26" s="30"/>
    </row>
    <row r="27" spans="1:5" x14ac:dyDescent="0.3">
      <c r="A27" s="68" t="s">
        <v>317</v>
      </c>
      <c r="B27" s="30">
        <v>-10.7</v>
      </c>
      <c r="C27" s="30">
        <v>-10.1</v>
      </c>
      <c r="D27" s="30">
        <v>-10.7</v>
      </c>
      <c r="E27" s="30">
        <v>-21.4</v>
      </c>
    </row>
    <row r="28" spans="1:5" x14ac:dyDescent="0.3">
      <c r="A28" s="26" t="s">
        <v>318</v>
      </c>
      <c r="B28" s="30">
        <v>9</v>
      </c>
      <c r="C28" s="30">
        <v>11.5</v>
      </c>
      <c r="D28" s="30">
        <v>14.9</v>
      </c>
      <c r="E28" s="30">
        <v>11.2</v>
      </c>
    </row>
    <row r="29" spans="1:5" x14ac:dyDescent="0.3">
      <c r="B29" s="30"/>
      <c r="C29" s="30"/>
      <c r="D29" s="30"/>
      <c r="E29" s="30"/>
    </row>
    <row r="30" spans="1:5" x14ac:dyDescent="0.3">
      <c r="A30" s="21" t="s">
        <v>319</v>
      </c>
      <c r="B30" s="30"/>
      <c r="C30" s="30"/>
      <c r="D30" s="30"/>
      <c r="E30" s="30"/>
    </row>
    <row r="31" spans="1:5" x14ac:dyDescent="0.3">
      <c r="A31" s="26" t="s">
        <v>320</v>
      </c>
      <c r="B31" s="30">
        <v>417.8</v>
      </c>
      <c r="C31" s="30">
        <v>366.4</v>
      </c>
      <c r="D31" s="30">
        <v>566.79999999999995</v>
      </c>
      <c r="E31" s="30">
        <v>652.9</v>
      </c>
    </row>
    <row r="32" spans="1:5" x14ac:dyDescent="0.3">
      <c r="A32" s="26" t="s">
        <v>321</v>
      </c>
      <c r="B32" s="30">
        <v>-347.2</v>
      </c>
      <c r="C32" s="30">
        <v>-305.60000000000002</v>
      </c>
      <c r="D32" s="30">
        <v>-397</v>
      </c>
      <c r="E32" s="30">
        <v>-254.4</v>
      </c>
    </row>
    <row r="33" spans="1:5" x14ac:dyDescent="0.3">
      <c r="A33" s="26" t="s">
        <v>322</v>
      </c>
      <c r="B33" s="30">
        <v>-26.2</v>
      </c>
      <c r="C33" s="30">
        <v>-0.9</v>
      </c>
      <c r="D33" s="30">
        <v>17.600000000000001</v>
      </c>
      <c r="E33" s="30">
        <v>-17.7</v>
      </c>
    </row>
    <row r="34" spans="1:5" x14ac:dyDescent="0.3">
      <c r="A34" s="26"/>
      <c r="B34" s="30"/>
      <c r="C34" s="30"/>
      <c r="D34" s="30"/>
      <c r="E34" s="30"/>
    </row>
    <row r="35" spans="1:5" x14ac:dyDescent="0.3">
      <c r="A35" s="21" t="s">
        <v>323</v>
      </c>
      <c r="B35" s="30">
        <v>24.2</v>
      </c>
      <c r="C35" s="30">
        <v>-23.6</v>
      </c>
      <c r="D35" s="30">
        <v>-1</v>
      </c>
      <c r="E35" s="30">
        <v>3.2</v>
      </c>
    </row>
    <row r="36" spans="1:5" x14ac:dyDescent="0.3">
      <c r="A36" s="26"/>
      <c r="B36" s="30"/>
      <c r="D36" s="30"/>
      <c r="E36" s="30"/>
    </row>
    <row r="37" spans="1:5" x14ac:dyDescent="0.3">
      <c r="A37" s="21" t="s">
        <v>324</v>
      </c>
      <c r="B37" s="30"/>
      <c r="D37" s="30"/>
      <c r="E37" s="30"/>
    </row>
    <row r="38" spans="1:5" x14ac:dyDescent="0.3">
      <c r="A38" s="68" t="s">
        <v>158</v>
      </c>
      <c r="B38" s="30"/>
      <c r="D38" s="30"/>
      <c r="E38" s="30"/>
    </row>
    <row r="39" spans="1:5" x14ac:dyDescent="0.3">
      <c r="A39" s="68" t="s">
        <v>325</v>
      </c>
      <c r="B39" s="30">
        <v>-5.8</v>
      </c>
      <c r="C39" s="30">
        <v>-58.3</v>
      </c>
      <c r="D39" s="30">
        <v>-15</v>
      </c>
      <c r="E39" s="30">
        <v>-18.3</v>
      </c>
    </row>
    <row r="40" spans="1:5" x14ac:dyDescent="0.3">
      <c r="A40" s="68" t="s">
        <v>326</v>
      </c>
      <c r="B40" s="30">
        <v>-8.5</v>
      </c>
      <c r="C40" s="30">
        <v>-2.9</v>
      </c>
      <c r="D40" s="30">
        <v>18</v>
      </c>
      <c r="E40" s="30">
        <v>-39.4</v>
      </c>
    </row>
    <row r="41" spans="1:5" x14ac:dyDescent="0.3">
      <c r="A41" s="68" t="s">
        <v>327</v>
      </c>
      <c r="B41" s="30">
        <v>-23.3</v>
      </c>
      <c r="C41" s="30">
        <v>-6</v>
      </c>
      <c r="D41" s="30">
        <v>-24.8</v>
      </c>
      <c r="E41" s="30">
        <v>3.4</v>
      </c>
    </row>
    <row r="42" spans="1:5" x14ac:dyDescent="0.3">
      <c r="A42" s="68" t="s">
        <v>328</v>
      </c>
      <c r="B42" s="30"/>
      <c r="C42" s="30"/>
      <c r="D42" s="30"/>
      <c r="E42" s="30"/>
    </row>
    <row r="43" spans="1:5" x14ac:dyDescent="0.3">
      <c r="A43" s="68" t="s">
        <v>329</v>
      </c>
      <c r="B43" s="30">
        <v>74.2</v>
      </c>
      <c r="C43" s="30">
        <v>33.200000000000003</v>
      </c>
      <c r="D43" s="30">
        <v>150.80000000000001</v>
      </c>
      <c r="E43" s="30">
        <v>82.5</v>
      </c>
    </row>
    <row r="44" spans="1:5" x14ac:dyDescent="0.3">
      <c r="B44" s="30"/>
      <c r="C44" s="30"/>
      <c r="D44" s="30"/>
      <c r="E44" s="30"/>
    </row>
    <row r="45" spans="1:5" x14ac:dyDescent="0.3">
      <c r="A45" s="21" t="s">
        <v>315</v>
      </c>
      <c r="B45" s="30">
        <v>103.5</v>
      </c>
      <c r="C45" s="30">
        <v>3.8</v>
      </c>
      <c r="D45" s="30">
        <v>320</v>
      </c>
      <c r="E45" s="30">
        <v>402.1</v>
      </c>
    </row>
    <row r="46" spans="1:5" x14ac:dyDescent="0.3">
      <c r="A46" s="23"/>
      <c r="B46" s="30"/>
      <c r="D46" s="30"/>
      <c r="E46" s="30"/>
    </row>
    <row r="47" spans="1:5" x14ac:dyDescent="0.3">
      <c r="A47" s="23"/>
      <c r="B47" s="30"/>
      <c r="D47" s="30"/>
      <c r="E47" s="30"/>
    </row>
    <row r="48" spans="1:5" s="21" customFormat="1" ht="13.2" x14ac:dyDescent="0.25">
      <c r="A48" s="21" t="s">
        <v>330</v>
      </c>
      <c r="B48" s="30">
        <v>274.7</v>
      </c>
      <c r="C48" s="30">
        <v>-23.5</v>
      </c>
      <c r="D48" s="30">
        <v>-13.6</v>
      </c>
      <c r="E48" s="30">
        <v>133.30000000000001</v>
      </c>
    </row>
    <row r="49" spans="1:5" s="21" customFormat="1" ht="13.2" x14ac:dyDescent="0.25">
      <c r="B49" s="30"/>
      <c r="C49" s="30"/>
      <c r="D49" s="30"/>
      <c r="E49" s="30"/>
    </row>
    <row r="50" spans="1:5" s="23" customFormat="1" ht="13.2" x14ac:dyDescent="0.25">
      <c r="A50" s="26" t="s">
        <v>331</v>
      </c>
      <c r="B50" s="30">
        <v>1532.4</v>
      </c>
      <c r="C50" s="30">
        <v>1509</v>
      </c>
      <c r="D50" s="30">
        <v>1495.3</v>
      </c>
      <c r="E50" s="30">
        <v>1628.6</v>
      </c>
    </row>
    <row r="51" spans="1:5" x14ac:dyDescent="0.3">
      <c r="A51" s="26" t="s">
        <v>332</v>
      </c>
      <c r="B51" s="30">
        <v>1257.7</v>
      </c>
      <c r="C51" s="30">
        <v>1532.4</v>
      </c>
      <c r="D51" s="30">
        <v>1509</v>
      </c>
      <c r="E51" s="30">
        <v>1495.3</v>
      </c>
    </row>
    <row r="52" spans="1:5" s="23" customFormat="1" ht="13.2" x14ac:dyDescent="0.25">
      <c r="B52" s="30"/>
      <c r="C52" s="30"/>
      <c r="D52" s="30"/>
      <c r="E52" s="30"/>
    </row>
    <row r="53" spans="1:5" s="23" customFormat="1" ht="13.2" x14ac:dyDescent="0.25">
      <c r="A53" s="23" t="s">
        <v>333</v>
      </c>
      <c r="B53" s="30">
        <v>103</v>
      </c>
      <c r="C53" s="30">
        <v>79.5</v>
      </c>
      <c r="D53" s="30">
        <v>62.8</v>
      </c>
      <c r="E53" s="30">
        <v>63.7</v>
      </c>
    </row>
    <row r="54" spans="1:5" s="23" customFormat="1" ht="13.2" x14ac:dyDescent="0.25"/>
    <row r="55" spans="1:5" s="23" customFormat="1" ht="13.2" x14ac:dyDescent="0.25">
      <c r="A55" s="23" t="s">
        <v>81</v>
      </c>
    </row>
    <row r="56" spans="1:5" s="23" customFormat="1" x14ac:dyDescent="0.3">
      <c r="A56" s="46" t="s">
        <v>82</v>
      </c>
      <c r="B56" s="46"/>
    </row>
    <row r="58" spans="1:5" x14ac:dyDescent="0.3">
      <c r="A58" s="24"/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3"/>
  <sheetViews>
    <sheetView workbookViewId="0">
      <selection activeCell="B1" sqref="B1"/>
    </sheetView>
  </sheetViews>
  <sheetFormatPr defaultColWidth="8.77734375" defaultRowHeight="13.2" x14ac:dyDescent="0.25"/>
  <cols>
    <col min="1" max="1" width="44.6640625" style="23" customWidth="1"/>
    <col min="2" max="2" width="10.77734375" style="23" customWidth="1"/>
    <col min="3" max="3" width="10.44140625" style="23" customWidth="1"/>
    <col min="4" max="4" width="10.77734375" style="23" customWidth="1"/>
    <col min="5" max="5" width="9.88671875" style="23" bestFit="1" customWidth="1"/>
    <col min="6" max="16384" width="8.77734375" style="23"/>
  </cols>
  <sheetData>
    <row r="1" spans="1:5" s="21" customFormat="1" x14ac:dyDescent="0.25">
      <c r="A1" s="21" t="s">
        <v>411</v>
      </c>
    </row>
    <row r="2" spans="1:5" s="21" customFormat="1" x14ac:dyDescent="0.25">
      <c r="A2" s="21" t="s">
        <v>5</v>
      </c>
    </row>
    <row r="3" spans="1:5" s="21" customFormat="1" x14ac:dyDescent="0.25">
      <c r="A3" s="22" t="s">
        <v>12</v>
      </c>
    </row>
    <row r="4" spans="1:5" x14ac:dyDescent="0.25">
      <c r="A4" s="23" t="s">
        <v>7</v>
      </c>
    </row>
    <row r="5" spans="1:5" x14ac:dyDescent="0.25">
      <c r="A5" s="88"/>
    </row>
    <row r="6" spans="1:5" x14ac:dyDescent="0.25">
      <c r="B6" s="74">
        <v>38717</v>
      </c>
      <c r="C6" s="74">
        <v>40543</v>
      </c>
      <c r="D6" s="74">
        <v>42369</v>
      </c>
      <c r="E6" s="74">
        <v>44196</v>
      </c>
    </row>
    <row r="7" spans="1:5" x14ac:dyDescent="0.25">
      <c r="B7" s="23" t="s">
        <v>35</v>
      </c>
    </row>
    <row r="9" spans="1:5" s="21" customFormat="1" x14ac:dyDescent="0.25">
      <c r="A9" s="21" t="s">
        <v>83</v>
      </c>
    </row>
    <row r="11" spans="1:5" s="21" customFormat="1" x14ac:dyDescent="0.25">
      <c r="A11" s="21" t="s">
        <v>84</v>
      </c>
    </row>
    <row r="12" spans="1:5" x14ac:dyDescent="0.25">
      <c r="A12" s="23" t="s">
        <v>85</v>
      </c>
      <c r="B12" s="23">
        <v>79.599999999999994</v>
      </c>
      <c r="C12" s="23">
        <v>312.39999999999998</v>
      </c>
      <c r="D12" s="23">
        <v>104.9</v>
      </c>
      <c r="E12" s="30">
        <v>120.6</v>
      </c>
    </row>
    <row r="13" spans="1:5" x14ac:dyDescent="0.25">
      <c r="A13" s="23" t="s">
        <v>86</v>
      </c>
      <c r="B13" s="30">
        <v>6352.7</v>
      </c>
      <c r="C13" s="30">
        <v>6663.8</v>
      </c>
      <c r="D13" s="30">
        <v>6575</v>
      </c>
      <c r="E13" s="30">
        <v>8060</v>
      </c>
    </row>
    <row r="14" spans="1:5" x14ac:dyDescent="0.25">
      <c r="A14" s="23" t="s">
        <v>87</v>
      </c>
      <c r="B14" s="30">
        <v>1451.4</v>
      </c>
      <c r="C14" s="30">
        <v>2830.2</v>
      </c>
      <c r="D14" s="30">
        <v>5152.8</v>
      </c>
      <c r="E14" s="30">
        <v>5146</v>
      </c>
    </row>
    <row r="15" spans="1:5" x14ac:dyDescent="0.25">
      <c r="B15" s="30"/>
      <c r="E15" s="30"/>
    </row>
    <row r="16" spans="1:5" s="21" customFormat="1" x14ac:dyDescent="0.25">
      <c r="A16" s="21" t="s">
        <v>88</v>
      </c>
      <c r="B16" s="25">
        <v>605.4</v>
      </c>
      <c r="C16" s="21">
        <v>796.8</v>
      </c>
      <c r="D16" s="21">
        <v>585.79999999999995</v>
      </c>
      <c r="E16" s="25">
        <v>767.8</v>
      </c>
    </row>
    <row r="17" spans="1:5" x14ac:dyDescent="0.25">
      <c r="B17" s="30"/>
      <c r="E17" s="30"/>
    </row>
    <row r="18" spans="1:5" s="21" customFormat="1" x14ac:dyDescent="0.25">
      <c r="A18" s="21" t="s">
        <v>89</v>
      </c>
      <c r="B18" s="25"/>
      <c r="E18" s="25"/>
    </row>
    <row r="19" spans="1:5" x14ac:dyDescent="0.25">
      <c r="A19" s="23" t="s">
        <v>90</v>
      </c>
      <c r="B19" s="30">
        <v>77.099999999999994</v>
      </c>
      <c r="C19" s="30">
        <v>75.400000000000006</v>
      </c>
      <c r="D19" s="30">
        <v>15.2</v>
      </c>
      <c r="E19" s="30">
        <v>49.9</v>
      </c>
    </row>
    <row r="20" spans="1:5" x14ac:dyDescent="0.25">
      <c r="A20" s="23" t="s">
        <v>91</v>
      </c>
      <c r="B20" s="30">
        <v>225.7</v>
      </c>
      <c r="C20" s="30">
        <v>304.2</v>
      </c>
      <c r="D20" s="30">
        <v>227.5</v>
      </c>
      <c r="E20" s="30">
        <v>381.2</v>
      </c>
    </row>
    <row r="21" spans="1:5" x14ac:dyDescent="0.25">
      <c r="A21" s="23" t="s">
        <v>92</v>
      </c>
      <c r="B21" s="30">
        <v>571.29999999999995</v>
      </c>
      <c r="C21" s="30">
        <v>613.20000000000005</v>
      </c>
      <c r="D21" s="30">
        <v>574</v>
      </c>
      <c r="E21" s="30">
        <v>715.1</v>
      </c>
    </row>
    <row r="22" spans="1:5" x14ac:dyDescent="0.25">
      <c r="A22" s="23" t="s">
        <v>93</v>
      </c>
      <c r="B22" s="30">
        <v>7.2</v>
      </c>
      <c r="C22" s="30">
        <v>110.6</v>
      </c>
      <c r="D22" s="30">
        <v>366.4</v>
      </c>
      <c r="E22" s="30">
        <v>605</v>
      </c>
    </row>
    <row r="23" spans="1:5" x14ac:dyDescent="0.25">
      <c r="B23" s="30"/>
      <c r="E23" s="30"/>
    </row>
    <row r="24" spans="1:5" s="21" customFormat="1" x14ac:dyDescent="0.25">
      <c r="A24" s="21" t="s">
        <v>94</v>
      </c>
      <c r="B24" s="25">
        <v>9370.2999999999993</v>
      </c>
      <c r="C24" s="25">
        <v>11706.6</v>
      </c>
      <c r="D24" s="25">
        <v>13601.7</v>
      </c>
      <c r="E24" s="25">
        <v>15845.6</v>
      </c>
    </row>
    <row r="25" spans="1:5" s="21" customFormat="1" x14ac:dyDescent="0.25"/>
    <row r="27" spans="1:5" s="21" customFormat="1" x14ac:dyDescent="0.25">
      <c r="A27" s="21" t="s">
        <v>95</v>
      </c>
    </row>
    <row r="29" spans="1:5" s="21" customFormat="1" x14ac:dyDescent="0.25">
      <c r="A29" s="21" t="s">
        <v>96</v>
      </c>
    </row>
    <row r="30" spans="1:5" x14ac:dyDescent="0.25">
      <c r="A30" s="23" t="s">
        <v>97</v>
      </c>
      <c r="B30" s="32">
        <v>2972.4</v>
      </c>
      <c r="C30" s="30">
        <v>2972.4</v>
      </c>
      <c r="D30" s="30">
        <v>2972.4</v>
      </c>
      <c r="E30" s="30">
        <v>2972.4</v>
      </c>
    </row>
    <row r="31" spans="1:5" x14ac:dyDescent="0.25">
      <c r="A31" s="23" t="s">
        <v>98</v>
      </c>
      <c r="B31" s="32">
        <v>1840</v>
      </c>
      <c r="C31" s="30">
        <v>1825.8</v>
      </c>
      <c r="D31" s="30">
        <v>1808.4</v>
      </c>
      <c r="E31" s="30">
        <v>1794.5</v>
      </c>
    </row>
    <row r="32" spans="1:5" x14ac:dyDescent="0.25">
      <c r="A32" s="23" t="s">
        <v>99</v>
      </c>
      <c r="B32" s="30">
        <v>519.1</v>
      </c>
      <c r="C32" s="30">
        <v>493.2</v>
      </c>
      <c r="D32" s="30">
        <v>514.79999999999995</v>
      </c>
      <c r="E32" s="30">
        <v>666.2</v>
      </c>
    </row>
    <row r="33" spans="1:5" x14ac:dyDescent="0.25">
      <c r="A33" s="23" t="s">
        <v>100</v>
      </c>
      <c r="B33" s="30">
        <v>729</v>
      </c>
      <c r="C33" s="30">
        <v>729</v>
      </c>
      <c r="D33" s="30">
        <v>729</v>
      </c>
      <c r="E33" s="30">
        <v>729</v>
      </c>
    </row>
    <row r="34" spans="1:5" x14ac:dyDescent="0.25">
      <c r="A34" s="23" t="s">
        <v>101</v>
      </c>
      <c r="B34" s="30">
        <v>586.5</v>
      </c>
      <c r="C34" s="30">
        <v>1613.5</v>
      </c>
      <c r="D34" s="30">
        <v>4450.3999999999996</v>
      </c>
      <c r="E34" s="30">
        <v>6042.1</v>
      </c>
    </row>
    <row r="35" spans="1:5" x14ac:dyDescent="0.25">
      <c r="A35" s="23" t="s">
        <v>102</v>
      </c>
      <c r="B35" s="30">
        <v>124.1</v>
      </c>
      <c r="C35" s="30">
        <v>694.6</v>
      </c>
      <c r="D35" s="30">
        <v>28.8</v>
      </c>
      <c r="E35" s="30">
        <v>498.6</v>
      </c>
    </row>
    <row r="36" spans="1:5" x14ac:dyDescent="0.25">
      <c r="E36" s="30"/>
    </row>
    <row r="37" spans="1:5" s="21" customFormat="1" x14ac:dyDescent="0.25">
      <c r="A37" s="21" t="s">
        <v>103</v>
      </c>
      <c r="E37" s="25"/>
    </row>
    <row r="38" spans="1:5" s="21" customFormat="1" x14ac:dyDescent="0.25">
      <c r="A38" s="21" t="s">
        <v>104</v>
      </c>
      <c r="B38" s="21">
        <v>318.10000000000002</v>
      </c>
      <c r="C38" s="27">
        <v>441</v>
      </c>
      <c r="D38" s="21">
        <v>70.3</v>
      </c>
      <c r="E38" s="25">
        <v>71.2</v>
      </c>
    </row>
    <row r="39" spans="1:5" x14ac:dyDescent="0.25">
      <c r="E39" s="30"/>
    </row>
    <row r="40" spans="1:5" s="21" customFormat="1" x14ac:dyDescent="0.25">
      <c r="A40" s="21" t="s">
        <v>105</v>
      </c>
      <c r="B40" s="21">
        <v>363.4</v>
      </c>
      <c r="C40" s="27">
        <v>259</v>
      </c>
      <c r="D40" s="21">
        <v>138.1</v>
      </c>
      <c r="E40" s="25">
        <v>59.1</v>
      </c>
    </row>
    <row r="41" spans="1:5" x14ac:dyDescent="0.25">
      <c r="E41" s="30"/>
    </row>
    <row r="42" spans="1:5" s="21" customFormat="1" x14ac:dyDescent="0.25">
      <c r="A42" s="21" t="s">
        <v>106</v>
      </c>
      <c r="B42" s="21">
        <v>605.1</v>
      </c>
      <c r="C42" s="21">
        <v>776.6</v>
      </c>
      <c r="D42" s="21">
        <v>564.1</v>
      </c>
      <c r="E42" s="25">
        <v>662.8</v>
      </c>
    </row>
    <row r="43" spans="1:5" x14ac:dyDescent="0.25">
      <c r="E43" s="30"/>
    </row>
    <row r="44" spans="1:5" s="21" customFormat="1" x14ac:dyDescent="0.25">
      <c r="A44" s="21" t="s">
        <v>107</v>
      </c>
      <c r="E44" s="25"/>
    </row>
    <row r="45" spans="1:5" x14ac:dyDescent="0.25">
      <c r="A45" s="23" t="s">
        <v>108</v>
      </c>
      <c r="B45" s="30">
        <v>686.6</v>
      </c>
      <c r="C45" s="30">
        <v>1066.7</v>
      </c>
      <c r="D45" s="30">
        <v>1275.5999999999999</v>
      </c>
      <c r="E45" s="30">
        <v>924.5</v>
      </c>
    </row>
    <row r="46" spans="1:5" x14ac:dyDescent="0.25">
      <c r="A46" s="23" t="s">
        <v>109</v>
      </c>
      <c r="B46" s="30">
        <v>626</v>
      </c>
      <c r="C46" s="30">
        <v>834.8</v>
      </c>
      <c r="D46" s="30">
        <v>1049.7</v>
      </c>
      <c r="E46" s="30">
        <v>1425.2</v>
      </c>
    </row>
    <row r="47" spans="1:5" x14ac:dyDescent="0.25">
      <c r="E47" s="30"/>
    </row>
    <row r="48" spans="1:5" s="21" customFormat="1" x14ac:dyDescent="0.25">
      <c r="A48" s="21" t="s">
        <v>110</v>
      </c>
      <c r="B48" s="25">
        <v>9370.2999999999993</v>
      </c>
      <c r="C48" s="25">
        <v>11706.6</v>
      </c>
      <c r="D48" s="25">
        <v>13601.7</v>
      </c>
      <c r="E48" s="25">
        <v>15845.6</v>
      </c>
    </row>
    <row r="50" spans="1:5" x14ac:dyDescent="0.25">
      <c r="A50" s="23" t="s">
        <v>111</v>
      </c>
      <c r="B50" s="28">
        <v>1318</v>
      </c>
      <c r="C50" s="28">
        <v>1989</v>
      </c>
      <c r="D50" s="28">
        <v>2518</v>
      </c>
      <c r="E50" s="28">
        <v>1508</v>
      </c>
    </row>
    <row r="52" spans="1:5" x14ac:dyDescent="0.25">
      <c r="A52" s="23" t="s">
        <v>81</v>
      </c>
    </row>
    <row r="53" spans="1:5" x14ac:dyDescent="0.25">
      <c r="A53" s="23" t="s">
        <v>82</v>
      </c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2"/>
  <sheetViews>
    <sheetView workbookViewId="0">
      <selection activeCell="B1" sqref="B1"/>
    </sheetView>
  </sheetViews>
  <sheetFormatPr defaultColWidth="8.77734375" defaultRowHeight="13.2" x14ac:dyDescent="0.25"/>
  <cols>
    <col min="1" max="1" width="56.77734375" style="23" bestFit="1" customWidth="1"/>
    <col min="2" max="2" width="14.77734375" style="23" customWidth="1"/>
    <col min="3" max="3" width="24.5546875" style="23" bestFit="1" customWidth="1"/>
    <col min="4" max="4" width="25.33203125" style="23" bestFit="1" customWidth="1"/>
    <col min="5" max="5" width="18" style="23" customWidth="1"/>
    <col min="6" max="6" width="8.77734375" style="23"/>
    <col min="7" max="7" width="12.77734375" style="23" bestFit="1" customWidth="1"/>
    <col min="8" max="16384" width="8.77734375" style="23"/>
  </cols>
  <sheetData>
    <row r="1" spans="1:7" s="21" customFormat="1" x14ac:dyDescent="0.25">
      <c r="A1" s="21" t="s">
        <v>412</v>
      </c>
    </row>
    <row r="2" spans="1:7" s="21" customFormat="1" x14ac:dyDescent="0.25">
      <c r="A2" s="21" t="s">
        <v>8</v>
      </c>
    </row>
    <row r="3" spans="1:7" s="21" customFormat="1" x14ac:dyDescent="0.25">
      <c r="A3" s="22" t="s">
        <v>14</v>
      </c>
    </row>
    <row r="4" spans="1:7" s="24" customFormat="1" x14ac:dyDescent="0.25">
      <c r="A4" s="23" t="s">
        <v>240</v>
      </c>
    </row>
    <row r="6" spans="1:7" x14ac:dyDescent="0.25">
      <c r="B6" s="29" t="s">
        <v>424</v>
      </c>
      <c r="C6" s="29" t="s">
        <v>425</v>
      </c>
      <c r="D6" s="23" t="s">
        <v>388</v>
      </c>
      <c r="E6" s="23" t="s">
        <v>263</v>
      </c>
    </row>
    <row r="7" spans="1:7" x14ac:dyDescent="0.25">
      <c r="B7" s="29" t="s">
        <v>114</v>
      </c>
      <c r="C7" s="29" t="s">
        <v>264</v>
      </c>
      <c r="D7" s="23" t="s">
        <v>389</v>
      </c>
      <c r="E7" s="23" t="s">
        <v>265</v>
      </c>
    </row>
    <row r="8" spans="1:7" x14ac:dyDescent="0.25">
      <c r="B8" s="29"/>
      <c r="C8" s="29"/>
      <c r="E8" s="23" t="s">
        <v>266</v>
      </c>
    </row>
    <row r="9" spans="1:7" x14ac:dyDescent="0.25">
      <c r="B9" s="29" t="s">
        <v>35</v>
      </c>
      <c r="C9" s="29"/>
    </row>
    <row r="10" spans="1:7" x14ac:dyDescent="0.25">
      <c r="B10" s="29"/>
      <c r="C10" s="29"/>
    </row>
    <row r="11" spans="1:7" x14ac:dyDescent="0.25">
      <c r="B11" s="113"/>
      <c r="C11" s="113"/>
    </row>
    <row r="12" spans="1:7" s="21" customFormat="1" x14ac:dyDescent="0.25">
      <c r="A12" s="21" t="s">
        <v>83</v>
      </c>
      <c r="B12" s="30"/>
      <c r="C12" s="30"/>
    </row>
    <row r="13" spans="1:7" s="21" customFormat="1" x14ac:dyDescent="0.25">
      <c r="A13" s="21" t="s">
        <v>84</v>
      </c>
      <c r="B13" s="30"/>
      <c r="C13" s="30"/>
    </row>
    <row r="14" spans="1:7" x14ac:dyDescent="0.25">
      <c r="A14" s="23" t="s">
        <v>130</v>
      </c>
      <c r="B14" s="30">
        <v>10.9</v>
      </c>
      <c r="C14" s="30">
        <v>7.0000000000000007E-2</v>
      </c>
      <c r="D14" s="32" t="s">
        <v>117</v>
      </c>
      <c r="E14" s="32">
        <v>0.3</v>
      </c>
      <c r="G14" s="101"/>
    </row>
    <row r="15" spans="1:7" x14ac:dyDescent="0.25">
      <c r="A15" s="23" t="s">
        <v>131</v>
      </c>
      <c r="B15" s="30">
        <v>1049</v>
      </c>
      <c r="C15" s="30">
        <v>0.25740000000000002</v>
      </c>
      <c r="D15" s="30">
        <v>12.5</v>
      </c>
      <c r="E15" s="30">
        <v>0.1</v>
      </c>
      <c r="G15" s="30"/>
    </row>
    <row r="16" spans="1:7" x14ac:dyDescent="0.25">
      <c r="A16" s="23" t="s">
        <v>288</v>
      </c>
      <c r="B16" s="30"/>
      <c r="C16" s="30"/>
      <c r="D16" s="30"/>
      <c r="E16" s="30"/>
    </row>
    <row r="17" spans="1:8" x14ac:dyDescent="0.25">
      <c r="A17" s="23" t="s">
        <v>133</v>
      </c>
      <c r="B17" s="30">
        <v>39.5</v>
      </c>
      <c r="C17" s="32" t="s">
        <v>117</v>
      </c>
      <c r="D17" s="32" t="s">
        <v>117</v>
      </c>
      <c r="E17" s="32" t="s">
        <v>117</v>
      </c>
      <c r="G17" s="32"/>
    </row>
    <row r="18" spans="1:8" s="21" customFormat="1" x14ac:dyDescent="0.25">
      <c r="A18" s="21" t="s">
        <v>89</v>
      </c>
      <c r="B18" s="25"/>
      <c r="C18" s="25"/>
      <c r="D18" s="25"/>
      <c r="E18" s="25"/>
    </row>
    <row r="19" spans="1:8" x14ac:dyDescent="0.25">
      <c r="A19" s="23" t="s">
        <v>90</v>
      </c>
      <c r="B19" s="30">
        <v>9.8000000000000007</v>
      </c>
      <c r="C19" s="30">
        <v>0.89239999999999997</v>
      </c>
      <c r="D19" s="30">
        <v>3.2</v>
      </c>
      <c r="E19" s="32" t="s">
        <v>117</v>
      </c>
      <c r="G19" s="32"/>
    </row>
    <row r="20" spans="1:8" x14ac:dyDescent="0.25">
      <c r="A20" s="23" t="s">
        <v>91</v>
      </c>
      <c r="B20" s="30">
        <v>69.599999999999994</v>
      </c>
      <c r="C20" s="30">
        <v>82.3</v>
      </c>
      <c r="D20" s="30">
        <v>92.8</v>
      </c>
      <c r="E20" s="30">
        <v>6.7</v>
      </c>
      <c r="G20" s="30"/>
    </row>
    <row r="21" spans="1:8" x14ac:dyDescent="0.25">
      <c r="A21" s="23" t="s">
        <v>92</v>
      </c>
      <c r="B21" s="30"/>
      <c r="C21" s="30"/>
      <c r="D21" s="30"/>
      <c r="E21" s="30"/>
      <c r="H21" s="23" t="s">
        <v>10</v>
      </c>
    </row>
    <row r="22" spans="1:8" x14ac:dyDescent="0.25">
      <c r="A22" s="23" t="s">
        <v>93</v>
      </c>
      <c r="B22" s="30">
        <v>0.05</v>
      </c>
      <c r="C22" s="30">
        <v>1.6800000000000001E-3</v>
      </c>
      <c r="D22" s="32">
        <v>0</v>
      </c>
      <c r="E22" s="32" t="s">
        <v>117</v>
      </c>
      <c r="G22" s="30"/>
    </row>
    <row r="23" spans="1:8" x14ac:dyDescent="0.25">
      <c r="B23" s="30"/>
      <c r="C23" s="30"/>
      <c r="D23" s="30"/>
      <c r="E23" s="30"/>
    </row>
    <row r="24" spans="1:8" x14ac:dyDescent="0.25">
      <c r="A24" s="21" t="s">
        <v>94</v>
      </c>
      <c r="B24" s="25">
        <v>1179</v>
      </c>
      <c r="C24" s="25">
        <f>C14+C15+C19+C20+C22</f>
        <v>83.521479999999997</v>
      </c>
      <c r="D24" s="25">
        <f>D15+D19+D20</f>
        <v>108.5</v>
      </c>
      <c r="E24" s="25">
        <v>7.1</v>
      </c>
      <c r="F24" s="114"/>
      <c r="G24" s="25"/>
    </row>
    <row r="25" spans="1:8" x14ac:dyDescent="0.25">
      <c r="B25" s="30"/>
      <c r="C25" s="30"/>
      <c r="D25" s="30"/>
      <c r="E25" s="30"/>
    </row>
    <row r="26" spans="1:8" s="21" customFormat="1" x14ac:dyDescent="0.25">
      <c r="A26" s="21" t="s">
        <v>95</v>
      </c>
      <c r="B26" s="25"/>
      <c r="C26" s="25"/>
      <c r="D26" s="25"/>
      <c r="E26" s="25"/>
    </row>
    <row r="27" spans="1:8" s="21" customFormat="1" x14ac:dyDescent="0.25">
      <c r="A27" s="21" t="s">
        <v>96</v>
      </c>
      <c r="B27" s="25">
        <v>411.5</v>
      </c>
      <c r="C27" s="25">
        <v>69.7</v>
      </c>
      <c r="D27" s="25">
        <v>71.3</v>
      </c>
      <c r="E27" s="25">
        <v>2.2000000000000002</v>
      </c>
      <c r="G27" s="27"/>
    </row>
    <row r="28" spans="1:8" s="21" customFormat="1" x14ac:dyDescent="0.25">
      <c r="A28" s="21" t="s">
        <v>134</v>
      </c>
      <c r="B28" s="25">
        <v>61.1</v>
      </c>
      <c r="C28" s="99" t="s">
        <v>117</v>
      </c>
      <c r="D28" s="99" t="s">
        <v>117</v>
      </c>
      <c r="E28" s="99" t="s">
        <v>117</v>
      </c>
      <c r="G28" s="99"/>
    </row>
    <row r="29" spans="1:8" s="21" customFormat="1" x14ac:dyDescent="0.25">
      <c r="B29" s="25"/>
      <c r="C29" s="25"/>
      <c r="D29" s="25"/>
      <c r="E29" s="25"/>
    </row>
    <row r="30" spans="1:8" s="21" customFormat="1" x14ac:dyDescent="0.25">
      <c r="A30" s="21" t="s">
        <v>107</v>
      </c>
      <c r="B30" s="25"/>
      <c r="C30" s="25"/>
      <c r="D30" s="25"/>
      <c r="E30" s="25"/>
    </row>
    <row r="31" spans="1:8" x14ac:dyDescent="0.25">
      <c r="A31" s="23" t="s">
        <v>135</v>
      </c>
      <c r="B31" s="30">
        <v>461.5</v>
      </c>
      <c r="C31" s="32" t="s">
        <v>117</v>
      </c>
      <c r="D31" s="30">
        <v>4.7</v>
      </c>
      <c r="E31" s="32" t="s">
        <v>117</v>
      </c>
      <c r="G31" s="99"/>
    </row>
    <row r="32" spans="1:8" x14ac:dyDescent="0.25">
      <c r="A32" s="23" t="s">
        <v>136</v>
      </c>
      <c r="B32" s="30">
        <v>244.9</v>
      </c>
      <c r="C32" s="30">
        <v>13.833600000000001</v>
      </c>
      <c r="D32" s="30">
        <v>32.5</v>
      </c>
      <c r="E32" s="30">
        <v>4.9000000000000004</v>
      </c>
      <c r="G32" s="30"/>
    </row>
    <row r="33" spans="1:7" x14ac:dyDescent="0.25">
      <c r="B33" s="30"/>
      <c r="C33" s="30"/>
      <c r="D33" s="30"/>
      <c r="E33" s="30"/>
    </row>
    <row r="34" spans="1:7" x14ac:dyDescent="0.25">
      <c r="A34" s="21" t="s">
        <v>110</v>
      </c>
      <c r="B34" s="25">
        <f>B27+B28+B31+B32</f>
        <v>1179</v>
      </c>
      <c r="C34" s="25">
        <f>C27+C32</f>
        <v>83.533600000000007</v>
      </c>
      <c r="D34" s="25">
        <f>D27+D31+D32</f>
        <v>108.5</v>
      </c>
      <c r="E34" s="25">
        <f>E27+E32</f>
        <v>7.1000000000000005</v>
      </c>
      <c r="F34" s="36"/>
      <c r="G34" s="25"/>
    </row>
    <row r="35" spans="1:7" x14ac:dyDescent="0.25">
      <c r="B35" s="30"/>
    </row>
    <row r="36" spans="1:7" x14ac:dyDescent="0.25">
      <c r="A36" s="23" t="s">
        <v>426</v>
      </c>
    </row>
    <row r="37" spans="1:7" x14ac:dyDescent="0.25">
      <c r="A37" s="23" t="s">
        <v>431</v>
      </c>
    </row>
    <row r="40" spans="1:7" x14ac:dyDescent="0.25">
      <c r="A40" s="114"/>
    </row>
    <row r="41" spans="1:7" x14ac:dyDescent="0.25">
      <c r="A41" s="114"/>
    </row>
    <row r="42" spans="1:7" x14ac:dyDescent="0.25">
      <c r="A42" s="114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9"/>
  <sheetViews>
    <sheetView workbookViewId="0">
      <selection activeCell="B1" sqref="B1"/>
    </sheetView>
  </sheetViews>
  <sheetFormatPr defaultColWidth="8.77734375" defaultRowHeight="14.4" x14ac:dyDescent="0.3"/>
  <cols>
    <col min="1" max="1" width="61.21875" style="46" customWidth="1"/>
    <col min="2" max="2" width="12.77734375" style="46" bestFit="1" customWidth="1"/>
    <col min="3" max="3" width="11" style="46" bestFit="1" customWidth="1"/>
    <col min="4" max="4" width="15" style="46" customWidth="1"/>
    <col min="5" max="5" width="10.21875" style="46" bestFit="1" customWidth="1"/>
    <col min="6" max="6" width="8.77734375" style="46"/>
    <col min="7" max="7" width="11.5546875" style="46" bestFit="1" customWidth="1"/>
    <col min="8" max="16384" width="8.77734375" style="46"/>
  </cols>
  <sheetData>
    <row r="1" spans="1:7" s="21" customFormat="1" ht="13.2" x14ac:dyDescent="0.25">
      <c r="A1" s="21" t="s">
        <v>413</v>
      </c>
    </row>
    <row r="2" spans="1:7" s="21" customFormat="1" ht="13.2" x14ac:dyDescent="0.25">
      <c r="A2" s="23" t="s">
        <v>254</v>
      </c>
    </row>
    <row r="3" spans="1:7" s="24" customFormat="1" ht="13.2" x14ac:dyDescent="0.25">
      <c r="A3" s="22" t="s">
        <v>17</v>
      </c>
      <c r="B3" s="23"/>
      <c r="C3" s="23"/>
    </row>
    <row r="4" spans="1:7" x14ac:dyDescent="0.3">
      <c r="A4" s="23" t="s">
        <v>255</v>
      </c>
      <c r="B4" s="23"/>
      <c r="C4" s="23"/>
    </row>
    <row r="5" spans="1:7" x14ac:dyDescent="0.3">
      <c r="B5" s="29" t="s">
        <v>270</v>
      </c>
      <c r="C5" s="63" t="s">
        <v>113</v>
      </c>
      <c r="D5" s="29" t="s">
        <v>112</v>
      </c>
      <c r="E5" s="29" t="s">
        <v>271</v>
      </c>
      <c r="G5" s="29" t="s">
        <v>10</v>
      </c>
    </row>
    <row r="6" spans="1:7" x14ac:dyDescent="0.3">
      <c r="B6" s="29" t="s">
        <v>272</v>
      </c>
      <c r="C6" s="63" t="s">
        <v>273</v>
      </c>
      <c r="D6" s="29" t="s">
        <v>274</v>
      </c>
      <c r="E6" s="29" t="s">
        <v>275</v>
      </c>
      <c r="G6" s="23"/>
    </row>
    <row r="7" spans="1:7" x14ac:dyDescent="0.3">
      <c r="B7" s="29"/>
      <c r="C7" s="63" t="s">
        <v>115</v>
      </c>
      <c r="D7" s="29" t="s">
        <v>276</v>
      </c>
      <c r="E7" s="29"/>
    </row>
    <row r="8" spans="1:7" x14ac:dyDescent="0.3">
      <c r="B8" s="23"/>
      <c r="C8" s="63" t="s">
        <v>277</v>
      </c>
      <c r="D8" s="29" t="s">
        <v>278</v>
      </c>
      <c r="E8" s="29"/>
    </row>
    <row r="9" spans="1:7" x14ac:dyDescent="0.3">
      <c r="C9" s="75"/>
      <c r="D9" s="63" t="s">
        <v>279</v>
      </c>
      <c r="E9" s="75"/>
    </row>
    <row r="10" spans="1:7" x14ac:dyDescent="0.3">
      <c r="B10" s="63" t="s">
        <v>129</v>
      </c>
      <c r="C10" s="75"/>
      <c r="D10" s="63"/>
      <c r="E10" s="75"/>
    </row>
    <row r="11" spans="1:7" s="21" customFormat="1" ht="13.2" x14ac:dyDescent="0.25">
      <c r="A11" s="21" t="s">
        <v>83</v>
      </c>
      <c r="B11" s="30"/>
      <c r="C11" s="30"/>
      <c r="D11" s="30"/>
      <c r="E11" s="30"/>
    </row>
    <row r="12" spans="1:7" s="21" customFormat="1" ht="13.2" x14ac:dyDescent="0.25">
      <c r="A12" s="21" t="s">
        <v>84</v>
      </c>
      <c r="B12" s="30"/>
      <c r="C12" s="30"/>
      <c r="D12" s="30"/>
      <c r="E12" s="30"/>
    </row>
    <row r="13" spans="1:7" x14ac:dyDescent="0.3">
      <c r="A13" s="46" t="s">
        <v>130</v>
      </c>
      <c r="B13" s="28">
        <v>17</v>
      </c>
      <c r="C13" s="28">
        <v>74</v>
      </c>
      <c r="D13" s="28">
        <v>12</v>
      </c>
      <c r="E13" s="28">
        <v>6</v>
      </c>
      <c r="G13" s="23"/>
    </row>
    <row r="14" spans="1:7" x14ac:dyDescent="0.3">
      <c r="A14" s="46" t="s">
        <v>131</v>
      </c>
      <c r="B14" s="28">
        <v>1243</v>
      </c>
      <c r="C14" s="28">
        <v>288</v>
      </c>
      <c r="D14" s="28">
        <v>3179</v>
      </c>
      <c r="E14" s="28">
        <v>6</v>
      </c>
    </row>
    <row r="15" spans="1:7" x14ac:dyDescent="0.3">
      <c r="A15" s="23" t="s">
        <v>87</v>
      </c>
      <c r="B15" s="28">
        <v>987</v>
      </c>
      <c r="C15" s="28">
        <v>5</v>
      </c>
      <c r="D15" s="28">
        <v>59</v>
      </c>
      <c r="E15" s="41" t="s">
        <v>117</v>
      </c>
      <c r="G15" s="23"/>
    </row>
    <row r="16" spans="1:7" s="21" customFormat="1" ht="13.2" x14ac:dyDescent="0.25">
      <c r="A16" s="21" t="s">
        <v>89</v>
      </c>
      <c r="B16" s="41"/>
      <c r="C16" s="41"/>
      <c r="D16" s="41"/>
      <c r="E16" s="41"/>
    </row>
    <row r="17" spans="1:7" x14ac:dyDescent="0.3">
      <c r="A17" s="46" t="s">
        <v>90</v>
      </c>
      <c r="B17" s="28">
        <v>71</v>
      </c>
      <c r="C17" s="41">
        <v>0</v>
      </c>
      <c r="D17" s="41" t="s">
        <v>117</v>
      </c>
      <c r="E17" s="41">
        <v>0</v>
      </c>
      <c r="G17" s="23" t="s">
        <v>10</v>
      </c>
    </row>
    <row r="18" spans="1:7" x14ac:dyDescent="0.3">
      <c r="A18" s="46" t="s">
        <v>91</v>
      </c>
      <c r="B18" s="28">
        <v>326</v>
      </c>
      <c r="C18" s="28">
        <v>73</v>
      </c>
      <c r="D18" s="28">
        <v>184</v>
      </c>
      <c r="E18" s="28">
        <v>15</v>
      </c>
    </row>
    <row r="19" spans="1:7" x14ac:dyDescent="0.3">
      <c r="A19" s="23" t="s">
        <v>92</v>
      </c>
      <c r="B19" s="41" t="s">
        <v>117</v>
      </c>
      <c r="C19" s="28">
        <v>40</v>
      </c>
      <c r="D19" s="41" t="s">
        <v>117</v>
      </c>
      <c r="E19" s="41" t="s">
        <v>117</v>
      </c>
    </row>
    <row r="20" spans="1:7" x14ac:dyDescent="0.3">
      <c r="A20" s="46" t="s">
        <v>93</v>
      </c>
      <c r="B20" s="28">
        <v>95</v>
      </c>
      <c r="C20" s="28">
        <v>10</v>
      </c>
      <c r="D20" s="28">
        <v>0.1</v>
      </c>
      <c r="E20" s="28">
        <v>1</v>
      </c>
    </row>
    <row r="21" spans="1:7" x14ac:dyDescent="0.3">
      <c r="B21" s="30"/>
      <c r="C21" s="30"/>
      <c r="D21" s="30"/>
      <c r="E21" s="30"/>
    </row>
    <row r="22" spans="1:7" x14ac:dyDescent="0.3">
      <c r="A22" s="21" t="s">
        <v>94</v>
      </c>
      <c r="B22" s="40">
        <v>2739</v>
      </c>
      <c r="C22" s="40">
        <v>490</v>
      </c>
      <c r="D22" s="40">
        <v>3434</v>
      </c>
      <c r="E22" s="40">
        <v>28</v>
      </c>
      <c r="G22" s="78"/>
    </row>
    <row r="23" spans="1:7" x14ac:dyDescent="0.3">
      <c r="B23" s="30"/>
      <c r="C23" s="25"/>
      <c r="D23" s="25"/>
      <c r="E23" s="25"/>
    </row>
    <row r="24" spans="1:7" s="21" customFormat="1" ht="13.2" x14ac:dyDescent="0.25">
      <c r="A24" s="21" t="s">
        <v>95</v>
      </c>
      <c r="B24" s="25"/>
      <c r="C24" s="25"/>
      <c r="D24" s="25"/>
      <c r="E24" s="25"/>
    </row>
    <row r="25" spans="1:7" s="21" customFormat="1" ht="13.2" x14ac:dyDescent="0.25">
      <c r="A25" s="21" t="s">
        <v>96</v>
      </c>
      <c r="B25" s="40">
        <v>1931</v>
      </c>
      <c r="C25" s="40">
        <v>315</v>
      </c>
      <c r="D25" s="40">
        <v>97</v>
      </c>
      <c r="E25" s="40">
        <v>11</v>
      </c>
    </row>
    <row r="26" spans="1:7" s="21" customFormat="1" ht="13.2" x14ac:dyDescent="0.25">
      <c r="A26" s="21" t="s">
        <v>134</v>
      </c>
      <c r="B26" s="42">
        <v>270</v>
      </c>
      <c r="C26" s="42">
        <v>0</v>
      </c>
      <c r="D26" s="42">
        <v>375</v>
      </c>
      <c r="E26" s="42">
        <v>1.8665999999999999E-2</v>
      </c>
    </row>
    <row r="27" spans="1:7" s="21" customFormat="1" ht="13.2" x14ac:dyDescent="0.25">
      <c r="B27" s="40"/>
      <c r="C27" s="30"/>
      <c r="D27" s="30"/>
      <c r="E27" s="30"/>
    </row>
    <row r="28" spans="1:7" s="21" customFormat="1" ht="13.2" x14ac:dyDescent="0.25">
      <c r="A28" s="21" t="s">
        <v>107</v>
      </c>
      <c r="B28" s="40"/>
      <c r="C28" s="30"/>
      <c r="D28" s="30"/>
      <c r="E28" s="30"/>
    </row>
    <row r="29" spans="1:7" x14ac:dyDescent="0.3">
      <c r="A29" s="46" t="s">
        <v>135</v>
      </c>
      <c r="B29" s="28">
        <v>348</v>
      </c>
      <c r="C29" s="28">
        <v>150</v>
      </c>
      <c r="D29" s="28">
        <v>2735</v>
      </c>
      <c r="E29" s="41" t="s">
        <v>117</v>
      </c>
    </row>
    <row r="30" spans="1:7" x14ac:dyDescent="0.3">
      <c r="A30" s="46" t="s">
        <v>136</v>
      </c>
      <c r="B30" s="28">
        <v>190</v>
      </c>
      <c r="C30" s="28">
        <v>25</v>
      </c>
      <c r="D30" s="28">
        <v>227</v>
      </c>
      <c r="E30" s="28">
        <v>17</v>
      </c>
    </row>
    <row r="31" spans="1:7" x14ac:dyDescent="0.3">
      <c r="B31" s="28"/>
      <c r="C31" s="28"/>
      <c r="D31" s="28"/>
      <c r="E31" s="28"/>
    </row>
    <row r="32" spans="1:7" x14ac:dyDescent="0.3">
      <c r="A32" s="21" t="s">
        <v>110</v>
      </c>
      <c r="B32" s="40">
        <v>2739</v>
      </c>
      <c r="C32" s="40">
        <v>490</v>
      </c>
      <c r="D32" s="40">
        <v>3434</v>
      </c>
      <c r="E32" s="40">
        <v>28</v>
      </c>
    </row>
    <row r="33" spans="1:5" x14ac:dyDescent="0.3">
      <c r="A33" s="23"/>
      <c r="B33" s="73"/>
      <c r="C33" s="28"/>
      <c r="D33" s="28"/>
    </row>
    <row r="34" spans="1:5" x14ac:dyDescent="0.3">
      <c r="A34" s="23" t="s">
        <v>428</v>
      </c>
      <c r="B34" s="73"/>
      <c r="C34" s="71"/>
      <c r="D34" s="28"/>
    </row>
    <row r="35" spans="1:5" x14ac:dyDescent="0.3">
      <c r="A35" s="23" t="s">
        <v>429</v>
      </c>
      <c r="B35" s="73"/>
      <c r="D35" s="41"/>
    </row>
    <row r="36" spans="1:5" x14ac:dyDescent="0.3">
      <c r="A36" s="23"/>
      <c r="B36" s="28"/>
      <c r="D36" s="41"/>
    </row>
    <row r="37" spans="1:5" x14ac:dyDescent="0.3">
      <c r="A37" s="23"/>
      <c r="B37" s="73"/>
      <c r="D37" s="28"/>
    </row>
    <row r="38" spans="1:5" x14ac:dyDescent="0.3">
      <c r="A38" s="23"/>
      <c r="B38" s="73"/>
      <c r="D38" s="28"/>
      <c r="E38" s="71"/>
    </row>
    <row r="39" spans="1:5" x14ac:dyDescent="0.3">
      <c r="B39" s="73"/>
      <c r="D39" s="28"/>
    </row>
    <row r="40" spans="1:5" x14ac:dyDescent="0.3">
      <c r="B40" s="73"/>
      <c r="D40" s="30"/>
    </row>
    <row r="41" spans="1:5" x14ac:dyDescent="0.3">
      <c r="B41" s="73"/>
      <c r="D41" s="40"/>
    </row>
    <row r="42" spans="1:5" x14ac:dyDescent="0.3">
      <c r="B42" s="73"/>
      <c r="D42" s="25"/>
    </row>
    <row r="43" spans="1:5" x14ac:dyDescent="0.3">
      <c r="B43" s="73"/>
      <c r="D43" s="25"/>
    </row>
    <row r="44" spans="1:5" x14ac:dyDescent="0.3">
      <c r="D44" s="40"/>
    </row>
    <row r="45" spans="1:5" x14ac:dyDescent="0.3">
      <c r="B45" s="73"/>
      <c r="D45" s="42"/>
    </row>
    <row r="46" spans="1:5" x14ac:dyDescent="0.3">
      <c r="B46" s="71"/>
      <c r="D46" s="30"/>
    </row>
    <row r="47" spans="1:5" x14ac:dyDescent="0.3">
      <c r="D47" s="30"/>
    </row>
    <row r="48" spans="1:5" x14ac:dyDescent="0.3">
      <c r="D48" s="28"/>
    </row>
    <row r="49" spans="2:4" x14ac:dyDescent="0.3">
      <c r="D49" s="28"/>
    </row>
    <row r="50" spans="2:4" x14ac:dyDescent="0.3">
      <c r="D50" s="28"/>
    </row>
    <row r="51" spans="2:4" x14ac:dyDescent="0.3">
      <c r="D51" s="40"/>
    </row>
    <row r="55" spans="2:4" x14ac:dyDescent="0.3">
      <c r="B55" s="71"/>
    </row>
    <row r="56" spans="2:4" x14ac:dyDescent="0.3">
      <c r="B56" s="71"/>
    </row>
    <row r="57" spans="2:4" x14ac:dyDescent="0.3">
      <c r="B57" s="71"/>
    </row>
    <row r="58" spans="2:4" x14ac:dyDescent="0.3">
      <c r="B58" s="71"/>
    </row>
    <row r="59" spans="2:4" x14ac:dyDescent="0.3">
      <c r="B59" s="71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8"/>
  <sheetViews>
    <sheetView workbookViewId="0">
      <selection activeCell="B1" sqref="B1"/>
    </sheetView>
  </sheetViews>
  <sheetFormatPr defaultColWidth="8.77734375" defaultRowHeight="13.2" x14ac:dyDescent="0.25"/>
  <cols>
    <col min="1" max="1" width="52.77734375" style="23" customWidth="1"/>
    <col min="2" max="2" width="10.77734375" style="23" customWidth="1"/>
    <col min="3" max="3" width="12.21875" style="23" customWidth="1"/>
    <col min="4" max="4" width="11.21875" style="23" customWidth="1"/>
    <col min="5" max="5" width="11" style="23" customWidth="1"/>
    <col min="6" max="16384" width="8.77734375" style="23"/>
  </cols>
  <sheetData>
    <row r="1" spans="1:5" s="21" customFormat="1" x14ac:dyDescent="0.25">
      <c r="A1" s="21" t="s">
        <v>414</v>
      </c>
    </row>
    <row r="2" spans="1:5" s="21" customFormat="1" ht="12" customHeight="1" x14ac:dyDescent="0.25">
      <c r="A2" s="21" t="s">
        <v>11</v>
      </c>
    </row>
    <row r="3" spans="1:5" s="21" customFormat="1" x14ac:dyDescent="0.25">
      <c r="A3" s="31" t="s">
        <v>19</v>
      </c>
    </row>
    <row r="4" spans="1:5" x14ac:dyDescent="0.25">
      <c r="A4" s="23" t="s">
        <v>137</v>
      </c>
    </row>
    <row r="6" spans="1:5" x14ac:dyDescent="0.25">
      <c r="B6" s="74">
        <v>38717</v>
      </c>
      <c r="C6" s="74">
        <v>40543</v>
      </c>
      <c r="D6" s="74">
        <v>42369</v>
      </c>
      <c r="E6" s="74">
        <v>44196</v>
      </c>
    </row>
    <row r="8" spans="1:5" x14ac:dyDescent="0.25">
      <c r="B8" s="23" t="s">
        <v>35</v>
      </c>
    </row>
    <row r="10" spans="1:5" s="21" customFormat="1" x14ac:dyDescent="0.25">
      <c r="A10" s="21" t="s">
        <v>83</v>
      </c>
    </row>
    <row r="12" spans="1:5" s="21" customFormat="1" x14ac:dyDescent="0.25">
      <c r="A12" s="21" t="s">
        <v>84</v>
      </c>
    </row>
    <row r="13" spans="1:5" x14ac:dyDescent="0.25">
      <c r="A13" s="23" t="s">
        <v>130</v>
      </c>
      <c r="B13" s="23">
        <v>111.3</v>
      </c>
      <c r="C13" s="23">
        <v>370.6</v>
      </c>
      <c r="D13" s="23">
        <v>305.7</v>
      </c>
      <c r="E13" s="23">
        <v>249.4</v>
      </c>
    </row>
    <row r="14" spans="1:5" x14ac:dyDescent="0.25">
      <c r="A14" s="23" t="s">
        <v>131</v>
      </c>
      <c r="B14" s="30">
        <v>9084.2999999999993</v>
      </c>
      <c r="C14" s="30">
        <v>11252</v>
      </c>
      <c r="D14" s="30">
        <v>12992.2</v>
      </c>
      <c r="E14" s="30">
        <v>16379.2</v>
      </c>
    </row>
    <row r="15" spans="1:5" x14ac:dyDescent="0.25">
      <c r="A15" s="23" t="s">
        <v>132</v>
      </c>
    </row>
    <row r="16" spans="1:5" x14ac:dyDescent="0.25">
      <c r="A16" s="23" t="s">
        <v>138</v>
      </c>
      <c r="B16" s="30">
        <v>765.5</v>
      </c>
      <c r="C16" s="30">
        <v>1247.3</v>
      </c>
      <c r="D16" s="30">
        <v>1167.8</v>
      </c>
      <c r="E16" s="30">
        <v>1286.5999999999999</v>
      </c>
    </row>
    <row r="18" spans="1:5" s="21" customFormat="1" x14ac:dyDescent="0.25">
      <c r="A18" s="21" t="s">
        <v>88</v>
      </c>
      <c r="B18" s="27">
        <v>246</v>
      </c>
      <c r="C18" s="21">
        <v>471.4</v>
      </c>
      <c r="D18" s="21">
        <v>455.7</v>
      </c>
      <c r="E18" s="21">
        <v>659.5</v>
      </c>
    </row>
    <row r="20" spans="1:5" s="21" customFormat="1" x14ac:dyDescent="0.25">
      <c r="A20" s="21" t="s">
        <v>89</v>
      </c>
    </row>
    <row r="21" spans="1:5" x14ac:dyDescent="0.25">
      <c r="A21" s="23" t="s">
        <v>90</v>
      </c>
      <c r="B21" s="23">
        <v>84.1</v>
      </c>
      <c r="C21" s="30">
        <v>87.5</v>
      </c>
      <c r="D21" s="30">
        <v>98.8</v>
      </c>
      <c r="E21" s="30">
        <v>145.1</v>
      </c>
    </row>
    <row r="22" spans="1:5" x14ac:dyDescent="0.25">
      <c r="A22" s="23" t="s">
        <v>91</v>
      </c>
      <c r="B22" s="30">
        <v>263.7</v>
      </c>
      <c r="C22" s="30">
        <v>404.4</v>
      </c>
      <c r="D22" s="30">
        <v>440</v>
      </c>
      <c r="E22" s="30">
        <v>608.5</v>
      </c>
    </row>
    <row r="23" spans="1:5" x14ac:dyDescent="0.25">
      <c r="A23" s="23" t="s">
        <v>139</v>
      </c>
      <c r="B23" s="30">
        <v>642.79999999999995</v>
      </c>
      <c r="C23" s="30">
        <v>623.9</v>
      </c>
      <c r="D23" s="30">
        <v>496.4</v>
      </c>
      <c r="E23" s="30">
        <v>772.8</v>
      </c>
    </row>
    <row r="24" spans="1:5" x14ac:dyDescent="0.25">
      <c r="A24" s="23" t="s">
        <v>140</v>
      </c>
      <c r="B24" s="23">
        <v>143.69999999999999</v>
      </c>
      <c r="C24" s="30">
        <v>347.8</v>
      </c>
      <c r="D24" s="30">
        <v>1001.6</v>
      </c>
      <c r="E24" s="30">
        <v>855.8</v>
      </c>
    </row>
    <row r="26" spans="1:5" s="21" customFormat="1" x14ac:dyDescent="0.25">
      <c r="A26" s="21" t="s">
        <v>94</v>
      </c>
      <c r="B26" s="25">
        <v>11341.4</v>
      </c>
      <c r="C26" s="25">
        <v>14805</v>
      </c>
      <c r="D26" s="25">
        <v>16958.2</v>
      </c>
      <c r="E26" s="25">
        <v>20956.900000000001</v>
      </c>
    </row>
    <row r="28" spans="1:5" s="21" customFormat="1" x14ac:dyDescent="0.25">
      <c r="A28" s="21" t="s">
        <v>95</v>
      </c>
    </row>
    <row r="30" spans="1:5" s="21" customFormat="1" x14ac:dyDescent="0.25">
      <c r="A30" s="21" t="s">
        <v>96</v>
      </c>
    </row>
    <row r="31" spans="1:5" x14ac:dyDescent="0.25">
      <c r="A31" s="23" t="s">
        <v>97</v>
      </c>
      <c r="B31" s="30">
        <v>2977.9</v>
      </c>
      <c r="C31" s="30">
        <v>2972.4</v>
      </c>
      <c r="D31" s="30">
        <v>2972.4</v>
      </c>
      <c r="E31" s="30">
        <v>2972.4</v>
      </c>
    </row>
    <row r="32" spans="1:5" x14ac:dyDescent="0.25">
      <c r="A32" s="23" t="s">
        <v>236</v>
      </c>
    </row>
    <row r="33" spans="1:5" x14ac:dyDescent="0.25">
      <c r="A33" s="23" t="s">
        <v>237</v>
      </c>
      <c r="B33" s="32" t="s">
        <v>117</v>
      </c>
      <c r="C33" s="30">
        <v>5.8</v>
      </c>
      <c r="D33" s="30">
        <v>5.8</v>
      </c>
      <c r="E33" s="30">
        <v>7</v>
      </c>
    </row>
    <row r="34" spans="1:5" x14ac:dyDescent="0.25">
      <c r="A34" s="23" t="s">
        <v>141</v>
      </c>
    </row>
    <row r="35" spans="1:5" x14ac:dyDescent="0.25">
      <c r="A35" s="23" t="s">
        <v>142</v>
      </c>
      <c r="B35" s="30">
        <v>8</v>
      </c>
      <c r="C35" s="32" t="s">
        <v>117</v>
      </c>
      <c r="D35" s="32" t="s">
        <v>117</v>
      </c>
      <c r="E35" s="32"/>
    </row>
    <row r="36" spans="1:5" x14ac:dyDescent="0.25">
      <c r="A36" s="23" t="s">
        <v>143</v>
      </c>
      <c r="B36" s="30">
        <v>50.7</v>
      </c>
      <c r="C36" s="32" t="s">
        <v>117</v>
      </c>
      <c r="D36" s="32" t="s">
        <v>117</v>
      </c>
      <c r="E36" s="32"/>
    </row>
    <row r="37" spans="1:5" x14ac:dyDescent="0.25">
      <c r="A37" s="23" t="s">
        <v>98</v>
      </c>
      <c r="B37" s="30">
        <v>1845.4</v>
      </c>
      <c r="C37" s="30">
        <v>1832.2</v>
      </c>
      <c r="D37" s="30">
        <v>1813.2</v>
      </c>
      <c r="E37" s="30">
        <v>1795.8</v>
      </c>
    </row>
    <row r="38" spans="1:5" x14ac:dyDescent="0.25">
      <c r="A38" s="23" t="s">
        <v>99</v>
      </c>
      <c r="B38" s="30">
        <v>664.4</v>
      </c>
      <c r="C38" s="30">
        <v>711.7</v>
      </c>
      <c r="D38" s="30">
        <v>812.7</v>
      </c>
      <c r="E38" s="30">
        <v>1085.5999999999999</v>
      </c>
    </row>
    <row r="39" spans="1:5" x14ac:dyDescent="0.25">
      <c r="A39" s="23" t="s">
        <v>100</v>
      </c>
      <c r="B39" s="30">
        <v>729</v>
      </c>
      <c r="C39" s="30">
        <v>734.2</v>
      </c>
      <c r="D39" s="30">
        <v>734.1</v>
      </c>
      <c r="E39" s="30">
        <v>734.1</v>
      </c>
    </row>
    <row r="40" spans="1:5" x14ac:dyDescent="0.25">
      <c r="A40" s="23" t="s">
        <v>144</v>
      </c>
      <c r="B40" s="30">
        <v>178.7</v>
      </c>
      <c r="C40" s="30">
        <v>1314</v>
      </c>
      <c r="D40" s="30">
        <v>3276.8</v>
      </c>
      <c r="E40" s="30">
        <v>5668.9</v>
      </c>
    </row>
    <row r="41" spans="1:5" x14ac:dyDescent="0.25">
      <c r="A41" s="29" t="s">
        <v>102</v>
      </c>
      <c r="B41" s="30">
        <v>136.80000000000001</v>
      </c>
      <c r="C41" s="30">
        <v>418.2</v>
      </c>
      <c r="D41" s="30">
        <v>282.39999999999998</v>
      </c>
      <c r="E41" s="30">
        <v>568.9</v>
      </c>
    </row>
    <row r="42" spans="1:5" x14ac:dyDescent="0.25">
      <c r="B42" s="30"/>
    </row>
    <row r="43" spans="1:5" s="21" customFormat="1" x14ac:dyDescent="0.25">
      <c r="A43" s="21" t="s">
        <v>145</v>
      </c>
      <c r="B43" s="25">
        <v>49.6</v>
      </c>
      <c r="C43" s="21">
        <v>60.6</v>
      </c>
      <c r="D43" s="21">
        <v>69.599999999999994</v>
      </c>
      <c r="E43" s="21">
        <v>171.4</v>
      </c>
    </row>
    <row r="44" spans="1:5" x14ac:dyDescent="0.25">
      <c r="B44" s="30"/>
    </row>
    <row r="45" spans="1:5" s="21" customFormat="1" x14ac:dyDescent="0.25">
      <c r="A45" s="21" t="s">
        <v>146</v>
      </c>
      <c r="B45" s="25">
        <v>792.7</v>
      </c>
      <c r="C45" s="21">
        <v>938.5</v>
      </c>
      <c r="D45" s="21">
        <v>179.6</v>
      </c>
      <c r="E45" s="21">
        <v>94.6</v>
      </c>
    </row>
    <row r="46" spans="1:5" x14ac:dyDescent="0.25">
      <c r="B46" s="30"/>
    </row>
    <row r="47" spans="1:5" s="21" customFormat="1" x14ac:dyDescent="0.25">
      <c r="A47" s="21" t="s">
        <v>106</v>
      </c>
      <c r="B47" s="25">
        <v>607.70000000000005</v>
      </c>
      <c r="C47" s="21">
        <v>779.6</v>
      </c>
      <c r="D47" s="21">
        <v>567.20000000000005</v>
      </c>
      <c r="E47" s="21">
        <v>683.3</v>
      </c>
    </row>
    <row r="48" spans="1:5" x14ac:dyDescent="0.25">
      <c r="B48" s="30"/>
    </row>
    <row r="49" spans="1:5" s="21" customFormat="1" x14ac:dyDescent="0.25">
      <c r="A49" s="21" t="s">
        <v>107</v>
      </c>
      <c r="B49" s="25"/>
    </row>
    <row r="50" spans="1:5" x14ac:dyDescent="0.25">
      <c r="A50" s="23" t="s">
        <v>108</v>
      </c>
      <c r="B50" s="30">
        <v>2446.9</v>
      </c>
      <c r="C50" s="30">
        <v>3825</v>
      </c>
      <c r="D50" s="30">
        <v>4541.5</v>
      </c>
      <c r="E50" s="30">
        <v>5383.8</v>
      </c>
    </row>
    <row r="51" spans="1:5" x14ac:dyDescent="0.25">
      <c r="A51" s="23" t="s">
        <v>109</v>
      </c>
      <c r="B51" s="30">
        <v>853.5</v>
      </c>
      <c r="C51" s="30">
        <v>1212.7</v>
      </c>
      <c r="D51" s="30">
        <v>1702.9</v>
      </c>
      <c r="E51" s="30">
        <v>1791.1</v>
      </c>
    </row>
    <row r="52" spans="1:5" x14ac:dyDescent="0.25">
      <c r="B52" s="30"/>
    </row>
    <row r="53" spans="1:5" s="21" customFormat="1" x14ac:dyDescent="0.25">
      <c r="A53" s="33" t="s">
        <v>110</v>
      </c>
      <c r="B53" s="25">
        <v>11341.4</v>
      </c>
      <c r="C53" s="25">
        <v>14805</v>
      </c>
      <c r="D53" s="25">
        <v>16958.2</v>
      </c>
      <c r="E53" s="25">
        <v>20956.900000000001</v>
      </c>
    </row>
    <row r="55" spans="1:5" x14ac:dyDescent="0.25">
      <c r="A55" s="23" t="s">
        <v>111</v>
      </c>
      <c r="B55" s="28">
        <v>4497</v>
      </c>
      <c r="C55" s="28">
        <v>6917</v>
      </c>
      <c r="D55" s="28">
        <v>7977</v>
      </c>
      <c r="E55" s="28">
        <v>8442</v>
      </c>
    </row>
    <row r="57" spans="1:5" x14ac:dyDescent="0.25">
      <c r="A57" s="23" t="s">
        <v>81</v>
      </c>
    </row>
    <row r="58" spans="1:5" x14ac:dyDescent="0.25">
      <c r="A58" s="23" t="s">
        <v>82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19</vt:i4>
      </vt:variant>
    </vt:vector>
  </HeadingPairs>
  <TitlesOfParts>
    <vt:vector size="19" baseType="lpstr">
      <vt:lpstr>taulukkoluettelo</vt:lpstr>
      <vt:lpstr>10.1</vt:lpstr>
      <vt:lpstr>10.2</vt:lpstr>
      <vt:lpstr>10.3</vt:lpstr>
      <vt:lpstr>10.4</vt:lpstr>
      <vt:lpstr>10.5</vt:lpstr>
      <vt:lpstr>10.6</vt:lpstr>
      <vt:lpstr>10.7</vt:lpstr>
      <vt:lpstr>10.8</vt:lpstr>
      <vt:lpstr>10.9</vt:lpstr>
      <vt:lpstr>10.10</vt:lpstr>
      <vt:lpstr>10.11</vt:lpstr>
      <vt:lpstr>10.12</vt:lpstr>
      <vt:lpstr>10.13</vt:lpstr>
      <vt:lpstr>10.14</vt:lpstr>
      <vt:lpstr>10.15</vt:lpstr>
      <vt:lpstr>10.16</vt:lpstr>
      <vt:lpstr>10.17</vt:lpstr>
      <vt:lpstr>10.18</vt:lpstr>
    </vt:vector>
  </TitlesOfParts>
  <Company>Helsingin kaupunki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Helsingin tilastollinen vuosikirja: kunnallistalous ja kaupungin henkilöstö</dc:title>
  <dc:creator>Voipio Kaisa</dc:creator>
  <cp:lastModifiedBy>Voipio Kaisa</cp:lastModifiedBy>
  <dcterms:created xsi:type="dcterms:W3CDTF">2011-05-24T09:20:43Z</dcterms:created>
  <dcterms:modified xsi:type="dcterms:W3CDTF">2022-02-22T09:08:48Z</dcterms:modified>
</cp:coreProperties>
</file>