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HRI\Aineistot\kaupunkitieto\tilastolliset_vuosikirjat\Vuosikirja_2021\"/>
    </mc:Choice>
  </mc:AlternateContent>
  <xr:revisionPtr revIDLastSave="0" documentId="13_ncr:40009_{90C34357-EF08-43DC-B071-BE79734FB65D}" xr6:coauthVersionLast="47" xr6:coauthVersionMax="47" xr10:uidLastSave="{00000000-0000-0000-0000-000000000000}"/>
  <bookViews>
    <workbookView xWindow="28680" yWindow="-120" windowWidth="29040" windowHeight="15840"/>
  </bookViews>
  <sheets>
    <sheet name="taulukkoluettelo" sheetId="6" r:id="rId1"/>
    <sheet name="9.1" sheetId="7" r:id="rId2"/>
    <sheet name="9.2" sheetId="8" r:id="rId3"/>
    <sheet name="9.3" sheetId="9" r:id="rId4"/>
    <sheet name="9.4" sheetId="10" r:id="rId5"/>
    <sheet name="9.5" sheetId="11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0" l="1"/>
  <c r="F10" i="10"/>
  <c r="I22" i="9"/>
  <c r="G22" i="9"/>
  <c r="E22" i="9"/>
  <c r="I21" i="9"/>
  <c r="G21" i="9"/>
  <c r="E21" i="9"/>
  <c r="I20" i="9"/>
  <c r="G20" i="9"/>
  <c r="E20" i="9"/>
  <c r="I19" i="9"/>
  <c r="G19" i="9"/>
  <c r="E19" i="9"/>
  <c r="I17" i="9"/>
  <c r="G17" i="9"/>
  <c r="E17" i="9"/>
  <c r="H14" i="9"/>
  <c r="I14" i="9"/>
  <c r="F14" i="9"/>
  <c r="G14" i="9"/>
  <c r="D14" i="9"/>
  <c r="E14" i="9"/>
  <c r="C14" i="9"/>
  <c r="I12" i="9"/>
  <c r="G12" i="9"/>
  <c r="E12" i="9"/>
  <c r="I11" i="9"/>
  <c r="G11" i="9"/>
  <c r="E11" i="9"/>
  <c r="I10" i="9"/>
  <c r="G10" i="9"/>
  <c r="E10" i="9"/>
  <c r="I9" i="9"/>
  <c r="G9" i="9"/>
  <c r="E9" i="9"/>
  <c r="G19" i="7"/>
  <c r="G17" i="7"/>
  <c r="G16" i="7"/>
</calcChain>
</file>

<file path=xl/sharedStrings.xml><?xml version="1.0" encoding="utf-8"?>
<sst xmlns="http://schemas.openxmlformats.org/spreadsheetml/2006/main" count="181" uniqueCount="105">
  <si>
    <t>Elanskaffning</t>
  </si>
  <si>
    <t>9.1</t>
  </si>
  <si>
    <t>Elförbrukning efter abonnentgrupp</t>
  </si>
  <si>
    <t>9.2</t>
  </si>
  <si>
    <t>Consumption of electric energy by consumer group</t>
  </si>
  <si>
    <t>9.3</t>
  </si>
  <si>
    <t>Anskaffning och försäljning av fjärrvärme</t>
  </si>
  <si>
    <t>9.4</t>
  </si>
  <si>
    <t>Pumpning, försäljning och specifikförbrukning av vatten</t>
  </si>
  <si>
    <t>9.5</t>
  </si>
  <si>
    <t>Water pumped, sold and consumed</t>
  </si>
  <si>
    <t>Taulukkoluettelo - Tabellförteckning - List of tables</t>
  </si>
  <si>
    <t>ENERGIA JA VESIHUOLTO</t>
  </si>
  <si>
    <t>Produktion and supply of electric energy</t>
  </si>
  <si>
    <t>Supply and sale of district heating</t>
  </si>
  <si>
    <t>Elförbrukning kommunvis</t>
  </si>
  <si>
    <t>Consumption of electricity in municipalities</t>
  </si>
  <si>
    <t>Produktion and supply  of electric energy</t>
  </si>
  <si>
    <t>GWh</t>
  </si>
  <si>
    <t>Vesivoimaosuudet - Vattenkraftsandelar</t>
  </si>
  <si>
    <t>Ydinvoimaosuudet - Kärnkraftsandelar</t>
  </si>
  <si>
    <t>}</t>
  </si>
  <si>
    <t>Muut osuudet - Andra andelar</t>
  </si>
  <si>
    <t>Varsinainen osto - Egentligt inköp</t>
  </si>
  <si>
    <t>Korvaussähkön osto - Ersättningsenergi</t>
  </si>
  <si>
    <t>Voimalaitosten tuotanto - Kraftverkens produktion</t>
  </si>
  <si>
    <t>Hanasaari - Hanaholmen</t>
  </si>
  <si>
    <t>Salmisaari - Sundholmen</t>
  </si>
  <si>
    <t>Myllypuro - Kvarnbäcken</t>
  </si>
  <si>
    <t>–</t>
  </si>
  <si>
    <t>Vuosaari - Nordsjö</t>
  </si>
  <si>
    <t>Kellosaari - Skällaren</t>
  </si>
  <si>
    <t>Kokonaishankinta - Totalanskaffning</t>
  </si>
  <si>
    <t>Kuluttajaryhmä - Abonnentgrupp</t>
  </si>
  <si>
    <t>Yksityinen kulutus - Privat förbrukning, GWh</t>
  </si>
  <si>
    <t>%</t>
  </si>
  <si>
    <t>Asuinhuoneistot - Bostadslägenheter, GWh</t>
  </si>
  <si>
    <t>Asuinkiinteistöt - Bostadsfastigheter, GWh</t>
  </si>
  <si>
    <t>Jalostus - Förädling, GWh</t>
  </si>
  <si>
    <t>Teollisuus - Industri, GWh</t>
  </si>
  <si>
    <t>Rakennustoiminta - Byggnadsverksamhet, GWh</t>
  </si>
  <si>
    <t>Palvelu - Service, GWh</t>
  </si>
  <si>
    <t>Julkinen kulutus - Offentlig förbrukning, GWh</t>
  </si>
  <si>
    <t>Liikennevälineet ja katuvalaistus</t>
  </si>
  <si>
    <t>Trafikmedels och gatubelysning, GWh</t>
  </si>
  <si>
    <t>Yhdyskuntahuolto - Samhällsservice, GWh</t>
  </si>
  <si>
    <t>Yhteensä - Totalt, GWh</t>
  </si>
  <si>
    <t>Elförbrukning  kommunvis</t>
  </si>
  <si>
    <t>Sijoitus</t>
  </si>
  <si>
    <t>Yhteensä</t>
  </si>
  <si>
    <t>Asuminen ja maatalous</t>
  </si>
  <si>
    <t>Palvelut ja rakentaminen</t>
  </si>
  <si>
    <t>Teollisuus - Industri</t>
  </si>
  <si>
    <t>Ranking</t>
  </si>
  <si>
    <t>Totalt</t>
  </si>
  <si>
    <t>Boende och jordbruk</t>
  </si>
  <si>
    <t>Service och byggverksamhet</t>
  </si>
  <si>
    <t>Helsinki - Helsingfors</t>
  </si>
  <si>
    <t>Espoo - Esbo</t>
  </si>
  <si>
    <t>Vantaa - Vanda</t>
  </si>
  <si>
    <t>Kauniainen - Grankulla</t>
  </si>
  <si>
    <t xml:space="preserve">Pääkaupunkiseutu </t>
  </si>
  <si>
    <t>Huvudstadsregionen</t>
  </si>
  <si>
    <t>Helsingin seutu</t>
  </si>
  <si>
    <t>Helsingforsregionen</t>
  </si>
  <si>
    <t>Lähde: Energiateollisuus ry.</t>
  </si>
  <si>
    <t>Källa: Finsk Energiindustri rf.</t>
  </si>
  <si>
    <t xml:space="preserve"> </t>
  </si>
  <si>
    <t>Kokonaishankinta - Totalanskaffning, GWh</t>
  </si>
  <si>
    <t>siitä - därav</t>
  </si>
  <si>
    <t xml:space="preserve">Hanasaaren voimalaitokset - Hanaholmens kraftverk </t>
  </si>
  <si>
    <t xml:space="preserve">Salmisaaren voimalaitokset - Sundholmens kraftverk </t>
  </si>
  <si>
    <t>Lämmönmyynti - Värmeförsäljning, GWh</t>
  </si>
  <si>
    <t>Jakelualueelle - Till distributionsområdet</t>
  </si>
  <si>
    <t>Jakelualueen ulkopuolelle</t>
  </si>
  <si>
    <t>Utanför distributionsområdet</t>
  </si>
  <si>
    <t>Asiakkaiden lukumäärä - Antal klienter</t>
  </si>
  <si>
    <r>
      <t>Kokonaispumppaaminen - Totalpumpning, 1 000 m</t>
    </r>
    <r>
      <rPr>
        <b/>
        <vertAlign val="superscript"/>
        <sz val="10"/>
        <rFont val="Arial"/>
        <family val="2"/>
      </rPr>
      <t>3</t>
    </r>
  </si>
  <si>
    <t>Helsinki, osin pääkaupunkiseutu - Helsingfors, delvis Huvudstadsregionen</t>
  </si>
  <si>
    <t>Pääkaupunkiseutu - Huvudstadsregionen</t>
  </si>
  <si>
    <r>
      <t>Kokonaismyynti - Totalförsäljning, 1 000 m</t>
    </r>
    <r>
      <rPr>
        <b/>
        <vertAlign val="superscript"/>
        <sz val="10"/>
        <rFont val="Arial"/>
        <family val="2"/>
      </rPr>
      <t>3</t>
    </r>
  </si>
  <si>
    <r>
      <t>Veden hinta - Vattnets pris 31.12., euro/m</t>
    </r>
    <r>
      <rPr>
        <vertAlign val="superscript"/>
        <sz val="10"/>
        <rFont val="Arial"/>
        <family val="2"/>
      </rPr>
      <t>3</t>
    </r>
  </si>
  <si>
    <r>
      <t>Jäteveden hinta - Avloppvattnets pris 31.12., euro/m</t>
    </r>
    <r>
      <rPr>
        <vertAlign val="superscript"/>
        <sz val="10"/>
        <rFont val="Arial"/>
        <family val="2"/>
      </rPr>
      <t>3</t>
    </r>
  </si>
  <si>
    <t>Kuluttajia - Förbrukare</t>
  </si>
  <si>
    <t>Ominaiskulutus, l/asukas/vrk</t>
  </si>
  <si>
    <t>Specifikförbrukning, l/invånare/dygn</t>
  </si>
  <si>
    <t>Vuosaaren voimalaitokset - Nordsjös kraftverk</t>
  </si>
  <si>
    <t>Hankinta - Anskaffning</t>
  </si>
  <si>
    <t>Lähde: Helen Oy.</t>
  </si>
  <si>
    <t>Källa: Helen Ab.</t>
  </si>
  <si>
    <t>Lähde: Helen Sähköverkko Oy.</t>
  </si>
  <si>
    <t>Källa: Helen Elnät Ab.</t>
  </si>
  <si>
    <t xml:space="preserve">  Tie- ja katuvalaistus, MWh - Väg- och gatubelysning, MWh</t>
  </si>
  <si>
    <t xml:space="preserve">  VR, raitiovaunut, metro, MWh - Statsjärnvägarna VR, spårvagnarna, metron, MWh</t>
  </si>
  <si>
    <t>Tornio</t>
  </si>
  <si>
    <t>Lappeenranta</t>
  </si>
  <si>
    <t>Jämsä</t>
  </si>
  <si>
    <t>Oulu</t>
  </si>
  <si>
    <t>Sähköenergian hankinta 1990–2020</t>
  </si>
  <si>
    <t>Sähkön käyttö kuluttajaryhmittäin 2010–2020</t>
  </si>
  <si>
    <t>Kunnat sähkön käytön mukaan 2019</t>
  </si>
  <si>
    <t>Kaukolämmön hankinta ja myynti 1990–2020</t>
  </si>
  <si>
    <t>Veden pumppaaminen, myynti ja ominaiskulutus 1995–2020</t>
  </si>
  <si>
    <t>Lähde: Helsingin seudun ympäristöpalvelut.</t>
  </si>
  <si>
    <t>Källa: Helsingforsregionens miljötjänster.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</si>
</sst>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0.0"/>
    <numFmt numFmtId="169" formatCode="General_)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20"/>
      <name val="Arial Unicode MS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sz val="36"/>
      <name val="Arial Unicode MS"/>
      <family val="2"/>
    </font>
    <font>
      <sz val="11"/>
      <name val="Calibri"/>
      <family val="2"/>
    </font>
    <font>
      <sz val="10"/>
      <name val="Helv"/>
    </font>
    <font>
      <sz val="8"/>
      <name val="Times New Roman"/>
      <family val="1"/>
    </font>
    <font>
      <b/>
      <sz val="8"/>
      <name val="Arial"/>
      <family val="2"/>
    </font>
    <font>
      <sz val="12"/>
      <name val="Arial"/>
      <family val="2"/>
    </font>
    <font>
      <b/>
      <sz val="10"/>
      <name val="Arial"/>
    </font>
    <font>
      <sz val="11"/>
      <name val="Calibri"/>
      <family val="2"/>
      <scheme val="minor"/>
    </font>
    <font>
      <b/>
      <sz val="12"/>
      <color rgb="FF0070C0"/>
      <name val="Arial"/>
      <family val="2"/>
    </font>
    <font>
      <sz val="12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9" fontId="10" fillId="0" borderId="0"/>
  </cellStyleXfs>
  <cellXfs count="55">
    <xf numFmtId="0" fontId="0" fillId="0" borderId="0" xfId="0"/>
    <xf numFmtId="0" fontId="2" fillId="0" borderId="0" xfId="0" quotePrefix="1" applyFont="1" applyAlignment="1">
      <alignment horizontal="left"/>
    </xf>
    <xf numFmtId="0" fontId="3" fillId="0" borderId="0" xfId="0" quotePrefix="1" applyFont="1" applyAlignment="1">
      <alignment horizontal="left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quotePrefix="1" applyFont="1" applyAlignment="1">
      <alignment horizontal="left"/>
    </xf>
    <xf numFmtId="0" fontId="1" fillId="0" borderId="0" xfId="0" applyFont="1"/>
    <xf numFmtId="0" fontId="4" fillId="0" borderId="0" xfId="0" applyFont="1"/>
    <xf numFmtId="0" fontId="1" fillId="0" borderId="0" xfId="0" quotePrefix="1" applyFont="1" applyAlignment="1">
      <alignment horizontal="left" indent="1"/>
    </xf>
    <xf numFmtId="3" fontId="4" fillId="0" borderId="0" xfId="0" applyNumberFormat="1" applyFont="1"/>
    <xf numFmtId="0" fontId="1" fillId="0" borderId="0" xfId="0" quotePrefix="1" applyFont="1" applyAlignment="1">
      <alignment horizontal="left"/>
    </xf>
    <xf numFmtId="0" fontId="1" fillId="0" borderId="0" xfId="0" applyFont="1" applyAlignment="1">
      <alignment horizontal="left"/>
    </xf>
    <xf numFmtId="3" fontId="1" fillId="0" borderId="0" xfId="0" applyNumberFormat="1" applyFont="1"/>
    <xf numFmtId="0" fontId="1" fillId="0" borderId="0" xfId="0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7" fillId="0" borderId="0" xfId="0" applyFont="1" applyAlignment="1">
      <alignment horizontal="left"/>
    </xf>
    <xf numFmtId="0" fontId="1" fillId="0" borderId="0" xfId="0" quotePrefix="1" applyFont="1" applyAlignment="1">
      <alignment horizontal="right"/>
    </xf>
    <xf numFmtId="0" fontId="7" fillId="0" borderId="0" xfId="0" quotePrefix="1" applyFont="1" applyAlignment="1">
      <alignment horizontal="right"/>
    </xf>
    <xf numFmtId="3" fontId="1" fillId="0" borderId="0" xfId="0" quotePrefix="1" applyNumberFormat="1" applyFont="1" applyAlignment="1">
      <alignment horizontal="right"/>
    </xf>
    <xf numFmtId="0" fontId="15" fillId="0" borderId="0" xfId="0" applyFont="1"/>
    <xf numFmtId="166" fontId="1" fillId="0" borderId="0" xfId="0" applyNumberFormat="1" applyFont="1"/>
    <xf numFmtId="3" fontId="1" fillId="0" borderId="0" xfId="0" applyNumberFormat="1" applyFont="1" applyAlignment="1">
      <alignment horizontal="right"/>
    </xf>
    <xf numFmtId="3" fontId="15" fillId="0" borderId="0" xfId="0" applyNumberFormat="1" applyFont="1"/>
    <xf numFmtId="0" fontId="15" fillId="0" borderId="0" xfId="0" quotePrefix="1" applyFont="1" applyAlignment="1">
      <alignment horizontal="left" indent="1"/>
    </xf>
    <xf numFmtId="0" fontId="15" fillId="0" borderId="0" xfId="0" quotePrefix="1" applyFont="1" applyAlignment="1">
      <alignment horizontal="left"/>
    </xf>
    <xf numFmtId="0" fontId="15" fillId="0" borderId="0" xfId="0" applyFont="1" applyAlignment="1">
      <alignment horizontal="left"/>
    </xf>
    <xf numFmtId="0" fontId="1" fillId="0" borderId="0" xfId="0" applyFont="1" applyFill="1"/>
    <xf numFmtId="0" fontId="2" fillId="0" borderId="0" xfId="0" quotePrefix="1" applyFont="1"/>
    <xf numFmtId="0" fontId="15" fillId="0" borderId="0" xfId="0" applyFont="1" applyAlignment="1">
      <alignment horizontal="right"/>
    </xf>
    <xf numFmtId="3" fontId="15" fillId="0" borderId="0" xfId="0" applyNumberFormat="1" applyFont="1" applyAlignment="1">
      <alignment vertical="top"/>
    </xf>
    <xf numFmtId="3" fontId="15" fillId="0" borderId="0" xfId="0" quotePrefix="1" applyNumberFormat="1" applyFont="1" applyAlignment="1">
      <alignment horizontal="right"/>
    </xf>
    <xf numFmtId="0" fontId="15" fillId="0" borderId="0" xfId="0" quotePrefix="1" applyFont="1" applyAlignment="1">
      <alignment horizontal="right"/>
    </xf>
    <xf numFmtId="0" fontId="15" fillId="0" borderId="0" xfId="0" applyFont="1" applyAlignment="1">
      <alignment vertical="top"/>
    </xf>
    <xf numFmtId="3" fontId="15" fillId="0" borderId="0" xfId="0" applyNumberFormat="1" applyFont="1" applyAlignment="1">
      <alignment horizontal="right"/>
    </xf>
    <xf numFmtId="2" fontId="15" fillId="0" borderId="0" xfId="0" applyNumberFormat="1" applyFont="1" applyAlignment="1">
      <alignment horizontal="right"/>
    </xf>
    <xf numFmtId="0" fontId="1" fillId="0" borderId="0" xfId="0" quotePrefix="1" applyFont="1"/>
    <xf numFmtId="1" fontId="15" fillId="0" borderId="0" xfId="0" applyNumberFormat="1" applyFont="1"/>
    <xf numFmtId="0" fontId="15" fillId="0" borderId="0" xfId="0" applyFont="1" applyFill="1"/>
    <xf numFmtId="2" fontId="15" fillId="0" borderId="0" xfId="0" applyNumberFormat="1" applyFont="1"/>
    <xf numFmtId="3" fontId="9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4" fillId="0" borderId="0" xfId="0" quotePrefix="1" applyFont="1" applyAlignment="1">
      <alignment horizontal="left"/>
    </xf>
    <xf numFmtId="3" fontId="14" fillId="0" borderId="0" xfId="0" applyNumberFormat="1" applyFont="1"/>
    <xf numFmtId="1" fontId="1" fillId="0" borderId="0" xfId="0" applyNumberFormat="1" applyFont="1"/>
    <xf numFmtId="166" fontId="4" fillId="0" borderId="0" xfId="0" applyNumberFormat="1" applyFont="1"/>
    <xf numFmtId="3" fontId="15" fillId="0" borderId="0" xfId="0" applyNumberFormat="1" applyFont="1" applyFill="1"/>
    <xf numFmtId="3" fontId="11" fillId="0" borderId="0" xfId="2" applyNumberFormat="1" applyFont="1"/>
    <xf numFmtId="0" fontId="1" fillId="0" borderId="0" xfId="1" applyFont="1"/>
    <xf numFmtId="0" fontId="16" fillId="0" borderId="0" xfId="0" applyFont="1"/>
    <xf numFmtId="0" fontId="17" fillId="0" borderId="0" xfId="0" applyFont="1"/>
    <xf numFmtId="0" fontId="5" fillId="0" borderId="0" xfId="0" applyFont="1"/>
    <xf numFmtId="0" fontId="8" fillId="0" borderId="0" xfId="0" applyFont="1"/>
  </cellXfs>
  <cellStyles count="3">
    <cellStyle name="Normaali" xfId="0" builtinId="0"/>
    <cellStyle name="Normaali 2 2" xfId="1"/>
    <cellStyle name="Normaali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tabSelected="1" workbookViewId="0"/>
  </sheetViews>
  <sheetFormatPr defaultColWidth="9.21875" defaultRowHeight="11.4" x14ac:dyDescent="0.2"/>
  <cols>
    <col min="1" max="1" width="4.21875" style="4" customWidth="1"/>
    <col min="2" max="2" width="83.77734375" style="4" customWidth="1"/>
    <col min="3" max="16384" width="9.21875" style="4"/>
  </cols>
  <sheetData>
    <row r="1" spans="1:3" s="42" customFormat="1" ht="15.6" x14ac:dyDescent="0.3">
      <c r="A1" s="51" t="s">
        <v>12</v>
      </c>
      <c r="B1" s="52"/>
    </row>
    <row r="2" spans="1:3" s="42" customFormat="1" ht="15.6" x14ac:dyDescent="0.3">
      <c r="A2" s="51" t="s">
        <v>11</v>
      </c>
      <c r="B2" s="52"/>
    </row>
    <row r="4" spans="1:3" ht="15.75" customHeight="1" x14ac:dyDescent="0.2"/>
    <row r="5" spans="1:3" ht="12" x14ac:dyDescent="0.25">
      <c r="A5" s="28" t="s">
        <v>1</v>
      </c>
      <c r="B5" s="1" t="s">
        <v>98</v>
      </c>
      <c r="C5" s="4">
        <v>187</v>
      </c>
    </row>
    <row r="6" spans="1:3" x14ac:dyDescent="0.2">
      <c r="B6" s="2" t="s">
        <v>0</v>
      </c>
    </row>
    <row r="7" spans="1:3" x14ac:dyDescent="0.2">
      <c r="B7" s="5" t="s">
        <v>13</v>
      </c>
    </row>
    <row r="9" spans="1:3" ht="12" x14ac:dyDescent="0.25">
      <c r="A9" s="28" t="s">
        <v>3</v>
      </c>
      <c r="B9" s="1" t="s">
        <v>99</v>
      </c>
      <c r="C9" s="4">
        <v>187</v>
      </c>
    </row>
    <row r="10" spans="1:3" x14ac:dyDescent="0.2">
      <c r="B10" s="2" t="s">
        <v>2</v>
      </c>
    </row>
    <row r="11" spans="1:3" x14ac:dyDescent="0.2">
      <c r="B11" s="2" t="s">
        <v>4</v>
      </c>
    </row>
    <row r="13" spans="1:3" ht="12" x14ac:dyDescent="0.25">
      <c r="A13" s="28" t="s">
        <v>5</v>
      </c>
      <c r="B13" s="3" t="s">
        <v>100</v>
      </c>
      <c r="C13" s="4">
        <v>188</v>
      </c>
    </row>
    <row r="14" spans="1:3" x14ac:dyDescent="0.2">
      <c r="B14" s="4" t="s">
        <v>15</v>
      </c>
    </row>
    <row r="15" spans="1:3" x14ac:dyDescent="0.2">
      <c r="B15" s="4" t="s">
        <v>16</v>
      </c>
    </row>
    <row r="17" spans="1:3" ht="12" x14ac:dyDescent="0.25">
      <c r="A17" s="28" t="s">
        <v>7</v>
      </c>
      <c r="B17" s="1" t="s">
        <v>101</v>
      </c>
      <c r="C17" s="4">
        <v>188</v>
      </c>
    </row>
    <row r="18" spans="1:3" x14ac:dyDescent="0.2">
      <c r="B18" s="2" t="s">
        <v>6</v>
      </c>
    </row>
    <row r="19" spans="1:3" x14ac:dyDescent="0.2">
      <c r="B19" s="2" t="s">
        <v>14</v>
      </c>
    </row>
    <row r="21" spans="1:3" ht="12" x14ac:dyDescent="0.25">
      <c r="A21" s="28" t="s">
        <v>9</v>
      </c>
      <c r="B21" s="1" t="s">
        <v>102</v>
      </c>
      <c r="C21" s="4">
        <v>189</v>
      </c>
    </row>
    <row r="22" spans="1:3" x14ac:dyDescent="0.2">
      <c r="B22" s="2" t="s">
        <v>8</v>
      </c>
    </row>
    <row r="23" spans="1:3" x14ac:dyDescent="0.2">
      <c r="B23" s="2" t="s">
        <v>10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workbookViewId="0">
      <selection activeCell="E1" sqref="E1"/>
    </sheetView>
  </sheetViews>
  <sheetFormatPr defaultColWidth="8.77734375" defaultRowHeight="14.4" x14ac:dyDescent="0.3"/>
  <cols>
    <col min="1" max="1" width="46" style="20" customWidth="1"/>
    <col min="2" max="2" width="8.77734375" style="20"/>
    <col min="3" max="3" width="2" style="20" customWidth="1"/>
    <col min="4" max="16384" width="8.77734375" style="20"/>
  </cols>
  <sheetData>
    <row r="1" spans="1:15" s="43" customFormat="1" ht="13.2" x14ac:dyDescent="0.25">
      <c r="A1" s="6" t="s">
        <v>98</v>
      </c>
    </row>
    <row r="2" spans="1:15" s="43" customFormat="1" ht="13.2" x14ac:dyDescent="0.25">
      <c r="A2" s="44" t="s">
        <v>0</v>
      </c>
    </row>
    <row r="3" spans="1:15" s="43" customFormat="1" ht="13.2" x14ac:dyDescent="0.25">
      <c r="A3" s="44" t="s">
        <v>1</v>
      </c>
    </row>
    <row r="4" spans="1:15" s="7" customFormat="1" ht="13.2" x14ac:dyDescent="0.25">
      <c r="A4" s="12" t="s">
        <v>17</v>
      </c>
    </row>
    <row r="6" spans="1:15" x14ac:dyDescent="0.3">
      <c r="B6" s="20">
        <v>1990</v>
      </c>
      <c r="D6" s="20">
        <v>1995</v>
      </c>
      <c r="E6" s="20">
        <v>2000</v>
      </c>
      <c r="F6" s="20">
        <v>2005</v>
      </c>
      <c r="G6" s="20">
        <v>2010</v>
      </c>
      <c r="H6" s="20">
        <v>2015</v>
      </c>
      <c r="I6" s="20">
        <v>2020</v>
      </c>
    </row>
    <row r="7" spans="1:15" x14ac:dyDescent="0.3">
      <c r="B7" s="29" t="s">
        <v>18</v>
      </c>
    </row>
    <row r="8" spans="1:15" x14ac:dyDescent="0.3">
      <c r="H8" s="43"/>
      <c r="K8" s="43"/>
      <c r="L8" s="43"/>
      <c r="M8" s="43"/>
      <c r="N8" s="43"/>
      <c r="O8" s="43"/>
    </row>
    <row r="9" spans="1:15" s="43" customFormat="1" x14ac:dyDescent="0.3">
      <c r="A9" s="43" t="s">
        <v>87</v>
      </c>
      <c r="H9" s="20"/>
      <c r="K9" s="20"/>
      <c r="L9" s="20"/>
      <c r="M9" s="20"/>
      <c r="N9" s="20"/>
      <c r="O9" s="20"/>
    </row>
    <row r="10" spans="1:15" ht="18" customHeight="1" x14ac:dyDescent="0.3">
      <c r="A10" s="20" t="s">
        <v>19</v>
      </c>
      <c r="B10" s="20">
        <v>270</v>
      </c>
      <c r="F10" s="20">
        <v>497</v>
      </c>
      <c r="G10" s="20">
        <v>459</v>
      </c>
      <c r="H10" s="23">
        <v>868</v>
      </c>
      <c r="I10" s="23">
        <v>844.7</v>
      </c>
      <c r="J10" s="23"/>
    </row>
    <row r="11" spans="1:15" ht="12.75" customHeight="1" x14ac:dyDescent="0.3">
      <c r="A11" s="20" t="s">
        <v>20</v>
      </c>
      <c r="B11" s="20">
        <v>597</v>
      </c>
      <c r="C11" s="53" t="s">
        <v>21</v>
      </c>
      <c r="D11" s="30">
        <v>1258</v>
      </c>
      <c r="E11" s="23">
        <v>1418</v>
      </c>
      <c r="F11" s="23">
        <v>1155</v>
      </c>
      <c r="G11" s="23">
        <v>1144</v>
      </c>
      <c r="H11" s="31">
        <v>1379</v>
      </c>
      <c r="I11" s="23">
        <v>1413.3</v>
      </c>
      <c r="J11" s="23"/>
    </row>
    <row r="12" spans="1:15" ht="12.75" customHeight="1" x14ac:dyDescent="0.3">
      <c r="A12" s="20" t="s">
        <v>22</v>
      </c>
      <c r="B12" s="32">
        <v>229</v>
      </c>
      <c r="C12" s="53"/>
      <c r="D12" s="33"/>
      <c r="E12" s="32"/>
      <c r="F12" s="34">
        <v>317</v>
      </c>
      <c r="G12" s="20">
        <v>381</v>
      </c>
      <c r="H12" s="23">
        <v>34</v>
      </c>
      <c r="I12" s="23">
        <v>86.6</v>
      </c>
    </row>
    <row r="13" spans="1:15" ht="12.75" customHeight="1" x14ac:dyDescent="0.3">
      <c r="A13" s="20" t="s">
        <v>23</v>
      </c>
      <c r="B13" s="20">
        <v>46</v>
      </c>
      <c r="C13" s="53" t="s">
        <v>21</v>
      </c>
      <c r="D13" s="20">
        <v>326</v>
      </c>
      <c r="E13" s="23">
        <v>1023</v>
      </c>
      <c r="F13" s="29">
        <v>160</v>
      </c>
      <c r="G13" s="20">
        <v>159</v>
      </c>
      <c r="H13" s="23">
        <v>91</v>
      </c>
      <c r="I13" s="23">
        <v>117.5</v>
      </c>
      <c r="J13" s="23"/>
    </row>
    <row r="14" spans="1:15" x14ac:dyDescent="0.3">
      <c r="A14" s="20" t="s">
        <v>24</v>
      </c>
      <c r="B14" s="20">
        <v>126</v>
      </c>
      <c r="C14" s="53"/>
      <c r="F14" s="17"/>
      <c r="H14" s="23"/>
      <c r="K14" s="23"/>
      <c r="L14" s="23"/>
      <c r="M14" s="23"/>
    </row>
    <row r="15" spans="1:15" x14ac:dyDescent="0.3">
      <c r="A15" s="20" t="s">
        <v>25</v>
      </c>
      <c r="B15" s="23">
        <v>2798</v>
      </c>
      <c r="C15" s="23"/>
      <c r="D15" s="23">
        <v>3712</v>
      </c>
      <c r="E15" s="23">
        <v>5002</v>
      </c>
      <c r="F15" s="23">
        <v>5441</v>
      </c>
      <c r="G15" s="23">
        <v>5716</v>
      </c>
      <c r="H15" s="23">
        <v>4663</v>
      </c>
      <c r="I15" s="23">
        <v>3647.8</v>
      </c>
      <c r="J15" s="23"/>
    </row>
    <row r="16" spans="1:15" x14ac:dyDescent="0.3">
      <c r="A16" s="24" t="s">
        <v>26</v>
      </c>
      <c r="B16" s="23">
        <v>1835</v>
      </c>
      <c r="C16" s="23"/>
      <c r="D16" s="23">
        <v>1721</v>
      </c>
      <c r="E16" s="23">
        <v>619</v>
      </c>
      <c r="F16" s="23">
        <v>803</v>
      </c>
      <c r="G16" s="20">
        <f>908+11</f>
        <v>919</v>
      </c>
      <c r="H16" s="23">
        <v>643</v>
      </c>
      <c r="I16" s="23">
        <v>533.5</v>
      </c>
    </row>
    <row r="17" spans="1:15" x14ac:dyDescent="0.3">
      <c r="A17" s="24" t="s">
        <v>27</v>
      </c>
      <c r="B17" s="20">
        <v>832</v>
      </c>
      <c r="D17" s="23">
        <v>1033</v>
      </c>
      <c r="E17" s="23">
        <v>635</v>
      </c>
      <c r="F17" s="23">
        <v>568</v>
      </c>
      <c r="G17" s="20">
        <f>557+9</f>
        <v>566</v>
      </c>
      <c r="H17" s="32">
        <v>570</v>
      </c>
      <c r="I17" s="23">
        <v>817</v>
      </c>
    </row>
    <row r="18" spans="1:15" x14ac:dyDescent="0.3">
      <c r="A18" s="24" t="s">
        <v>28</v>
      </c>
      <c r="B18" s="20">
        <v>73</v>
      </c>
      <c r="D18" s="29" t="s">
        <v>29</v>
      </c>
      <c r="E18" s="29" t="s">
        <v>29</v>
      </c>
      <c r="F18" s="29" t="s">
        <v>29</v>
      </c>
      <c r="G18" s="29" t="s">
        <v>29</v>
      </c>
      <c r="H18" s="29" t="s">
        <v>29</v>
      </c>
      <c r="I18" s="29" t="s">
        <v>29</v>
      </c>
      <c r="K18" s="23"/>
    </row>
    <row r="19" spans="1:15" x14ac:dyDescent="0.3">
      <c r="A19" s="24" t="s">
        <v>30</v>
      </c>
      <c r="B19" s="20">
        <v>58</v>
      </c>
      <c r="D19" s="20">
        <v>957</v>
      </c>
      <c r="E19" s="23">
        <v>3747</v>
      </c>
      <c r="F19" s="23">
        <v>3919</v>
      </c>
      <c r="G19" s="23">
        <f>3339+791+16+84+1</f>
        <v>4231</v>
      </c>
      <c r="H19" s="23">
        <v>3450</v>
      </c>
      <c r="I19" s="23">
        <v>2297.8000000000002</v>
      </c>
      <c r="J19" s="23"/>
    </row>
    <row r="20" spans="1:15" x14ac:dyDescent="0.3">
      <c r="A20" s="9" t="s">
        <v>31</v>
      </c>
      <c r="B20" s="29" t="s">
        <v>29</v>
      </c>
      <c r="D20" s="20">
        <v>1</v>
      </c>
      <c r="E20" s="20">
        <v>1</v>
      </c>
      <c r="F20" s="29" t="s">
        <v>29</v>
      </c>
      <c r="G20" s="35" t="s">
        <v>29</v>
      </c>
      <c r="H20" s="35" t="s">
        <v>29</v>
      </c>
      <c r="I20" s="35" t="s">
        <v>29</v>
      </c>
      <c r="K20" s="45"/>
      <c r="L20" s="45"/>
      <c r="M20" s="45"/>
      <c r="N20" s="43"/>
      <c r="O20" s="43"/>
    </row>
    <row r="21" spans="1:15" s="43" customFormat="1" x14ac:dyDescent="0.3">
      <c r="A21" s="43" t="s">
        <v>32</v>
      </c>
      <c r="B21" s="45">
        <v>4066</v>
      </c>
      <c r="C21" s="45"/>
      <c r="D21" s="45">
        <v>5296</v>
      </c>
      <c r="E21" s="45">
        <v>7443</v>
      </c>
      <c r="F21" s="45">
        <v>7570</v>
      </c>
      <c r="G21" s="45">
        <v>7859</v>
      </c>
      <c r="H21" s="10">
        <v>7035</v>
      </c>
      <c r="I21" s="45">
        <v>6109.9</v>
      </c>
      <c r="J21" s="45"/>
      <c r="K21" s="20"/>
      <c r="L21" s="20"/>
      <c r="M21" s="20"/>
      <c r="N21" s="20"/>
      <c r="O21" s="20"/>
    </row>
    <row r="23" spans="1:15" x14ac:dyDescent="0.3">
      <c r="A23" s="11" t="s">
        <v>88</v>
      </c>
    </row>
    <row r="24" spans="1:15" x14ac:dyDescent="0.3">
      <c r="A24" s="11" t="s">
        <v>89</v>
      </c>
    </row>
    <row r="25" spans="1:15" ht="12" customHeight="1" x14ac:dyDescent="0.3"/>
    <row r="26" spans="1:15" ht="12.75" customHeight="1" x14ac:dyDescent="0.3"/>
    <row r="27" spans="1:15" ht="12" customHeight="1" x14ac:dyDescent="0.3">
      <c r="D27" s="43"/>
      <c r="E27" s="43"/>
      <c r="F27" s="43"/>
      <c r="G27" s="43"/>
    </row>
    <row r="28" spans="1:15" ht="12" customHeight="1" x14ac:dyDescent="0.3">
      <c r="D28" s="23"/>
      <c r="E28" s="23"/>
      <c r="F28" s="23"/>
      <c r="G28" s="23"/>
    </row>
    <row r="29" spans="1:15" x14ac:dyDescent="0.3">
      <c r="D29" s="23"/>
      <c r="E29" s="23"/>
      <c r="F29" s="23"/>
      <c r="G29" s="23"/>
    </row>
    <row r="30" spans="1:15" x14ac:dyDescent="0.3">
      <c r="D30" s="23"/>
      <c r="E30" s="23"/>
      <c r="F30" s="23"/>
      <c r="G30" s="23"/>
    </row>
    <row r="31" spans="1:15" x14ac:dyDescent="0.3">
      <c r="D31" s="23"/>
      <c r="E31" s="23"/>
      <c r="F31" s="23"/>
      <c r="G31" s="23"/>
    </row>
    <row r="32" spans="1:15" x14ac:dyDescent="0.3">
      <c r="D32" s="23"/>
      <c r="E32" s="23"/>
      <c r="F32" s="23"/>
      <c r="G32" s="23"/>
    </row>
    <row r="33" spans="4:7" x14ac:dyDescent="0.3">
      <c r="D33" s="23"/>
      <c r="E33" s="23"/>
      <c r="F33" s="23"/>
      <c r="G33" s="23"/>
    </row>
    <row r="34" spans="4:7" x14ac:dyDescent="0.3">
      <c r="D34" s="23"/>
      <c r="E34" s="23"/>
      <c r="F34" s="23"/>
      <c r="G34" s="23"/>
    </row>
    <row r="35" spans="4:7" x14ac:dyDescent="0.3">
      <c r="D35" s="23"/>
      <c r="E35" s="23"/>
      <c r="F35" s="23"/>
      <c r="G35" s="23"/>
    </row>
    <row r="36" spans="4:7" x14ac:dyDescent="0.3">
      <c r="D36" s="23"/>
      <c r="E36" s="23"/>
      <c r="F36" s="23"/>
      <c r="G36" s="23"/>
    </row>
    <row r="37" spans="4:7" x14ac:dyDescent="0.3">
      <c r="D37" s="23"/>
      <c r="E37" s="23"/>
      <c r="F37" s="23"/>
      <c r="G37" s="23"/>
    </row>
    <row r="38" spans="4:7" x14ac:dyDescent="0.3">
      <c r="D38" s="23"/>
      <c r="E38" s="23"/>
      <c r="F38" s="23"/>
      <c r="G38" s="23"/>
    </row>
    <row r="39" spans="4:7" x14ac:dyDescent="0.3">
      <c r="D39" s="45"/>
      <c r="E39" s="45"/>
      <c r="F39" s="45"/>
      <c r="G39" s="45"/>
    </row>
  </sheetData>
  <mergeCells count="2">
    <mergeCell ref="C11:C12"/>
    <mergeCell ref="C13:C1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workbookViewId="0">
      <selection activeCell="B1" sqref="B1"/>
    </sheetView>
  </sheetViews>
  <sheetFormatPr defaultColWidth="8.77734375" defaultRowHeight="14.4" x14ac:dyDescent="0.3"/>
  <cols>
    <col min="1" max="1" width="69.77734375" style="20" customWidth="1"/>
    <col min="2" max="16384" width="8.77734375" style="20"/>
  </cols>
  <sheetData>
    <row r="1" spans="1:4" s="43" customFormat="1" ht="13.2" x14ac:dyDescent="0.25">
      <c r="A1" s="6" t="s">
        <v>99</v>
      </c>
    </row>
    <row r="2" spans="1:4" s="43" customFormat="1" ht="13.2" x14ac:dyDescent="0.25">
      <c r="A2" s="44" t="s">
        <v>2</v>
      </c>
    </row>
    <row r="3" spans="1:4" s="43" customFormat="1" ht="13.2" x14ac:dyDescent="0.25">
      <c r="A3" s="44" t="s">
        <v>3</v>
      </c>
    </row>
    <row r="4" spans="1:4" s="7" customFormat="1" ht="13.2" x14ac:dyDescent="0.25">
      <c r="A4" s="11" t="s">
        <v>4</v>
      </c>
    </row>
    <row r="5" spans="1:4" s="7" customFormat="1" ht="13.2" x14ac:dyDescent="0.25">
      <c r="A5" s="11"/>
    </row>
    <row r="6" spans="1:4" x14ac:dyDescent="0.3">
      <c r="B6" s="20">
        <v>2010</v>
      </c>
      <c r="C6" s="7">
        <v>2015</v>
      </c>
      <c r="D6" s="7">
        <v>2020</v>
      </c>
    </row>
    <row r="7" spans="1:4" x14ac:dyDescent="0.3">
      <c r="A7" s="12" t="s">
        <v>33</v>
      </c>
    </row>
    <row r="9" spans="1:4" x14ac:dyDescent="0.3">
      <c r="A9" s="20" t="s">
        <v>34</v>
      </c>
      <c r="B9" s="23">
        <v>1453</v>
      </c>
      <c r="C9" s="13">
        <v>1435</v>
      </c>
      <c r="D9" s="23">
        <v>1513</v>
      </c>
    </row>
    <row r="10" spans="1:4" x14ac:dyDescent="0.3">
      <c r="A10" s="24" t="s">
        <v>35</v>
      </c>
      <c r="B10" s="20">
        <v>31.6</v>
      </c>
      <c r="C10" s="7">
        <v>31.3</v>
      </c>
      <c r="D10" s="20">
        <v>36.200000000000003</v>
      </c>
    </row>
    <row r="11" spans="1:4" x14ac:dyDescent="0.3">
      <c r="A11" s="25" t="s">
        <v>36</v>
      </c>
      <c r="B11" s="23">
        <v>1090</v>
      </c>
      <c r="C11" s="13">
        <v>1051</v>
      </c>
      <c r="D11" s="23">
        <v>1138</v>
      </c>
    </row>
    <row r="12" spans="1:4" x14ac:dyDescent="0.3">
      <c r="A12" s="25" t="s">
        <v>37</v>
      </c>
      <c r="B12" s="20">
        <v>363</v>
      </c>
      <c r="C12" s="7">
        <v>384</v>
      </c>
      <c r="D12" s="20">
        <v>375</v>
      </c>
    </row>
    <row r="13" spans="1:4" x14ac:dyDescent="0.3">
      <c r="C13" s="7"/>
    </row>
    <row r="14" spans="1:4" x14ac:dyDescent="0.3">
      <c r="A14" s="25" t="s">
        <v>38</v>
      </c>
      <c r="B14" s="20">
        <v>342</v>
      </c>
      <c r="C14" s="7">
        <v>303</v>
      </c>
      <c r="D14" s="20">
        <v>271</v>
      </c>
    </row>
    <row r="15" spans="1:4" x14ac:dyDescent="0.3">
      <c r="A15" s="24" t="s">
        <v>35</v>
      </c>
      <c r="B15" s="20">
        <v>7.4</v>
      </c>
      <c r="C15" s="21">
        <v>6.6</v>
      </c>
      <c r="D15" s="20">
        <v>6.5</v>
      </c>
    </row>
    <row r="16" spans="1:4" x14ac:dyDescent="0.3">
      <c r="A16" s="25" t="s">
        <v>39</v>
      </c>
      <c r="B16" s="20">
        <v>296</v>
      </c>
      <c r="C16" s="7">
        <v>255</v>
      </c>
      <c r="D16" s="20">
        <v>211</v>
      </c>
    </row>
    <row r="17" spans="1:5" x14ac:dyDescent="0.3">
      <c r="A17" s="25" t="s">
        <v>40</v>
      </c>
      <c r="B17" s="20">
        <v>46</v>
      </c>
      <c r="C17" s="7">
        <v>48</v>
      </c>
      <c r="D17" s="20">
        <v>60</v>
      </c>
    </row>
    <row r="18" spans="1:5" x14ac:dyDescent="0.3">
      <c r="C18" s="7"/>
    </row>
    <row r="19" spans="1:5" x14ac:dyDescent="0.3">
      <c r="A19" s="20" t="s">
        <v>41</v>
      </c>
      <c r="B19" s="23">
        <v>2357</v>
      </c>
      <c r="C19" s="13">
        <v>2241</v>
      </c>
      <c r="D19" s="23">
        <v>2075</v>
      </c>
    </row>
    <row r="20" spans="1:5" x14ac:dyDescent="0.3">
      <c r="A20" s="24" t="s">
        <v>35</v>
      </c>
      <c r="B20" s="20">
        <v>51.3</v>
      </c>
      <c r="C20" s="7">
        <v>48.8</v>
      </c>
      <c r="D20" s="20">
        <v>49.7</v>
      </c>
    </row>
    <row r="21" spans="1:5" x14ac:dyDescent="0.3">
      <c r="C21" s="7"/>
    </row>
    <row r="22" spans="1:5" x14ac:dyDescent="0.3">
      <c r="A22" s="20" t="s">
        <v>42</v>
      </c>
      <c r="B22" s="20">
        <v>441</v>
      </c>
      <c r="C22" s="7">
        <v>609</v>
      </c>
      <c r="D22" s="7">
        <v>319</v>
      </c>
    </row>
    <row r="23" spans="1:5" x14ac:dyDescent="0.3">
      <c r="A23" s="24" t="s">
        <v>35</v>
      </c>
      <c r="B23" s="20">
        <v>9.6</v>
      </c>
      <c r="C23" s="7">
        <v>13.3</v>
      </c>
      <c r="D23" s="7">
        <v>7.6</v>
      </c>
    </row>
    <row r="24" spans="1:5" x14ac:dyDescent="0.3">
      <c r="A24" s="26" t="s">
        <v>43</v>
      </c>
      <c r="C24" s="7"/>
    </row>
    <row r="25" spans="1:5" x14ac:dyDescent="0.3">
      <c r="A25" s="26" t="s">
        <v>44</v>
      </c>
      <c r="B25" s="20">
        <v>308</v>
      </c>
      <c r="C25" s="7">
        <v>250</v>
      </c>
      <c r="D25" s="20">
        <v>219</v>
      </c>
      <c r="E25" s="23"/>
    </row>
    <row r="26" spans="1:5" x14ac:dyDescent="0.3">
      <c r="A26" s="12" t="s">
        <v>92</v>
      </c>
      <c r="C26" s="7">
        <v>54</v>
      </c>
      <c r="D26" s="20">
        <v>45</v>
      </c>
    </row>
    <row r="27" spans="1:5" x14ac:dyDescent="0.3">
      <c r="A27" s="12" t="s">
        <v>93</v>
      </c>
      <c r="C27" s="7">
        <v>195</v>
      </c>
      <c r="D27" s="20">
        <v>174</v>
      </c>
    </row>
    <row r="28" spans="1:5" x14ac:dyDescent="0.3">
      <c r="A28" s="12"/>
      <c r="C28" s="7"/>
    </row>
    <row r="29" spans="1:5" x14ac:dyDescent="0.3">
      <c r="A29" s="25" t="s">
        <v>45</v>
      </c>
      <c r="B29" s="20">
        <v>134</v>
      </c>
      <c r="C29" s="7">
        <v>109</v>
      </c>
      <c r="D29" s="20">
        <v>99</v>
      </c>
    </row>
    <row r="30" spans="1:5" x14ac:dyDescent="0.3">
      <c r="C30" s="7"/>
    </row>
    <row r="31" spans="1:5" s="43" customFormat="1" ht="13.2" x14ac:dyDescent="0.25">
      <c r="A31" s="8" t="s">
        <v>46</v>
      </c>
      <c r="B31" s="10">
        <v>4592</v>
      </c>
      <c r="C31" s="10">
        <v>4587</v>
      </c>
      <c r="D31" s="10">
        <v>4178</v>
      </c>
    </row>
    <row r="32" spans="1:5" x14ac:dyDescent="0.3">
      <c r="A32" s="24" t="s">
        <v>35</v>
      </c>
      <c r="B32" s="20">
        <v>100</v>
      </c>
      <c r="C32" s="7">
        <v>100</v>
      </c>
      <c r="D32" s="20">
        <v>100</v>
      </c>
    </row>
    <row r="34" spans="1:5" x14ac:dyDescent="0.3">
      <c r="A34" s="11" t="s">
        <v>90</v>
      </c>
    </row>
    <row r="35" spans="1:5" x14ac:dyDescent="0.3">
      <c r="A35" s="11" t="s">
        <v>91</v>
      </c>
    </row>
    <row r="38" spans="1:5" x14ac:dyDescent="0.3">
      <c r="D38" s="7"/>
      <c r="E38" s="7"/>
    </row>
    <row r="39" spans="1:5" x14ac:dyDescent="0.3">
      <c r="D39" s="7"/>
      <c r="E39" s="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C1" sqref="C1"/>
    </sheetView>
  </sheetViews>
  <sheetFormatPr defaultColWidth="9.21875" defaultRowHeight="13.2" x14ac:dyDescent="0.25"/>
  <cols>
    <col min="1" max="1" width="25" style="7" customWidth="1"/>
    <col min="2" max="2" width="12.77734375" style="7" customWidth="1"/>
    <col min="3" max="3" width="8.77734375" style="7" customWidth="1"/>
    <col min="4" max="4" width="11.77734375" style="7" customWidth="1"/>
    <col min="5" max="5" width="9" style="7" customWidth="1"/>
    <col min="6" max="6" width="14.77734375" style="7" customWidth="1"/>
    <col min="7" max="10" width="10.44140625" style="7" customWidth="1"/>
    <col min="11" max="16384" width="9.21875" style="7"/>
  </cols>
  <sheetData>
    <row r="1" spans="1:9" x14ac:dyDescent="0.25">
      <c r="A1" s="7" t="s">
        <v>100</v>
      </c>
    </row>
    <row r="2" spans="1:9" x14ac:dyDescent="0.25">
      <c r="A2" s="7" t="s">
        <v>47</v>
      </c>
    </row>
    <row r="3" spans="1:9" x14ac:dyDescent="0.25">
      <c r="A3" s="36" t="s">
        <v>5</v>
      </c>
      <c r="B3" s="36"/>
      <c r="C3" s="36"/>
    </row>
    <row r="4" spans="1:9" x14ac:dyDescent="0.25">
      <c r="A4" s="7" t="s">
        <v>16</v>
      </c>
    </row>
    <row r="6" spans="1:9" x14ac:dyDescent="0.25">
      <c r="B6" s="7" t="s">
        <v>48</v>
      </c>
      <c r="C6" s="7" t="s">
        <v>49</v>
      </c>
      <c r="D6" s="7" t="s">
        <v>50</v>
      </c>
      <c r="F6" s="7" t="s">
        <v>51</v>
      </c>
      <c r="H6" s="7" t="s">
        <v>52</v>
      </c>
    </row>
    <row r="7" spans="1:9" x14ac:dyDescent="0.25">
      <c r="B7" s="7" t="s">
        <v>53</v>
      </c>
      <c r="C7" s="7" t="s">
        <v>54</v>
      </c>
      <c r="D7" s="7" t="s">
        <v>55</v>
      </c>
      <c r="F7" s="7" t="s">
        <v>56</v>
      </c>
    </row>
    <row r="8" spans="1:9" x14ac:dyDescent="0.25">
      <c r="C8" s="7" t="s">
        <v>18</v>
      </c>
      <c r="D8" s="7" t="s">
        <v>18</v>
      </c>
      <c r="E8" s="7" t="s">
        <v>35</v>
      </c>
      <c r="F8" s="7" t="s">
        <v>18</v>
      </c>
      <c r="G8" s="7" t="s">
        <v>35</v>
      </c>
      <c r="H8" s="7" t="s">
        <v>18</v>
      </c>
    </row>
    <row r="9" spans="1:9" x14ac:dyDescent="0.25">
      <c r="A9" s="7" t="s">
        <v>57</v>
      </c>
      <c r="B9" s="13">
        <v>1</v>
      </c>
      <c r="C9" s="13">
        <v>4540</v>
      </c>
      <c r="D9" s="13">
        <v>1426</v>
      </c>
      <c r="E9" s="21">
        <f>D9/C9*100</f>
        <v>31.409691629955951</v>
      </c>
      <c r="F9" s="13">
        <v>2890</v>
      </c>
      <c r="G9" s="21">
        <f>F9/C9*100</f>
        <v>63.656387665198231</v>
      </c>
      <c r="H9" s="13">
        <v>224</v>
      </c>
      <c r="I9" s="21">
        <f>H9/C9*100</f>
        <v>4.9339207048458151</v>
      </c>
    </row>
    <row r="10" spans="1:9" x14ac:dyDescent="0.25">
      <c r="A10" s="7" t="s">
        <v>58</v>
      </c>
      <c r="B10" s="13">
        <v>9</v>
      </c>
      <c r="C10" s="13">
        <v>2191</v>
      </c>
      <c r="D10" s="13">
        <v>1027</v>
      </c>
      <c r="E10" s="21">
        <f>D10/C10*100</f>
        <v>46.873573710634417</v>
      </c>
      <c r="F10" s="13">
        <v>1056</v>
      </c>
      <c r="G10" s="21">
        <f>F10/C10*100</f>
        <v>48.197170241898682</v>
      </c>
      <c r="H10" s="13">
        <v>107</v>
      </c>
      <c r="I10" s="21">
        <f>H10/C10*100</f>
        <v>4.883614787768142</v>
      </c>
    </row>
    <row r="11" spans="1:9" x14ac:dyDescent="0.25">
      <c r="A11" s="7" t="s">
        <v>59</v>
      </c>
      <c r="B11" s="13">
        <v>10</v>
      </c>
      <c r="C11" s="13">
        <v>1982</v>
      </c>
      <c r="D11" s="13">
        <v>710</v>
      </c>
      <c r="E11" s="21">
        <f>D11/C11*100</f>
        <v>35.822401614530776</v>
      </c>
      <c r="F11" s="13">
        <v>1010</v>
      </c>
      <c r="G11" s="21">
        <f>F11/C11*100</f>
        <v>50.95862764883956</v>
      </c>
      <c r="H11" s="13">
        <v>261</v>
      </c>
      <c r="I11" s="21">
        <f>H11/C11*100</f>
        <v>13.168516649848637</v>
      </c>
    </row>
    <row r="12" spans="1:9" x14ac:dyDescent="0.25">
      <c r="A12" s="7" t="s">
        <v>60</v>
      </c>
      <c r="B12" s="13">
        <v>168</v>
      </c>
      <c r="C12" s="13">
        <v>60</v>
      </c>
      <c r="D12" s="13">
        <v>43</v>
      </c>
      <c r="E12" s="21">
        <f>D12/C12*100</f>
        <v>71.666666666666671</v>
      </c>
      <c r="F12" s="13">
        <v>17</v>
      </c>
      <c r="G12" s="21">
        <f>F12/C12*100</f>
        <v>28.333333333333332</v>
      </c>
      <c r="H12" s="22">
        <v>0</v>
      </c>
      <c r="I12" s="46">
        <f>H12/C12*100</f>
        <v>0</v>
      </c>
    </row>
    <row r="13" spans="1:9" x14ac:dyDescent="0.25">
      <c r="A13" s="8" t="s">
        <v>61</v>
      </c>
      <c r="C13" s="13"/>
      <c r="D13" s="13"/>
      <c r="E13" s="21"/>
      <c r="F13" s="13"/>
      <c r="G13" s="21"/>
      <c r="H13" s="13"/>
      <c r="I13" s="21"/>
    </row>
    <row r="14" spans="1:9" x14ac:dyDescent="0.25">
      <c r="A14" s="8" t="s">
        <v>62</v>
      </c>
      <c r="C14" s="10">
        <f>SUM(C9:C12)</f>
        <v>8773</v>
      </c>
      <c r="D14" s="10">
        <f>SUM(D9:D12)</f>
        <v>3206</v>
      </c>
      <c r="E14" s="47">
        <f>D14/C14*100</f>
        <v>36.543941639120028</v>
      </c>
      <c r="F14" s="10">
        <f>SUM(F9:F12)</f>
        <v>4973</v>
      </c>
      <c r="G14" s="47">
        <f>F14/C14*100</f>
        <v>56.685284395303768</v>
      </c>
      <c r="H14" s="10">
        <f>SUM(H9:H12)</f>
        <v>592</v>
      </c>
      <c r="I14" s="47">
        <f>H14/C14*100</f>
        <v>6.7479767468368852</v>
      </c>
    </row>
    <row r="15" spans="1:9" x14ac:dyDescent="0.25">
      <c r="C15" s="13"/>
      <c r="D15" s="13"/>
      <c r="E15" s="21"/>
      <c r="F15" s="13"/>
      <c r="G15" s="21"/>
      <c r="H15" s="13"/>
      <c r="I15" s="21"/>
    </row>
    <row r="16" spans="1:9" x14ac:dyDescent="0.25">
      <c r="A16" s="8" t="s">
        <v>63</v>
      </c>
      <c r="C16" s="13"/>
      <c r="D16" s="13"/>
      <c r="E16" s="13"/>
      <c r="F16" s="13"/>
      <c r="G16" s="13"/>
      <c r="H16" s="13"/>
      <c r="I16" s="13"/>
    </row>
    <row r="17" spans="1:9" x14ac:dyDescent="0.25">
      <c r="A17" s="8" t="s">
        <v>64</v>
      </c>
      <c r="C17" s="10">
        <v>11759</v>
      </c>
      <c r="D17" s="10">
        <v>4689</v>
      </c>
      <c r="E17" s="47">
        <f>D17/C17*100</f>
        <v>39.875839782294413</v>
      </c>
      <c r="F17" s="10">
        <v>5797</v>
      </c>
      <c r="G17" s="47">
        <f>F17/C17*100</f>
        <v>49.298409728718426</v>
      </c>
      <c r="H17" s="10">
        <v>1273</v>
      </c>
      <c r="I17" s="47">
        <f>H17/C17*100</f>
        <v>10.825750488987158</v>
      </c>
    </row>
    <row r="18" spans="1:9" x14ac:dyDescent="0.25">
      <c r="E18" s="47"/>
      <c r="G18" s="47"/>
      <c r="I18" s="47"/>
    </row>
    <row r="19" spans="1:9" x14ac:dyDescent="0.25">
      <c r="A19" s="13" t="s">
        <v>94</v>
      </c>
      <c r="B19" s="13">
        <v>2</v>
      </c>
      <c r="C19" s="13">
        <v>3481</v>
      </c>
      <c r="D19" s="13">
        <v>118</v>
      </c>
      <c r="E19" s="21">
        <f>D19/C19*100</f>
        <v>3.3898305084745761</v>
      </c>
      <c r="F19" s="13">
        <v>74</v>
      </c>
      <c r="G19" s="21">
        <f>F19/C19*100</f>
        <v>2.1258259120942258</v>
      </c>
      <c r="H19" s="13">
        <v>3289</v>
      </c>
      <c r="I19" s="21">
        <f>H19/C19*100</f>
        <v>94.484343579431197</v>
      </c>
    </row>
    <row r="20" spans="1:9" x14ac:dyDescent="0.25">
      <c r="A20" s="13" t="s">
        <v>95</v>
      </c>
      <c r="B20" s="13">
        <v>3</v>
      </c>
      <c r="C20" s="13">
        <v>3180</v>
      </c>
      <c r="D20" s="13">
        <v>241</v>
      </c>
      <c r="E20" s="21">
        <f>D20/C20*100</f>
        <v>7.5786163522012577</v>
      </c>
      <c r="F20" s="13">
        <v>312</v>
      </c>
      <c r="G20" s="21">
        <f>F20/C20*100</f>
        <v>9.8113207547169825</v>
      </c>
      <c r="H20" s="13">
        <v>2628</v>
      </c>
      <c r="I20" s="21">
        <f>H20/C20*100</f>
        <v>82.64150943396227</v>
      </c>
    </row>
    <row r="21" spans="1:9" x14ac:dyDescent="0.25">
      <c r="A21" s="13" t="s">
        <v>97</v>
      </c>
      <c r="B21" s="13">
        <v>4</v>
      </c>
      <c r="C21" s="13">
        <v>2815</v>
      </c>
      <c r="D21" s="13">
        <v>727</v>
      </c>
      <c r="E21" s="21">
        <f>D21/C21*100</f>
        <v>25.825932504440495</v>
      </c>
      <c r="F21" s="13">
        <v>642</v>
      </c>
      <c r="G21" s="21">
        <f>F21/C21*100</f>
        <v>22.806394316163413</v>
      </c>
      <c r="H21" s="13">
        <v>1417</v>
      </c>
      <c r="I21" s="21">
        <f>H21/C21*100</f>
        <v>50.337477797513316</v>
      </c>
    </row>
    <row r="22" spans="1:9" x14ac:dyDescent="0.25">
      <c r="A22" s="13" t="s">
        <v>96</v>
      </c>
      <c r="B22" s="13">
        <v>5</v>
      </c>
      <c r="C22" s="13">
        <v>2607</v>
      </c>
      <c r="D22" s="13">
        <v>107</v>
      </c>
      <c r="E22" s="21">
        <f>D22/C22*100</f>
        <v>4.1043344840813196</v>
      </c>
      <c r="F22" s="13">
        <v>61</v>
      </c>
      <c r="G22" s="21">
        <f>F22/C22*100</f>
        <v>2.339854238588416</v>
      </c>
      <c r="H22" s="13">
        <v>2439</v>
      </c>
      <c r="I22" s="21">
        <f>H22/C22*100</f>
        <v>93.555811277330264</v>
      </c>
    </row>
    <row r="24" spans="1:9" x14ac:dyDescent="0.25">
      <c r="A24" s="7" t="s">
        <v>65</v>
      </c>
    </row>
    <row r="25" spans="1:9" x14ac:dyDescent="0.25">
      <c r="A25" s="7" t="s">
        <v>66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workbookViewId="0">
      <selection activeCell="I19" sqref="I19"/>
    </sheetView>
  </sheetViews>
  <sheetFormatPr defaultColWidth="8.77734375" defaultRowHeight="14.4" x14ac:dyDescent="0.3"/>
  <cols>
    <col min="1" max="1" width="44.5546875" style="20" customWidth="1"/>
    <col min="2" max="16384" width="8.77734375" style="20"/>
  </cols>
  <sheetData>
    <row r="1" spans="1:9" s="8" customFormat="1" ht="13.2" x14ac:dyDescent="0.25">
      <c r="A1" s="6" t="s">
        <v>101</v>
      </c>
    </row>
    <row r="2" spans="1:9" s="8" customFormat="1" ht="13.2" x14ac:dyDescent="0.25">
      <c r="A2" s="6" t="s">
        <v>6</v>
      </c>
    </row>
    <row r="3" spans="1:9" s="8" customFormat="1" ht="13.2" x14ac:dyDescent="0.25">
      <c r="A3" s="6" t="s">
        <v>7</v>
      </c>
    </row>
    <row r="4" spans="1:9" s="7" customFormat="1" ht="13.2" x14ac:dyDescent="0.25">
      <c r="A4" s="11" t="s">
        <v>14</v>
      </c>
    </row>
    <row r="6" spans="1:9" x14ac:dyDescent="0.3">
      <c r="B6" s="20">
        <v>1990</v>
      </c>
      <c r="C6" s="20">
        <v>1995</v>
      </c>
      <c r="D6" s="20">
        <v>2000</v>
      </c>
      <c r="E6" s="20">
        <v>2005</v>
      </c>
      <c r="F6" s="20">
        <v>2010</v>
      </c>
      <c r="G6" s="20">
        <v>2015</v>
      </c>
      <c r="H6" s="20">
        <v>2020</v>
      </c>
    </row>
    <row r="8" spans="1:9" s="8" customFormat="1" ht="13.2" x14ac:dyDescent="0.25">
      <c r="A8" s="8" t="s">
        <v>68</v>
      </c>
      <c r="B8" s="10">
        <v>5633</v>
      </c>
      <c r="C8" s="10">
        <v>6368</v>
      </c>
      <c r="D8" s="10">
        <v>6537</v>
      </c>
      <c r="E8" s="10">
        <v>7103</v>
      </c>
      <c r="F8" s="10">
        <v>7850</v>
      </c>
      <c r="G8" s="10">
        <v>6436</v>
      </c>
      <c r="H8" s="10">
        <v>6397.4</v>
      </c>
      <c r="I8" s="10"/>
    </row>
    <row r="9" spans="1:9" x14ac:dyDescent="0.3">
      <c r="A9" s="20" t="s">
        <v>69</v>
      </c>
      <c r="B9" s="23"/>
      <c r="F9" s="23"/>
      <c r="G9" s="7"/>
    </row>
    <row r="10" spans="1:9" x14ac:dyDescent="0.3">
      <c r="A10" s="25" t="s">
        <v>70</v>
      </c>
      <c r="B10" s="23">
        <v>3074</v>
      </c>
      <c r="C10" s="31">
        <v>3116</v>
      </c>
      <c r="D10" s="23">
        <v>1267</v>
      </c>
      <c r="E10" s="23">
        <v>1135</v>
      </c>
      <c r="F10" s="23">
        <f>20+1754</f>
        <v>1774</v>
      </c>
      <c r="G10" s="13">
        <v>1297</v>
      </c>
      <c r="H10" s="23">
        <v>1821</v>
      </c>
      <c r="I10" s="23"/>
    </row>
    <row r="11" spans="1:9" x14ac:dyDescent="0.3">
      <c r="A11" s="25" t="s">
        <v>71</v>
      </c>
      <c r="B11" s="23">
        <v>1601</v>
      </c>
      <c r="C11" s="31">
        <v>1928</v>
      </c>
      <c r="D11" s="23">
        <v>1298</v>
      </c>
      <c r="E11" s="23">
        <v>1621</v>
      </c>
      <c r="F11" s="23">
        <f>9+996</f>
        <v>1005</v>
      </c>
      <c r="G11" s="13">
        <v>1296</v>
      </c>
      <c r="H11" s="23">
        <v>1144</v>
      </c>
      <c r="I11" s="23"/>
    </row>
    <row r="12" spans="1:9" x14ac:dyDescent="0.3">
      <c r="A12" s="12" t="s">
        <v>86</v>
      </c>
      <c r="B12" s="13"/>
      <c r="C12" s="19">
        <v>721</v>
      </c>
      <c r="D12" s="13">
        <v>3559</v>
      </c>
      <c r="E12" s="13">
        <v>3783</v>
      </c>
      <c r="F12" s="13">
        <v>3887</v>
      </c>
      <c r="G12" s="13">
        <v>3283</v>
      </c>
      <c r="H12" s="23">
        <v>2407.9</v>
      </c>
      <c r="I12" s="23"/>
    </row>
    <row r="13" spans="1:9" x14ac:dyDescent="0.3">
      <c r="F13" s="23"/>
      <c r="G13" s="7"/>
    </row>
    <row r="14" spans="1:9" s="8" customFormat="1" ht="13.2" x14ac:dyDescent="0.25">
      <c r="A14" s="8" t="s">
        <v>72</v>
      </c>
      <c r="B14" s="10">
        <v>5444</v>
      </c>
      <c r="C14" s="10">
        <v>5919</v>
      </c>
      <c r="D14" s="10">
        <v>6106</v>
      </c>
      <c r="E14" s="10">
        <v>6569</v>
      </c>
      <c r="F14" s="10">
        <v>7363</v>
      </c>
      <c r="G14" s="10">
        <v>6024</v>
      </c>
      <c r="H14" s="10">
        <v>6056</v>
      </c>
      <c r="I14" s="10"/>
    </row>
    <row r="15" spans="1:9" x14ac:dyDescent="0.3">
      <c r="A15" s="20" t="s">
        <v>73</v>
      </c>
      <c r="B15" s="23">
        <v>5425</v>
      </c>
      <c r="C15" s="23">
        <v>5905</v>
      </c>
      <c r="D15" s="23">
        <v>5886</v>
      </c>
      <c r="E15" s="23">
        <v>6519</v>
      </c>
      <c r="F15" s="23">
        <v>7346</v>
      </c>
      <c r="G15" s="13">
        <v>5985</v>
      </c>
      <c r="H15" s="23">
        <v>6041.6</v>
      </c>
      <c r="I15" s="23"/>
    </row>
    <row r="16" spans="1:9" x14ac:dyDescent="0.3">
      <c r="A16" s="20" t="s">
        <v>74</v>
      </c>
    </row>
    <row r="17" spans="1:9" x14ac:dyDescent="0.3">
      <c r="A17" s="20" t="s">
        <v>75</v>
      </c>
      <c r="B17" s="20">
        <v>19</v>
      </c>
      <c r="C17" s="20">
        <v>14</v>
      </c>
      <c r="D17" s="20">
        <v>220</v>
      </c>
      <c r="E17" s="20">
        <v>50</v>
      </c>
      <c r="F17" s="20">
        <v>17</v>
      </c>
      <c r="G17" s="20">
        <v>39</v>
      </c>
      <c r="H17" s="37">
        <v>14.8</v>
      </c>
      <c r="I17" s="37"/>
    </row>
    <row r="19" spans="1:9" x14ac:dyDescent="0.3">
      <c r="A19" s="25" t="s">
        <v>76</v>
      </c>
      <c r="B19" s="23">
        <v>9257</v>
      </c>
      <c r="C19" s="23">
        <v>10192</v>
      </c>
      <c r="D19" s="23">
        <v>11374</v>
      </c>
      <c r="E19" s="23">
        <v>12800</v>
      </c>
      <c r="F19" s="23">
        <v>14010</v>
      </c>
      <c r="G19" s="23">
        <v>15039</v>
      </c>
      <c r="H19" s="48">
        <v>16000</v>
      </c>
      <c r="I19" s="23"/>
    </row>
    <row r="21" spans="1:9" x14ac:dyDescent="0.3">
      <c r="A21" s="11" t="s">
        <v>88</v>
      </c>
    </row>
    <row r="22" spans="1:9" x14ac:dyDescent="0.3">
      <c r="A22" s="11" t="s">
        <v>89</v>
      </c>
    </row>
    <row r="24" spans="1:9" x14ac:dyDescent="0.3">
      <c r="F24" s="8"/>
    </row>
    <row r="25" spans="1:9" x14ac:dyDescent="0.3">
      <c r="A25" s="6"/>
      <c r="B25" s="8"/>
      <c r="C25" s="8"/>
      <c r="D25" s="8"/>
      <c r="E25" s="8"/>
      <c r="G25" s="8"/>
      <c r="H25" s="8"/>
    </row>
    <row r="26" spans="1:9" x14ac:dyDescent="0.3">
      <c r="A26" s="6"/>
      <c r="B26" s="8"/>
      <c r="C26" s="8"/>
      <c r="D26" s="8"/>
      <c r="E26" s="8"/>
      <c r="G26" s="8"/>
      <c r="H26" s="8"/>
    </row>
    <row r="27" spans="1:9" x14ac:dyDescent="0.3">
      <c r="A27" s="6"/>
      <c r="B27" s="8"/>
      <c r="C27" s="8"/>
      <c r="D27" s="8"/>
      <c r="E27" s="8"/>
      <c r="G27" s="8"/>
      <c r="H27" s="8"/>
    </row>
    <row r="28" spans="1:9" x14ac:dyDescent="0.3">
      <c r="A28" s="11"/>
      <c r="B28" s="7"/>
      <c r="C28" s="7"/>
      <c r="D28" s="7"/>
      <c r="E28" s="7"/>
      <c r="G28" s="7"/>
      <c r="H28" s="7"/>
    </row>
    <row r="30" spans="1:9" x14ac:dyDescent="0.3">
      <c r="F30" s="8"/>
    </row>
    <row r="31" spans="1:9" x14ac:dyDescent="0.3">
      <c r="F31" s="23"/>
    </row>
    <row r="32" spans="1:9" x14ac:dyDescent="0.3">
      <c r="A32" s="8"/>
      <c r="B32" s="10"/>
      <c r="C32" s="10"/>
      <c r="D32" s="10"/>
      <c r="E32" s="10"/>
      <c r="G32" s="8"/>
    </row>
    <row r="33" spans="1:7" x14ac:dyDescent="0.3">
      <c r="B33" s="23"/>
      <c r="C33" s="23"/>
      <c r="D33" s="23"/>
    </row>
    <row r="34" spans="1:7" x14ac:dyDescent="0.3">
      <c r="A34" s="25"/>
      <c r="B34" s="23"/>
      <c r="C34" s="23"/>
      <c r="D34" s="23"/>
      <c r="E34" s="31"/>
    </row>
    <row r="35" spans="1:7" x14ac:dyDescent="0.3">
      <c r="A35" s="25"/>
      <c r="C35" s="23"/>
      <c r="D35" s="23"/>
      <c r="E35" s="31"/>
      <c r="F35" s="23"/>
    </row>
    <row r="36" spans="1:7" x14ac:dyDescent="0.3">
      <c r="A36" s="26"/>
      <c r="C36" s="23"/>
      <c r="D36" s="23"/>
      <c r="E36" s="31"/>
    </row>
    <row r="38" spans="1:7" x14ac:dyDescent="0.3">
      <c r="A38" s="8"/>
      <c r="B38" s="10"/>
      <c r="C38" s="10"/>
      <c r="D38" s="10"/>
      <c r="E38" s="10"/>
      <c r="F38" s="10"/>
      <c r="G38" s="8"/>
    </row>
    <row r="39" spans="1:7" x14ac:dyDescent="0.3">
      <c r="B39" s="23"/>
      <c r="C39" s="23"/>
      <c r="D39" s="23"/>
      <c r="E39" s="23"/>
      <c r="F39" s="23"/>
      <c r="G39" s="23"/>
    </row>
    <row r="43" spans="1:7" x14ac:dyDescent="0.3">
      <c r="A43" s="25"/>
      <c r="B43" s="23"/>
      <c r="C43" s="23"/>
      <c r="D43" s="23"/>
      <c r="E43" s="23"/>
      <c r="F43" s="23"/>
      <c r="G43" s="23"/>
    </row>
    <row r="45" spans="1:7" x14ac:dyDescent="0.3">
      <c r="A45" s="25"/>
    </row>
    <row r="46" spans="1:7" x14ac:dyDescent="0.3">
      <c r="A46" s="25"/>
      <c r="E46" s="23"/>
      <c r="F46" s="23"/>
      <c r="G46" s="2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activeCell="B1" sqref="B1"/>
    </sheetView>
  </sheetViews>
  <sheetFormatPr defaultColWidth="8.77734375" defaultRowHeight="14.4" x14ac:dyDescent="0.3"/>
  <cols>
    <col min="1" max="1" width="59.5546875" style="20" bestFit="1" customWidth="1"/>
    <col min="2" max="2" width="9.77734375" style="20" bestFit="1" customWidth="1"/>
    <col min="3" max="3" width="10.21875" style="20" bestFit="1" customWidth="1"/>
    <col min="4" max="4" width="9.77734375" style="20" bestFit="1" customWidth="1"/>
    <col min="5" max="5" width="3.44140625" style="20" customWidth="1"/>
    <col min="6" max="6" width="8.77734375" style="20"/>
    <col min="7" max="7" width="9.5546875" style="20" customWidth="1"/>
    <col min="8" max="8" width="10.77734375" style="20" bestFit="1" customWidth="1"/>
    <col min="9" max="16384" width="8.77734375" style="20"/>
  </cols>
  <sheetData>
    <row r="1" spans="1:10" x14ac:dyDescent="0.3">
      <c r="A1" s="6" t="s">
        <v>102</v>
      </c>
      <c r="B1" s="8"/>
      <c r="C1" s="8"/>
      <c r="D1" s="8"/>
      <c r="F1" s="27"/>
      <c r="G1" s="38"/>
      <c r="H1" s="38"/>
      <c r="I1" s="38"/>
      <c r="J1" s="38"/>
    </row>
    <row r="2" spans="1:10" x14ac:dyDescent="0.3">
      <c r="A2" s="6" t="s">
        <v>8</v>
      </c>
      <c r="B2" s="8"/>
      <c r="C2" s="8"/>
      <c r="D2" s="8"/>
    </row>
    <row r="3" spans="1:10" x14ac:dyDescent="0.3">
      <c r="A3" s="6" t="s">
        <v>9</v>
      </c>
      <c r="B3" s="8"/>
      <c r="C3" s="8" t="s">
        <v>67</v>
      </c>
      <c r="D3" s="8"/>
    </row>
    <row r="4" spans="1:10" x14ac:dyDescent="0.3">
      <c r="A4" s="11" t="s">
        <v>10</v>
      </c>
      <c r="B4" s="7"/>
      <c r="C4" s="7"/>
      <c r="D4" s="7"/>
    </row>
    <row r="6" spans="1:10" x14ac:dyDescent="0.3">
      <c r="B6" s="20">
        <v>1995</v>
      </c>
      <c r="C6" s="20">
        <v>2000</v>
      </c>
      <c r="D6" s="20">
        <v>2005</v>
      </c>
      <c r="E6" s="14"/>
      <c r="F6" s="14">
        <v>2010</v>
      </c>
      <c r="G6" s="7">
        <v>2015</v>
      </c>
      <c r="H6" s="7">
        <v>2019</v>
      </c>
      <c r="I6" s="7">
        <v>2020</v>
      </c>
    </row>
    <row r="8" spans="1:10" ht="16.2" x14ac:dyDescent="0.3">
      <c r="A8" s="6" t="s">
        <v>77</v>
      </c>
      <c r="B8" s="8"/>
      <c r="C8" s="8"/>
      <c r="D8" s="8"/>
    </row>
    <row r="9" spans="1:10" x14ac:dyDescent="0.3">
      <c r="A9" s="12" t="s">
        <v>78</v>
      </c>
      <c r="B9" s="13">
        <v>70925</v>
      </c>
      <c r="C9" s="13">
        <v>80600</v>
      </c>
      <c r="D9" s="13">
        <v>81890</v>
      </c>
      <c r="E9" s="15"/>
      <c r="F9" s="15" t="s">
        <v>29</v>
      </c>
      <c r="G9" s="15" t="s">
        <v>29</v>
      </c>
      <c r="H9" s="15" t="s">
        <v>29</v>
      </c>
    </row>
    <row r="10" spans="1:10" x14ac:dyDescent="0.3">
      <c r="A10" s="12" t="s">
        <v>79</v>
      </c>
      <c r="B10" s="15" t="s">
        <v>29</v>
      </c>
      <c r="C10" s="15" t="s">
        <v>29</v>
      </c>
      <c r="D10" s="15" t="s">
        <v>29</v>
      </c>
      <c r="E10" s="13"/>
      <c r="F10" s="13">
        <v>90097</v>
      </c>
      <c r="G10" s="23">
        <v>88619</v>
      </c>
      <c r="H10" s="23">
        <v>97600</v>
      </c>
      <c r="I10" s="23">
        <v>96000</v>
      </c>
    </row>
    <row r="11" spans="1:10" x14ac:dyDescent="0.3">
      <c r="A11" s="6"/>
      <c r="B11" s="8"/>
      <c r="C11" s="8"/>
      <c r="D11" s="8"/>
    </row>
    <row r="12" spans="1:10" ht="16.2" x14ac:dyDescent="0.3">
      <c r="A12" s="6" t="s">
        <v>80</v>
      </c>
      <c r="B12" s="10"/>
      <c r="C12" s="10"/>
      <c r="D12" s="10"/>
      <c r="H12" s="13"/>
    </row>
    <row r="13" spans="1:10" x14ac:dyDescent="0.3">
      <c r="A13" s="12" t="s">
        <v>78</v>
      </c>
      <c r="B13" s="13">
        <v>63763</v>
      </c>
      <c r="C13" s="13">
        <v>72013</v>
      </c>
      <c r="D13" s="13">
        <v>72657</v>
      </c>
      <c r="E13" s="15"/>
      <c r="F13" s="15" t="s">
        <v>29</v>
      </c>
      <c r="G13" s="15" t="s">
        <v>29</v>
      </c>
      <c r="H13" s="15" t="s">
        <v>29</v>
      </c>
    </row>
    <row r="14" spans="1:10" x14ac:dyDescent="0.3">
      <c r="A14" s="12" t="s">
        <v>79</v>
      </c>
      <c r="B14" s="15" t="s">
        <v>29</v>
      </c>
      <c r="C14" s="15" t="s">
        <v>29</v>
      </c>
      <c r="D14" s="15" t="s">
        <v>29</v>
      </c>
      <c r="E14" s="13"/>
      <c r="F14" s="13">
        <v>71360</v>
      </c>
      <c r="G14" s="23">
        <v>71830</v>
      </c>
      <c r="H14" s="23">
        <v>76700</v>
      </c>
      <c r="I14" s="23">
        <v>75800</v>
      </c>
    </row>
    <row r="15" spans="1:10" x14ac:dyDescent="0.3">
      <c r="H15" s="23"/>
    </row>
    <row r="16" spans="1:10" ht="16.2" x14ac:dyDescent="0.3">
      <c r="A16" s="12" t="s">
        <v>81</v>
      </c>
    </row>
    <row r="17" spans="1:9" x14ac:dyDescent="0.3">
      <c r="A17" s="12" t="s">
        <v>57</v>
      </c>
      <c r="B17" s="39">
        <v>0.82</v>
      </c>
      <c r="C17" s="20">
        <v>0.46</v>
      </c>
      <c r="D17" s="20">
        <v>0.67</v>
      </c>
      <c r="E17" s="50"/>
      <c r="F17" s="50">
        <v>0.78</v>
      </c>
      <c r="G17" s="50">
        <v>1.08</v>
      </c>
      <c r="H17" s="50">
        <v>1.17</v>
      </c>
      <c r="I17" s="50">
        <v>1.19</v>
      </c>
    </row>
    <row r="18" spans="1:9" ht="16.2" x14ac:dyDescent="0.3">
      <c r="A18" s="16" t="s">
        <v>67</v>
      </c>
      <c r="H18" s="50"/>
    </row>
    <row r="19" spans="1:9" ht="16.2" x14ac:dyDescent="0.3">
      <c r="A19" s="11" t="s">
        <v>82</v>
      </c>
    </row>
    <row r="20" spans="1:9" x14ac:dyDescent="0.3">
      <c r="A20" s="12" t="s">
        <v>57</v>
      </c>
      <c r="B20" s="20">
        <v>1.42</v>
      </c>
      <c r="C20" s="20">
        <v>1.34</v>
      </c>
      <c r="D20" s="20">
        <v>1.21</v>
      </c>
      <c r="E20" s="50"/>
      <c r="F20" s="50">
        <v>1.1100000000000001</v>
      </c>
      <c r="G20" s="50">
        <v>1.34</v>
      </c>
      <c r="H20" s="50">
        <v>1.41</v>
      </c>
      <c r="I20" s="50">
        <v>1.41</v>
      </c>
    </row>
    <row r="21" spans="1:9" x14ac:dyDescent="0.3">
      <c r="A21" s="12"/>
      <c r="H21" s="50"/>
    </row>
    <row r="22" spans="1:9" x14ac:dyDescent="0.3">
      <c r="A22" s="6" t="s">
        <v>83</v>
      </c>
    </row>
    <row r="23" spans="1:9" x14ac:dyDescent="0.3">
      <c r="A23" s="12" t="s">
        <v>57</v>
      </c>
      <c r="B23" s="13">
        <v>23612</v>
      </c>
      <c r="C23" s="13">
        <v>26791</v>
      </c>
      <c r="D23" s="13">
        <v>27080</v>
      </c>
      <c r="E23" s="15"/>
      <c r="F23" s="15" t="s">
        <v>29</v>
      </c>
      <c r="G23" s="15" t="s">
        <v>29</v>
      </c>
      <c r="H23" s="15" t="s">
        <v>29</v>
      </c>
      <c r="I23" s="15" t="s">
        <v>29</v>
      </c>
    </row>
    <row r="24" spans="1:9" x14ac:dyDescent="0.3">
      <c r="A24" s="12" t="s">
        <v>79</v>
      </c>
      <c r="B24" s="15" t="s">
        <v>29</v>
      </c>
      <c r="C24" s="15" t="s">
        <v>29</v>
      </c>
      <c r="D24" s="15" t="s">
        <v>29</v>
      </c>
      <c r="E24" s="13"/>
      <c r="F24" s="13">
        <v>62864</v>
      </c>
      <c r="G24" s="23">
        <v>65855</v>
      </c>
      <c r="H24" s="15" t="s">
        <v>29</v>
      </c>
      <c r="I24" s="15" t="s">
        <v>29</v>
      </c>
    </row>
    <row r="25" spans="1:9" x14ac:dyDescent="0.3">
      <c r="A25" s="26" t="s">
        <v>67</v>
      </c>
      <c r="H25" s="23"/>
    </row>
    <row r="26" spans="1:9" x14ac:dyDescent="0.3">
      <c r="A26" s="6" t="s">
        <v>84</v>
      </c>
      <c r="B26" s="8"/>
      <c r="C26" s="8"/>
      <c r="D26" s="8"/>
    </row>
    <row r="27" spans="1:9" x14ac:dyDescent="0.3">
      <c r="A27" s="6" t="s">
        <v>85</v>
      </c>
      <c r="B27" s="8"/>
      <c r="C27" s="8"/>
      <c r="D27" s="8"/>
    </row>
    <row r="28" spans="1:9" x14ac:dyDescent="0.3">
      <c r="A28" s="11" t="s">
        <v>57</v>
      </c>
      <c r="B28" s="20">
        <v>272</v>
      </c>
      <c r="C28" s="20">
        <v>261</v>
      </c>
      <c r="D28" s="20">
        <v>254</v>
      </c>
      <c r="G28" s="13"/>
      <c r="H28" s="40"/>
    </row>
    <row r="29" spans="1:9" x14ac:dyDescent="0.3">
      <c r="A29" s="11" t="s">
        <v>58</v>
      </c>
      <c r="B29" s="20">
        <v>253</v>
      </c>
      <c r="C29" s="20">
        <v>242</v>
      </c>
      <c r="D29" s="20">
        <v>236</v>
      </c>
      <c r="E29" s="54" t="s">
        <v>21</v>
      </c>
      <c r="F29" s="7">
        <v>240</v>
      </c>
      <c r="G29" s="22">
        <v>216</v>
      </c>
      <c r="H29" s="15" t="s">
        <v>29</v>
      </c>
      <c r="I29" s="15" t="s">
        <v>29</v>
      </c>
    </row>
    <row r="30" spans="1:9" x14ac:dyDescent="0.3">
      <c r="A30" s="11" t="s">
        <v>59</v>
      </c>
      <c r="B30" s="20">
        <v>238</v>
      </c>
      <c r="C30" s="20">
        <v>258</v>
      </c>
      <c r="D30" s="20">
        <v>245</v>
      </c>
      <c r="E30" s="54"/>
    </row>
    <row r="31" spans="1:9" ht="16.2" x14ac:dyDescent="0.3">
      <c r="A31" s="11"/>
      <c r="E31" s="18"/>
    </row>
    <row r="32" spans="1:9" x14ac:dyDescent="0.3">
      <c r="A32" s="7" t="s">
        <v>103</v>
      </c>
      <c r="H32" s="41"/>
    </row>
    <row r="33" spans="1:7" x14ac:dyDescent="0.3">
      <c r="A33" s="11" t="s">
        <v>104</v>
      </c>
      <c r="F33" s="49"/>
      <c r="G33" s="49"/>
    </row>
  </sheetData>
  <mergeCells count="1">
    <mergeCell ref="E29:E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6</vt:i4>
      </vt:variant>
    </vt:vector>
  </HeadingPairs>
  <TitlesOfParts>
    <vt:vector size="6" baseType="lpstr">
      <vt:lpstr>taulukkoluettelo</vt:lpstr>
      <vt:lpstr>9.1</vt:lpstr>
      <vt:lpstr>9.2</vt:lpstr>
      <vt:lpstr>9.3</vt:lpstr>
      <vt:lpstr>9.4</vt:lpstr>
      <vt:lpstr>9.5</vt:lpstr>
    </vt:vector>
  </TitlesOfParts>
  <Company>Helsingin kaupunki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Helsingin tilastollinen vuosikirja: energia- ja vesihuolto</dc:title>
  <dc:creator>Voipio Kaisa</dc:creator>
  <cp:lastModifiedBy>Voipio Kaisa</cp:lastModifiedBy>
  <dcterms:created xsi:type="dcterms:W3CDTF">2011-05-24T09:14:44Z</dcterms:created>
  <dcterms:modified xsi:type="dcterms:W3CDTF">2022-02-22T09:07:42Z</dcterms:modified>
</cp:coreProperties>
</file>