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95" windowHeight="12300" activeTab="0"/>
  </bookViews>
  <sheets>
    <sheet name="Opisk. äidinkieli" sheetId="1" r:id="rId1"/>
    <sheet name="Tunteja ja kurssilaisia" sheetId="2" r:id="rId2"/>
    <sheet name="Sukupuoli- ja ikäjakauma" sheetId="3" r:id="rId3"/>
    <sheet name="- aineryhmittäin" sheetId="4" r:id="rId4"/>
    <sheet name="Kurssit, tunnit, kurssilaiset" sheetId="5" r:id="rId5"/>
  </sheets>
  <definedNames/>
  <calcPr fullCalcOnLoad="1"/>
</workbook>
</file>

<file path=xl/sharedStrings.xml><?xml version="1.0" encoding="utf-8"?>
<sst xmlns="http://schemas.openxmlformats.org/spreadsheetml/2006/main" count="371" uniqueCount="173">
  <si>
    <t>Äidinkieli</t>
  </si>
  <si>
    <t>Yhteensä</t>
  </si>
  <si>
    <t>Miehiä</t>
  </si>
  <si>
    <t>Naisia</t>
  </si>
  <si>
    <t>0-14</t>
  </si>
  <si>
    <t>15-19</t>
  </si>
  <si>
    <t>20-24</t>
  </si>
  <si>
    <t>25-34</t>
  </si>
  <si>
    <t>35-44</t>
  </si>
  <si>
    <t>45-54</t>
  </si>
  <si>
    <t>55-64</t>
  </si>
  <si>
    <t>suomi</t>
  </si>
  <si>
    <t>ruotsi</t>
  </si>
  <si>
    <t>englanti</t>
  </si>
  <si>
    <t>venäjä</t>
  </si>
  <si>
    <t>viro</t>
  </si>
  <si>
    <t>afrikans</t>
  </si>
  <si>
    <t>akan</t>
  </si>
  <si>
    <t>albania</t>
  </si>
  <si>
    <t>amhara</t>
  </si>
  <si>
    <t>arabia</t>
  </si>
  <si>
    <t>armenia</t>
  </si>
  <si>
    <t>ashuri</t>
  </si>
  <si>
    <t>bengali</t>
  </si>
  <si>
    <t>berberi</t>
  </si>
  <si>
    <t>bosnia</t>
  </si>
  <si>
    <t>bulgaria</t>
  </si>
  <si>
    <t>burma</t>
  </si>
  <si>
    <t>dari</t>
  </si>
  <si>
    <t>espanja</t>
  </si>
  <si>
    <t>farsi</t>
  </si>
  <si>
    <t>fula</t>
  </si>
  <si>
    <t>ghana</t>
  </si>
  <si>
    <t>heprea</t>
  </si>
  <si>
    <t>hindi</t>
  </si>
  <si>
    <t>hollanti</t>
  </si>
  <si>
    <t>ibo</t>
  </si>
  <si>
    <t>igbo</t>
  </si>
  <si>
    <t>indonesia</t>
  </si>
  <si>
    <t>islanti</t>
  </si>
  <si>
    <t>italia</t>
  </si>
  <si>
    <t>japani</t>
  </si>
  <si>
    <t>joruba</t>
  </si>
  <si>
    <t>kanton</t>
  </si>
  <si>
    <t>katalaani</t>
  </si>
  <si>
    <t>kazak</t>
  </si>
  <si>
    <t>kiina</t>
  </si>
  <si>
    <t>kikuyu</t>
  </si>
  <si>
    <t>kinyarwanda</t>
  </si>
  <si>
    <t>korea</t>
  </si>
  <si>
    <t>kreikka</t>
  </si>
  <si>
    <t>kroaatti</t>
  </si>
  <si>
    <t>kurdi</t>
  </si>
  <si>
    <t>latvia</t>
  </si>
  <si>
    <t>liettua</t>
  </si>
  <si>
    <t>lingala</t>
  </si>
  <si>
    <t>mandinga</t>
  </si>
  <si>
    <t>mari</t>
  </si>
  <si>
    <t>nepali</t>
  </si>
  <si>
    <t>norja</t>
  </si>
  <si>
    <t>pandzhabi</t>
  </si>
  <si>
    <t>pashtu</t>
  </si>
  <si>
    <t>persia</t>
  </si>
  <si>
    <t>portugali</t>
  </si>
  <si>
    <t>punjabi</t>
  </si>
  <si>
    <t>puola</t>
  </si>
  <si>
    <t>ranska</t>
  </si>
  <si>
    <t>romania</t>
  </si>
  <si>
    <t>saame</t>
  </si>
  <si>
    <t>saksa</t>
  </si>
  <si>
    <t>serbia</t>
  </si>
  <si>
    <t>serbokroatia</t>
  </si>
  <si>
    <t>sinhala</t>
  </si>
  <si>
    <t>somali</t>
  </si>
  <si>
    <t>soran</t>
  </si>
  <si>
    <t>swahili</t>
  </si>
  <si>
    <t>tagalog</t>
  </si>
  <si>
    <t>tamili</t>
  </si>
  <si>
    <t>tanska</t>
  </si>
  <si>
    <t>tataari</t>
  </si>
  <si>
    <t>thai</t>
  </si>
  <si>
    <t>tigrinja</t>
  </si>
  <si>
    <t>tsekki</t>
  </si>
  <si>
    <t>tsetseeni</t>
  </si>
  <si>
    <t>turkki</t>
  </si>
  <si>
    <t>ukraina</t>
  </si>
  <si>
    <t>unkari</t>
  </si>
  <si>
    <t>urdu</t>
  </si>
  <si>
    <t>uzbekki</t>
  </si>
  <si>
    <t>vietnam</t>
  </si>
  <si>
    <t>wodofia</t>
  </si>
  <si>
    <t>muu kieli</t>
  </si>
  <si>
    <t>yhteensä</t>
  </si>
  <si>
    <t>Tavallinen opetus, avoin yliopisto, maksupalvelu, henkilöstökoulutus, avoin oppimisympäristö ja tutor-opetus</t>
  </si>
  <si>
    <t>Opetustuntien määrä</t>
  </si>
  <si>
    <t>MUUTOS</t>
  </si>
  <si>
    <t>osuus%</t>
  </si>
  <si>
    <t>2008-2012</t>
  </si>
  <si>
    <t>2011-2012</t>
  </si>
  <si>
    <t>Eteläinen alueopisto</t>
  </si>
  <si>
    <t>Läntinen alueopisto</t>
  </si>
  <si>
    <t>Keskinen alueopisto</t>
  </si>
  <si>
    <t>Pohjoinen alueopisto</t>
  </si>
  <si>
    <t>Koillinen alueopisto</t>
  </si>
  <si>
    <t>Itäinen alueopisto</t>
  </si>
  <si>
    <t>Opisto yhteensä</t>
  </si>
  <si>
    <t>Kurssilaisten määrä</t>
  </si>
  <si>
    <t>~ Ilmoittautuneet ja opiskelunsa aloittaneet</t>
  </si>
  <si>
    <t>~ Säännöllisesti osallistuneet ja kurssinsa suorittaneet</t>
  </si>
  <si>
    <t>Opistossa opiskeltujen tuntien määrä</t>
  </si>
  <si>
    <t>~ Ilmoittautuneiden ja opiskelunsa aloittaneiden perusteella laskettu suorite</t>
  </si>
  <si>
    <t>~ Säännöllisesti osallistuneiden ja kurssinsa suorittaneiden perusteella laskettu suorite</t>
  </si>
  <si>
    <t>Opiskelijatilastot: sukupuoli- ja ikäjakauma alueopistoittain 2012</t>
  </si>
  <si>
    <t>Ilmoittautuneet opiskelijat</t>
  </si>
  <si>
    <t>Mukana eivät ole avoimen yliopiston ja maksupalvelukurssien opiskelijat</t>
  </si>
  <si>
    <t>Alueopisto</t>
  </si>
  <si>
    <t>65-</t>
  </si>
  <si>
    <t>Opiskelijatilastot: ikäjakauma alueopistoittain prosentteina</t>
  </si>
  <si>
    <t>Tiedot: Kurssihallintajärjestelmä Kuhassa kursseille kiinnitetyt opiskelijat</t>
  </si>
  <si>
    <t>Opetustuntien, kurssilaisten ja opistossa opiskeltujen tuntien määrä 2012</t>
  </si>
  <si>
    <t>Tilanne 6.2.2012</t>
  </si>
  <si>
    <t>Opiskelijatilastot: Sukupuoli- ja ikäjakauma aineryhmittäin 2012</t>
  </si>
  <si>
    <t>Aineryhmä</t>
  </si>
  <si>
    <t>Ihminen, yhteiskunta</t>
  </si>
  <si>
    <t>Äidinkieli, kirjallisuus</t>
  </si>
  <si>
    <t>Suomi</t>
  </si>
  <si>
    <t>Kielet</t>
  </si>
  <si>
    <t>Kuvataide</t>
  </si>
  <si>
    <t>Tekstiilityö</t>
  </si>
  <si>
    <t>Tekninen työ</t>
  </si>
  <si>
    <t>Luonto ja ympäristö</t>
  </si>
  <si>
    <t>Kotitalous</t>
  </si>
  <si>
    <t>Tietotekniikka</t>
  </si>
  <si>
    <t>Musiikki</t>
  </si>
  <si>
    <t>Hyvinvointi ja terveys</t>
  </si>
  <si>
    <t>Liikunta</t>
  </si>
  <si>
    <t>Kasvatus ja aikuiskasv.</t>
  </si>
  <si>
    <t>Liikenne</t>
  </si>
  <si>
    <t>Prosentit</t>
  </si>
  <si>
    <t>Kurssit, tunnit ja kurssilaiset aineryhmittäin vuonna 2012</t>
  </si>
  <si>
    <t>Kurssien määrä 2012</t>
  </si>
  <si>
    <t>Tuntien määrä 2012</t>
  </si>
  <si>
    <t>Kurssien määrässä mukana ei ole avoimen oppimisympäristön opetus.</t>
  </si>
  <si>
    <t>Aineryhmät</t>
  </si>
  <si>
    <t>Kursseja</t>
  </si>
  <si>
    <t>Luentoja</t>
  </si>
  <si>
    <t>MUUTOS 2009 - 2010</t>
  </si>
  <si>
    <t>Kurssit</t>
  </si>
  <si>
    <t>Luennot</t>
  </si>
  <si>
    <t>MUUTOS 2011 - 2012</t>
  </si>
  <si>
    <t>YHTEENSÄ</t>
  </si>
  <si>
    <t>tutor-opetus</t>
  </si>
  <si>
    <t>mikrotuvat</t>
  </si>
  <si>
    <t>Yleisluentotunteja on 3,8 %  (11 kpl)  enemmän kuin vuonna 2011</t>
  </si>
  <si>
    <t>avoin opp.keskus Aino</t>
  </si>
  <si>
    <t>Kurssilaisia 2012</t>
  </si>
  <si>
    <t>Kurssilaisten määrässä mukana ei ole avoimen oppimisympäristön opetus.</t>
  </si>
  <si>
    <t>Ilmoittautuneita</t>
  </si>
  <si>
    <t>Keskeyttäneitä</t>
  </si>
  <si>
    <t>Keskeyttämis % 2012</t>
  </si>
  <si>
    <t>Keskeyttämis % 2011</t>
  </si>
  <si>
    <t>Suorittaneita 2012</t>
  </si>
  <si>
    <t>SUORITTANEITA 2010</t>
  </si>
  <si>
    <t>Suorittaneita 2011</t>
  </si>
  <si>
    <t>MUUTOS 2010 -2012</t>
  </si>
  <si>
    <t>MUUTOS 2011 -2012</t>
  </si>
  <si>
    <t>Tuntia ilmoittaunutta kurssilainsta kohti</t>
  </si>
  <si>
    <t>Tuntia suorittanutta kurssilainsta kohti</t>
  </si>
  <si>
    <t>* YHTEENSÄ</t>
  </si>
  <si>
    <t>** YHTEENSÄ</t>
  </si>
  <si>
    <t>* YHTEENSÄ rivillä keskeyttäneiden luvuissa EI OLE ole mukana liikunnan luvut.</t>
  </si>
  <si>
    <t>** YHTEENSÄ rivillä keskeyttäneiden luvuissa ON mukana liikunnan luvut.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</si>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</sst>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%"/>
    <numFmt numFmtId="166" formatCode="0.0"/>
    <numFmt numFmtId="167" formatCode="#,##0.0"/>
  </numFmts>
  <fonts count="46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MS Sans Serif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hair"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4" fillId="0" borderId="0" xfId="52" applyNumberFormat="1" applyFont="1" applyAlignment="1">
      <alignment horizontal="right"/>
    </xf>
    <xf numFmtId="164" fontId="5" fillId="0" borderId="0" xfId="52" applyNumberFormat="1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64" fontId="4" fillId="0" borderId="10" xfId="52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5" fontId="4" fillId="0" borderId="0" xfId="52" applyNumberFormat="1" applyFont="1" applyAlignment="1">
      <alignment horizontal="right"/>
    </xf>
    <xf numFmtId="0" fontId="4" fillId="0" borderId="0" xfId="0" applyFont="1" applyAlignment="1">
      <alignment/>
    </xf>
    <xf numFmtId="9" fontId="5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5" fontId="4" fillId="0" borderId="0" xfId="52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52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11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right" textRotation="90" wrapText="1"/>
    </xf>
    <xf numFmtId="0" fontId="10" fillId="0" borderId="12" xfId="0" applyFont="1" applyBorder="1" applyAlignment="1">
      <alignment horizontal="left" wrapText="1"/>
    </xf>
    <xf numFmtId="49" fontId="2" fillId="0" borderId="0" xfId="0" applyNumberFormat="1" applyFont="1" applyAlignment="1">
      <alignment horizontal="right" textRotation="90" wrapText="1"/>
    </xf>
    <xf numFmtId="0" fontId="2" fillId="0" borderId="0" xfId="0" applyFont="1" applyAlignment="1" quotePrefix="1">
      <alignment horizontal="right" textRotation="90" wrapText="1"/>
    </xf>
    <xf numFmtId="0" fontId="2" fillId="0" borderId="0" xfId="0" applyFont="1" applyBorder="1" applyAlignment="1">
      <alignment horizontal="right" textRotation="90" wrapText="1"/>
    </xf>
    <xf numFmtId="0" fontId="11" fillId="0" borderId="16" xfId="0" applyFont="1" applyBorder="1" applyAlignment="1">
      <alignment horizontal="right" textRotation="90" wrapText="1"/>
    </xf>
    <xf numFmtId="0" fontId="12" fillId="0" borderId="0" xfId="0" applyFont="1" applyAlignment="1">
      <alignment horizontal="right" textRotation="90" wrapText="1"/>
    </xf>
    <xf numFmtId="49" fontId="2" fillId="0" borderId="15" xfId="0" applyNumberFormat="1" applyFont="1" applyBorder="1" applyAlignment="1">
      <alignment horizontal="right" textRotation="90" wrapText="1"/>
    </xf>
    <xf numFmtId="0" fontId="2" fillId="0" borderId="12" xfId="0" applyFont="1" applyBorder="1" applyAlignment="1">
      <alignment horizontal="right" textRotation="90" wrapText="1"/>
    </xf>
    <xf numFmtId="0" fontId="11" fillId="0" borderId="15" xfId="0" applyFont="1" applyBorder="1" applyAlignment="1">
      <alignment horizontal="right" textRotation="90" wrapText="1"/>
    </xf>
    <xf numFmtId="0" fontId="12" fillId="0" borderId="12" xfId="0" applyFont="1" applyBorder="1" applyAlignment="1">
      <alignment horizontal="right" textRotation="90" wrapText="1"/>
    </xf>
    <xf numFmtId="0" fontId="9" fillId="0" borderId="12" xfId="0" applyFont="1" applyBorder="1" applyAlignment="1">
      <alignment/>
    </xf>
    <xf numFmtId="164" fontId="3" fillId="0" borderId="0" xfId="52" applyNumberFormat="1" applyFont="1" applyAlignment="1">
      <alignment/>
    </xf>
    <xf numFmtId="0" fontId="3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7" xfId="52" applyNumberFormat="1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9" fontId="2" fillId="0" borderId="10" xfId="52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2" fillId="0" borderId="2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textRotation="90" wrapText="1"/>
    </xf>
    <xf numFmtId="0" fontId="2" fillId="0" borderId="16" xfId="0" applyFont="1" applyBorder="1" applyAlignment="1">
      <alignment horizontal="right" textRotation="90" wrapText="1"/>
    </xf>
    <xf numFmtId="0" fontId="0" fillId="0" borderId="0" xfId="0" applyFont="1" applyBorder="1" applyAlignment="1">
      <alignment horizontal="right" textRotation="90" wrapText="1"/>
    </xf>
    <xf numFmtId="0" fontId="3" fillId="0" borderId="12" xfId="0" applyFont="1" applyBorder="1" applyAlignment="1">
      <alignment horizontal="right" textRotation="90" wrapText="1"/>
    </xf>
    <xf numFmtId="0" fontId="2" fillId="0" borderId="0" xfId="0" applyFont="1" applyBorder="1" applyAlignment="1" quotePrefix="1">
      <alignment horizontal="right" textRotation="90" wrapText="1"/>
    </xf>
    <xf numFmtId="0" fontId="9" fillId="0" borderId="12" xfId="0" applyFont="1" applyBorder="1" applyAlignment="1">
      <alignment horizontal="right" textRotation="90" wrapText="1"/>
    </xf>
    <xf numFmtId="0" fontId="12" fillId="0" borderId="15" xfId="0" applyFont="1" applyBorder="1" applyAlignment="1">
      <alignment horizontal="right" textRotation="90" wrapText="1"/>
    </xf>
    <xf numFmtId="164" fontId="3" fillId="0" borderId="0" xfId="52" applyNumberFormat="1" applyFont="1" applyBorder="1" applyAlignment="1">
      <alignment/>
    </xf>
    <xf numFmtId="164" fontId="3" fillId="0" borderId="12" xfId="52" applyNumberFormat="1" applyFont="1" applyBorder="1" applyAlignment="1">
      <alignment/>
    </xf>
    <xf numFmtId="0" fontId="9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164" fontId="3" fillId="0" borderId="18" xfId="52" applyNumberFormat="1" applyFont="1" applyBorder="1" applyAlignment="1">
      <alignment/>
    </xf>
    <xf numFmtId="0" fontId="3" fillId="0" borderId="17" xfId="0" applyFont="1" applyBorder="1" applyAlignment="1">
      <alignment/>
    </xf>
    <xf numFmtId="0" fontId="9" fillId="0" borderId="20" xfId="0" applyFont="1" applyBorder="1" applyAlignment="1">
      <alignment/>
    </xf>
    <xf numFmtId="2" fontId="3" fillId="0" borderId="24" xfId="0" applyNumberFormat="1" applyFont="1" applyBorder="1" applyAlignment="1">
      <alignment/>
    </xf>
    <xf numFmtId="164" fontId="2" fillId="0" borderId="10" xfId="52" applyNumberFormat="1" applyFont="1" applyBorder="1" applyAlignment="1">
      <alignment/>
    </xf>
    <xf numFmtId="164" fontId="2" fillId="0" borderId="13" xfId="5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52" applyNumberFormat="1" applyFont="1" applyBorder="1" applyAlignment="1">
      <alignment/>
    </xf>
    <xf numFmtId="9" fontId="2" fillId="0" borderId="0" xfId="52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9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sheetData>
    <row r="1" spans="1:13" s="29" customFormat="1" ht="15.7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>
        <v>-65</v>
      </c>
      <c r="M1" s="29" t="s">
        <v>172</v>
      </c>
    </row>
    <row r="2" spans="1:12" ht="15">
      <c r="A2" t="s">
        <v>11</v>
      </c>
      <c r="B2">
        <v>24752</v>
      </c>
      <c r="C2">
        <v>5414</v>
      </c>
      <c r="D2">
        <v>19338</v>
      </c>
      <c r="E2">
        <v>193</v>
      </c>
      <c r="F2">
        <v>167</v>
      </c>
      <c r="G2">
        <v>552</v>
      </c>
      <c r="H2">
        <v>4169</v>
      </c>
      <c r="I2">
        <v>3675</v>
      </c>
      <c r="J2">
        <v>3992</v>
      </c>
      <c r="K2">
        <v>4377</v>
      </c>
      <c r="L2">
        <v>7626</v>
      </c>
    </row>
    <row r="3" spans="1:12" ht="15">
      <c r="A3" t="s">
        <v>12</v>
      </c>
      <c r="B3">
        <v>266</v>
      </c>
      <c r="C3">
        <v>87</v>
      </c>
      <c r="D3">
        <v>179</v>
      </c>
      <c r="E3">
        <v>0</v>
      </c>
      <c r="F3">
        <v>0</v>
      </c>
      <c r="G3">
        <v>13</v>
      </c>
      <c r="H3">
        <v>55</v>
      </c>
      <c r="I3">
        <v>34</v>
      </c>
      <c r="J3">
        <v>37</v>
      </c>
      <c r="K3">
        <v>53</v>
      </c>
      <c r="L3">
        <v>74</v>
      </c>
    </row>
    <row r="4" spans="1:12" ht="15">
      <c r="A4" t="s">
        <v>13</v>
      </c>
      <c r="B4">
        <v>140</v>
      </c>
      <c r="C4">
        <v>73</v>
      </c>
      <c r="D4">
        <v>67</v>
      </c>
      <c r="E4">
        <v>0</v>
      </c>
      <c r="F4">
        <v>1</v>
      </c>
      <c r="G4">
        <v>3</v>
      </c>
      <c r="H4">
        <v>55</v>
      </c>
      <c r="I4">
        <v>46</v>
      </c>
      <c r="J4">
        <v>17</v>
      </c>
      <c r="K4">
        <v>8</v>
      </c>
      <c r="L4">
        <v>10</v>
      </c>
    </row>
    <row r="5" spans="1:12" ht="15">
      <c r="A5" t="s">
        <v>14</v>
      </c>
      <c r="B5">
        <v>838</v>
      </c>
      <c r="C5">
        <v>172</v>
      </c>
      <c r="D5">
        <v>666</v>
      </c>
      <c r="E5">
        <v>1</v>
      </c>
      <c r="F5">
        <v>1</v>
      </c>
      <c r="G5">
        <v>25</v>
      </c>
      <c r="H5">
        <v>192</v>
      </c>
      <c r="I5">
        <v>191</v>
      </c>
      <c r="J5">
        <v>193</v>
      </c>
      <c r="K5">
        <v>156</v>
      </c>
      <c r="L5">
        <v>79</v>
      </c>
    </row>
    <row r="6" spans="1:12" ht="15">
      <c r="A6" t="s">
        <v>15</v>
      </c>
      <c r="B6">
        <v>163</v>
      </c>
      <c r="C6">
        <v>25</v>
      </c>
      <c r="D6">
        <v>138</v>
      </c>
      <c r="E6">
        <v>0</v>
      </c>
      <c r="F6">
        <v>0</v>
      </c>
      <c r="G6">
        <v>12</v>
      </c>
      <c r="H6">
        <v>27</v>
      </c>
      <c r="I6">
        <v>37</v>
      </c>
      <c r="J6">
        <v>47</v>
      </c>
      <c r="K6">
        <v>26</v>
      </c>
      <c r="L6">
        <v>14</v>
      </c>
    </row>
    <row r="7" spans="1:12" ht="15">
      <c r="A7" t="s">
        <v>29</v>
      </c>
      <c r="B7">
        <v>123</v>
      </c>
      <c r="C7">
        <v>71</v>
      </c>
      <c r="D7">
        <v>52</v>
      </c>
      <c r="E7">
        <v>0</v>
      </c>
      <c r="F7">
        <v>2</v>
      </c>
      <c r="G7">
        <v>5</v>
      </c>
      <c r="H7">
        <v>52</v>
      </c>
      <c r="I7">
        <v>39</v>
      </c>
      <c r="J7">
        <v>15</v>
      </c>
      <c r="K7">
        <v>8</v>
      </c>
      <c r="L7">
        <v>2</v>
      </c>
    </row>
    <row r="8" spans="1:12" ht="15">
      <c r="A8" t="s">
        <v>73</v>
      </c>
      <c r="B8">
        <v>101</v>
      </c>
      <c r="C8">
        <v>25</v>
      </c>
      <c r="D8">
        <v>76</v>
      </c>
      <c r="E8">
        <v>0</v>
      </c>
      <c r="F8">
        <v>1</v>
      </c>
      <c r="G8">
        <v>11</v>
      </c>
      <c r="H8">
        <v>27</v>
      </c>
      <c r="I8">
        <v>26</v>
      </c>
      <c r="J8">
        <v>25</v>
      </c>
      <c r="K8">
        <v>11</v>
      </c>
      <c r="L8">
        <v>0</v>
      </c>
    </row>
    <row r="9" spans="1:12" ht="15">
      <c r="A9" t="s">
        <v>16</v>
      </c>
      <c r="B9">
        <v>2</v>
      </c>
      <c r="C9">
        <v>1</v>
      </c>
      <c r="D9">
        <v>1</v>
      </c>
      <c r="E9">
        <v>0</v>
      </c>
      <c r="F9">
        <v>0</v>
      </c>
      <c r="G9">
        <v>0</v>
      </c>
      <c r="H9">
        <v>1</v>
      </c>
      <c r="I9">
        <v>1</v>
      </c>
      <c r="J9">
        <v>0</v>
      </c>
      <c r="K9">
        <v>0</v>
      </c>
      <c r="L9">
        <v>0</v>
      </c>
    </row>
    <row r="10" spans="1:12" ht="15">
      <c r="A10" t="s">
        <v>17</v>
      </c>
      <c r="B10">
        <v>3</v>
      </c>
      <c r="C10">
        <v>2</v>
      </c>
      <c r="D10">
        <v>1</v>
      </c>
      <c r="E10">
        <v>0</v>
      </c>
      <c r="F10">
        <v>0</v>
      </c>
      <c r="G10">
        <v>0</v>
      </c>
      <c r="H10">
        <v>2</v>
      </c>
      <c r="I10">
        <v>1</v>
      </c>
      <c r="J10">
        <v>0</v>
      </c>
      <c r="K10">
        <v>0</v>
      </c>
      <c r="L10">
        <v>0</v>
      </c>
    </row>
    <row r="11" spans="1:12" ht="15">
      <c r="A11" t="s">
        <v>18</v>
      </c>
      <c r="B11">
        <v>4</v>
      </c>
      <c r="C11">
        <v>1</v>
      </c>
      <c r="D11">
        <v>3</v>
      </c>
      <c r="E11">
        <v>0</v>
      </c>
      <c r="F11">
        <v>0</v>
      </c>
      <c r="G11">
        <v>1</v>
      </c>
      <c r="H11">
        <v>1</v>
      </c>
      <c r="I11">
        <v>2</v>
      </c>
      <c r="J11">
        <v>0</v>
      </c>
      <c r="K11">
        <v>0</v>
      </c>
      <c r="L11">
        <v>0</v>
      </c>
    </row>
    <row r="12" spans="1:12" ht="15">
      <c r="A12" t="s">
        <v>19</v>
      </c>
      <c r="B12">
        <v>12</v>
      </c>
      <c r="C12">
        <v>4</v>
      </c>
      <c r="D12">
        <v>8</v>
      </c>
      <c r="E12">
        <v>0</v>
      </c>
      <c r="F12">
        <v>0</v>
      </c>
      <c r="G12">
        <v>0</v>
      </c>
      <c r="H12">
        <v>5</v>
      </c>
      <c r="I12">
        <v>5</v>
      </c>
      <c r="J12">
        <v>2</v>
      </c>
      <c r="K12">
        <v>0</v>
      </c>
      <c r="L12">
        <v>0</v>
      </c>
    </row>
    <row r="13" spans="1:12" ht="15">
      <c r="A13" t="s">
        <v>20</v>
      </c>
      <c r="B13">
        <v>68</v>
      </c>
      <c r="C13">
        <v>39</v>
      </c>
      <c r="D13">
        <v>29</v>
      </c>
      <c r="E13">
        <v>0</v>
      </c>
      <c r="F13">
        <v>0</v>
      </c>
      <c r="G13">
        <v>5</v>
      </c>
      <c r="H13">
        <v>21</v>
      </c>
      <c r="I13">
        <v>23</v>
      </c>
      <c r="J13">
        <v>15</v>
      </c>
      <c r="K13">
        <v>1</v>
      </c>
      <c r="L13">
        <v>3</v>
      </c>
    </row>
    <row r="14" spans="1:12" ht="15">
      <c r="A14" t="s">
        <v>21</v>
      </c>
      <c r="B14">
        <v>2</v>
      </c>
      <c r="C14">
        <v>0</v>
      </c>
      <c r="D14">
        <v>2</v>
      </c>
      <c r="E14">
        <v>0</v>
      </c>
      <c r="F14">
        <v>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</row>
    <row r="15" spans="1:12" ht="15">
      <c r="A15" t="s">
        <v>22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</row>
    <row r="16" spans="1:12" ht="15">
      <c r="A16" t="s">
        <v>23</v>
      </c>
      <c r="B16">
        <v>12</v>
      </c>
      <c r="C16">
        <v>8</v>
      </c>
      <c r="D16">
        <v>4</v>
      </c>
      <c r="E16">
        <v>0</v>
      </c>
      <c r="F16">
        <v>0</v>
      </c>
      <c r="G16">
        <v>0</v>
      </c>
      <c r="H16">
        <v>6</v>
      </c>
      <c r="I16">
        <v>6</v>
      </c>
      <c r="J16">
        <v>0</v>
      </c>
      <c r="K16">
        <v>0</v>
      </c>
      <c r="L16">
        <v>0</v>
      </c>
    </row>
    <row r="17" spans="1:12" ht="15">
      <c r="A17" t="s">
        <v>24</v>
      </c>
      <c r="B17">
        <v>3</v>
      </c>
      <c r="C17">
        <v>1</v>
      </c>
      <c r="D17">
        <v>2</v>
      </c>
      <c r="E17">
        <v>0</v>
      </c>
      <c r="F17">
        <v>0</v>
      </c>
      <c r="G17">
        <v>0</v>
      </c>
      <c r="H17">
        <v>2</v>
      </c>
      <c r="I17">
        <v>1</v>
      </c>
      <c r="J17">
        <v>0</v>
      </c>
      <c r="K17">
        <v>0</v>
      </c>
      <c r="L17">
        <v>0</v>
      </c>
    </row>
    <row r="18" spans="1:12" ht="15">
      <c r="A18" t="s">
        <v>25</v>
      </c>
      <c r="B18">
        <v>4</v>
      </c>
      <c r="C18">
        <v>0</v>
      </c>
      <c r="D18">
        <v>4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3</v>
      </c>
    </row>
    <row r="19" spans="1:12" ht="15">
      <c r="A19" t="s">
        <v>26</v>
      </c>
      <c r="B19">
        <v>11</v>
      </c>
      <c r="C19">
        <v>4</v>
      </c>
      <c r="D19">
        <v>7</v>
      </c>
      <c r="E19">
        <v>0</v>
      </c>
      <c r="F19">
        <v>0</v>
      </c>
      <c r="G19">
        <v>0</v>
      </c>
      <c r="H19">
        <v>5</v>
      </c>
      <c r="I19">
        <v>4</v>
      </c>
      <c r="J19">
        <v>0</v>
      </c>
      <c r="K19">
        <v>1</v>
      </c>
      <c r="L19">
        <v>1</v>
      </c>
    </row>
    <row r="20" spans="1:12" ht="15">
      <c r="A20" t="s">
        <v>27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</row>
    <row r="21" spans="1:12" ht="15">
      <c r="A21" t="s">
        <v>28</v>
      </c>
      <c r="B21">
        <v>21</v>
      </c>
      <c r="C21">
        <v>11</v>
      </c>
      <c r="D21">
        <v>10</v>
      </c>
      <c r="E21">
        <v>0</v>
      </c>
      <c r="F21">
        <v>0</v>
      </c>
      <c r="G21">
        <v>2</v>
      </c>
      <c r="H21">
        <v>7</v>
      </c>
      <c r="I21">
        <v>5</v>
      </c>
      <c r="J21">
        <v>3</v>
      </c>
      <c r="K21">
        <v>2</v>
      </c>
      <c r="L21">
        <v>2</v>
      </c>
    </row>
    <row r="22" spans="1:12" ht="15">
      <c r="A22" t="s">
        <v>30</v>
      </c>
      <c r="B22">
        <v>4</v>
      </c>
      <c r="C22">
        <v>3</v>
      </c>
      <c r="D22">
        <v>1</v>
      </c>
      <c r="E22">
        <v>0</v>
      </c>
      <c r="F22">
        <v>0</v>
      </c>
      <c r="G22">
        <v>0</v>
      </c>
      <c r="H22">
        <v>2</v>
      </c>
      <c r="I22">
        <v>1</v>
      </c>
      <c r="J22">
        <v>1</v>
      </c>
      <c r="K22">
        <v>0</v>
      </c>
      <c r="L22">
        <v>0</v>
      </c>
    </row>
    <row r="23" spans="1:12" ht="15">
      <c r="A23" t="s">
        <v>31</v>
      </c>
      <c r="B23">
        <v>1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</row>
    <row r="24" spans="1:12" ht="15">
      <c r="A24" t="s">
        <v>32</v>
      </c>
      <c r="B24">
        <v>2</v>
      </c>
      <c r="C24">
        <v>2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</row>
    <row r="25" spans="1:12" ht="15">
      <c r="A25" t="s">
        <v>33</v>
      </c>
      <c r="B25">
        <v>4</v>
      </c>
      <c r="C25">
        <v>3</v>
      </c>
      <c r="D25">
        <v>1</v>
      </c>
      <c r="E25">
        <v>0</v>
      </c>
      <c r="F25">
        <v>0</v>
      </c>
      <c r="G25">
        <v>1</v>
      </c>
      <c r="H25">
        <v>1</v>
      </c>
      <c r="I25">
        <v>0</v>
      </c>
      <c r="J25">
        <v>0</v>
      </c>
      <c r="K25">
        <v>1</v>
      </c>
      <c r="L25">
        <v>1</v>
      </c>
    </row>
    <row r="26" spans="1:12" ht="15">
      <c r="A26" t="s">
        <v>34</v>
      </c>
      <c r="B26">
        <v>19</v>
      </c>
      <c r="C26">
        <v>6</v>
      </c>
      <c r="D26">
        <v>13</v>
      </c>
      <c r="E26">
        <v>0</v>
      </c>
      <c r="F26">
        <v>0</v>
      </c>
      <c r="G26">
        <v>0</v>
      </c>
      <c r="H26">
        <v>11</v>
      </c>
      <c r="I26">
        <v>2</v>
      </c>
      <c r="J26">
        <v>0</v>
      </c>
      <c r="K26">
        <v>6</v>
      </c>
      <c r="L26">
        <v>0</v>
      </c>
    </row>
    <row r="27" spans="1:12" ht="15">
      <c r="A27" t="s">
        <v>35</v>
      </c>
      <c r="B27">
        <v>9</v>
      </c>
      <c r="C27">
        <v>5</v>
      </c>
      <c r="D27">
        <v>4</v>
      </c>
      <c r="E27">
        <v>0</v>
      </c>
      <c r="F27">
        <v>1</v>
      </c>
      <c r="G27">
        <v>0</v>
      </c>
      <c r="H27">
        <v>0</v>
      </c>
      <c r="I27">
        <v>4</v>
      </c>
      <c r="J27">
        <v>3</v>
      </c>
      <c r="K27">
        <v>0</v>
      </c>
      <c r="L27">
        <v>1</v>
      </c>
    </row>
    <row r="28" spans="1:12" ht="15">
      <c r="A28" t="s">
        <v>36</v>
      </c>
      <c r="B28">
        <v>1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</row>
    <row r="29" spans="1:12" ht="15">
      <c r="A29" t="s">
        <v>37</v>
      </c>
      <c r="B29">
        <v>1</v>
      </c>
      <c r="C29">
        <v>0</v>
      </c>
      <c r="D29">
        <v>1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</row>
    <row r="30" spans="1:12" ht="15">
      <c r="A30" t="s">
        <v>38</v>
      </c>
      <c r="B30">
        <v>2</v>
      </c>
      <c r="C30">
        <v>1</v>
      </c>
      <c r="D30">
        <v>1</v>
      </c>
      <c r="E30">
        <v>0</v>
      </c>
      <c r="F30">
        <v>0</v>
      </c>
      <c r="G30">
        <v>0</v>
      </c>
      <c r="H30">
        <v>1</v>
      </c>
      <c r="I30">
        <v>1</v>
      </c>
      <c r="J30">
        <v>0</v>
      </c>
      <c r="K30">
        <v>0</v>
      </c>
      <c r="L30">
        <v>0</v>
      </c>
    </row>
    <row r="31" spans="1:12" ht="15">
      <c r="A31" t="s">
        <v>39</v>
      </c>
      <c r="B31">
        <v>1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</row>
    <row r="32" spans="1:12" ht="15">
      <c r="A32" t="s">
        <v>40</v>
      </c>
      <c r="B32">
        <v>27</v>
      </c>
      <c r="C32">
        <v>19</v>
      </c>
      <c r="D32">
        <v>8</v>
      </c>
      <c r="E32">
        <v>0</v>
      </c>
      <c r="F32">
        <v>0</v>
      </c>
      <c r="G32">
        <v>1</v>
      </c>
      <c r="H32">
        <v>6</v>
      </c>
      <c r="I32">
        <v>13</v>
      </c>
      <c r="J32">
        <v>6</v>
      </c>
      <c r="K32">
        <v>0</v>
      </c>
      <c r="L32">
        <v>1</v>
      </c>
    </row>
    <row r="33" spans="1:12" ht="15">
      <c r="A33" t="s">
        <v>41</v>
      </c>
      <c r="B33">
        <v>28</v>
      </c>
      <c r="C33">
        <v>0</v>
      </c>
      <c r="D33">
        <v>28</v>
      </c>
      <c r="E33">
        <v>0</v>
      </c>
      <c r="F33">
        <v>0</v>
      </c>
      <c r="G33">
        <v>0</v>
      </c>
      <c r="H33">
        <v>0</v>
      </c>
      <c r="I33">
        <v>14</v>
      </c>
      <c r="J33">
        <v>5</v>
      </c>
      <c r="K33">
        <v>4</v>
      </c>
      <c r="L33">
        <v>5</v>
      </c>
    </row>
    <row r="34" spans="1:12" ht="15">
      <c r="A34" t="s">
        <v>42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</row>
    <row r="35" spans="1:12" ht="15">
      <c r="A35" t="s">
        <v>43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</row>
    <row r="36" spans="1:12" ht="15">
      <c r="A36" t="s">
        <v>44</v>
      </c>
      <c r="B36">
        <v>1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</row>
    <row r="37" spans="1:12" ht="15">
      <c r="A37" t="s">
        <v>45</v>
      </c>
      <c r="B37">
        <v>1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</row>
    <row r="38" spans="1:12" ht="15">
      <c r="A38" t="s">
        <v>46</v>
      </c>
      <c r="B38">
        <v>70</v>
      </c>
      <c r="C38">
        <v>10</v>
      </c>
      <c r="D38">
        <v>60</v>
      </c>
      <c r="E38">
        <v>0</v>
      </c>
      <c r="F38">
        <v>0</v>
      </c>
      <c r="G38">
        <v>2</v>
      </c>
      <c r="H38">
        <v>26</v>
      </c>
      <c r="I38">
        <v>23</v>
      </c>
      <c r="J38">
        <v>13</v>
      </c>
      <c r="K38">
        <v>5</v>
      </c>
      <c r="L38">
        <v>1</v>
      </c>
    </row>
    <row r="39" spans="1:12" ht="15">
      <c r="A39" t="s">
        <v>47</v>
      </c>
      <c r="B39">
        <v>1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</row>
    <row r="40" spans="1:12" ht="15">
      <c r="A40" t="s">
        <v>48</v>
      </c>
      <c r="B40">
        <v>1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</row>
    <row r="41" spans="1:12" ht="15">
      <c r="A41" t="s">
        <v>49</v>
      </c>
      <c r="B41">
        <v>5</v>
      </c>
      <c r="C41">
        <v>2</v>
      </c>
      <c r="D41">
        <v>3</v>
      </c>
      <c r="E41">
        <v>0</v>
      </c>
      <c r="F41">
        <v>0</v>
      </c>
      <c r="G41">
        <v>0</v>
      </c>
      <c r="H41">
        <v>3</v>
      </c>
      <c r="I41">
        <v>0</v>
      </c>
      <c r="J41">
        <v>1</v>
      </c>
      <c r="K41">
        <v>1</v>
      </c>
      <c r="L41">
        <v>0</v>
      </c>
    </row>
    <row r="42" spans="1:12" ht="15">
      <c r="A42" t="s">
        <v>50</v>
      </c>
      <c r="B42">
        <v>5</v>
      </c>
      <c r="C42">
        <v>3</v>
      </c>
      <c r="D42">
        <v>2</v>
      </c>
      <c r="E42">
        <v>0</v>
      </c>
      <c r="F42">
        <v>0</v>
      </c>
      <c r="G42">
        <v>2</v>
      </c>
      <c r="H42">
        <v>0</v>
      </c>
      <c r="I42">
        <v>3</v>
      </c>
      <c r="J42">
        <v>0</v>
      </c>
      <c r="K42">
        <v>0</v>
      </c>
      <c r="L42">
        <v>0</v>
      </c>
    </row>
    <row r="43" spans="1:12" ht="15">
      <c r="A43" t="s">
        <v>51</v>
      </c>
      <c r="B43">
        <v>2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  <c r="L43">
        <v>0</v>
      </c>
    </row>
    <row r="44" spans="1:12" ht="15">
      <c r="A44" t="s">
        <v>52</v>
      </c>
      <c r="B44">
        <v>22</v>
      </c>
      <c r="C44">
        <v>15</v>
      </c>
      <c r="D44">
        <v>7</v>
      </c>
      <c r="E44">
        <v>0</v>
      </c>
      <c r="F44">
        <v>0</v>
      </c>
      <c r="G44">
        <v>0</v>
      </c>
      <c r="H44">
        <v>11</v>
      </c>
      <c r="I44">
        <v>6</v>
      </c>
      <c r="J44">
        <v>4</v>
      </c>
      <c r="K44">
        <v>1</v>
      </c>
      <c r="L44">
        <v>0</v>
      </c>
    </row>
    <row r="45" spans="1:12" ht="15">
      <c r="A45" t="s">
        <v>53</v>
      </c>
      <c r="B45">
        <v>11</v>
      </c>
      <c r="C45">
        <v>3</v>
      </c>
      <c r="D45">
        <v>8</v>
      </c>
      <c r="E45">
        <v>0</v>
      </c>
      <c r="F45">
        <v>0</v>
      </c>
      <c r="G45">
        <v>1</v>
      </c>
      <c r="H45">
        <v>1</v>
      </c>
      <c r="I45">
        <v>3</v>
      </c>
      <c r="J45">
        <v>4</v>
      </c>
      <c r="K45">
        <v>2</v>
      </c>
      <c r="L45">
        <v>0</v>
      </c>
    </row>
    <row r="46" spans="1:12" ht="15">
      <c r="A46" t="s">
        <v>54</v>
      </c>
      <c r="B46">
        <v>15</v>
      </c>
      <c r="C46">
        <v>3</v>
      </c>
      <c r="D46">
        <v>12</v>
      </c>
      <c r="E46">
        <v>0</v>
      </c>
      <c r="F46">
        <v>0</v>
      </c>
      <c r="G46">
        <v>5</v>
      </c>
      <c r="H46">
        <v>6</v>
      </c>
      <c r="I46">
        <v>2</v>
      </c>
      <c r="J46">
        <v>0</v>
      </c>
      <c r="K46">
        <v>2</v>
      </c>
      <c r="L46">
        <v>0</v>
      </c>
    </row>
    <row r="47" spans="1:12" ht="15">
      <c r="A47" t="s">
        <v>55</v>
      </c>
      <c r="B47">
        <v>5</v>
      </c>
      <c r="C47">
        <v>1</v>
      </c>
      <c r="D47">
        <v>4</v>
      </c>
      <c r="E47">
        <v>0</v>
      </c>
      <c r="F47">
        <v>0</v>
      </c>
      <c r="G47">
        <v>2</v>
      </c>
      <c r="H47">
        <v>0</v>
      </c>
      <c r="I47">
        <v>2</v>
      </c>
      <c r="J47">
        <v>1</v>
      </c>
      <c r="K47">
        <v>0</v>
      </c>
      <c r="L47">
        <v>0</v>
      </c>
    </row>
    <row r="48" spans="1:12" ht="15">
      <c r="A48" t="s">
        <v>56</v>
      </c>
      <c r="B48">
        <v>3</v>
      </c>
      <c r="C48">
        <v>2</v>
      </c>
      <c r="D48">
        <v>1</v>
      </c>
      <c r="E48">
        <v>0</v>
      </c>
      <c r="F48">
        <v>0</v>
      </c>
      <c r="G48">
        <v>0</v>
      </c>
      <c r="H48">
        <v>1</v>
      </c>
      <c r="I48">
        <v>2</v>
      </c>
      <c r="J48">
        <v>0</v>
      </c>
      <c r="K48">
        <v>0</v>
      </c>
      <c r="L48">
        <v>0</v>
      </c>
    </row>
    <row r="49" spans="1:12" ht="15">
      <c r="A49" t="s">
        <v>57</v>
      </c>
      <c r="B49">
        <v>2</v>
      </c>
      <c r="C49">
        <v>0</v>
      </c>
      <c r="D49">
        <v>2</v>
      </c>
      <c r="E49">
        <v>0</v>
      </c>
      <c r="F49">
        <v>0</v>
      </c>
      <c r="G49">
        <v>0</v>
      </c>
      <c r="H49">
        <v>2</v>
      </c>
      <c r="I49">
        <v>0</v>
      </c>
      <c r="J49">
        <v>0</v>
      </c>
      <c r="K49">
        <v>0</v>
      </c>
      <c r="L49">
        <v>0</v>
      </c>
    </row>
    <row r="50" spans="1:12" ht="15">
      <c r="A50" t="s">
        <v>58</v>
      </c>
      <c r="B50">
        <v>22</v>
      </c>
      <c r="C50">
        <v>19</v>
      </c>
      <c r="D50">
        <v>3</v>
      </c>
      <c r="E50">
        <v>0</v>
      </c>
      <c r="F50">
        <v>0</v>
      </c>
      <c r="G50">
        <v>2</v>
      </c>
      <c r="H50">
        <v>9</v>
      </c>
      <c r="I50">
        <v>11</v>
      </c>
      <c r="J50">
        <v>0</v>
      </c>
      <c r="K50">
        <v>0</v>
      </c>
      <c r="L50">
        <v>0</v>
      </c>
    </row>
    <row r="51" spans="1:12" ht="15">
      <c r="A51" t="s">
        <v>59</v>
      </c>
      <c r="B51">
        <v>2</v>
      </c>
      <c r="C51">
        <v>1</v>
      </c>
      <c r="D51">
        <v>1</v>
      </c>
      <c r="E51">
        <v>0</v>
      </c>
      <c r="F51">
        <v>0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</row>
    <row r="52" spans="1:12" ht="15">
      <c r="A52" t="s">
        <v>60</v>
      </c>
      <c r="B52">
        <v>2</v>
      </c>
      <c r="C52">
        <v>2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1</v>
      </c>
      <c r="K52">
        <v>0</v>
      </c>
      <c r="L52">
        <v>0</v>
      </c>
    </row>
    <row r="53" spans="1:12" ht="15">
      <c r="A53" t="s">
        <v>61</v>
      </c>
      <c r="B53">
        <v>5</v>
      </c>
      <c r="C53">
        <v>5</v>
      </c>
      <c r="D53">
        <v>0</v>
      </c>
      <c r="E53">
        <v>0</v>
      </c>
      <c r="F53">
        <v>0</v>
      </c>
      <c r="G53">
        <v>2</v>
      </c>
      <c r="H53">
        <v>2</v>
      </c>
      <c r="I53">
        <v>1</v>
      </c>
      <c r="J53">
        <v>0</v>
      </c>
      <c r="K53">
        <v>0</v>
      </c>
      <c r="L53">
        <v>0</v>
      </c>
    </row>
    <row r="54" spans="1:12" ht="15">
      <c r="A54" t="s">
        <v>62</v>
      </c>
      <c r="B54">
        <v>12</v>
      </c>
      <c r="C54">
        <v>6</v>
      </c>
      <c r="D54">
        <v>6</v>
      </c>
      <c r="E54">
        <v>0</v>
      </c>
      <c r="F54">
        <v>0</v>
      </c>
      <c r="G54">
        <v>2</v>
      </c>
      <c r="H54">
        <v>2</v>
      </c>
      <c r="I54">
        <v>3</v>
      </c>
      <c r="J54">
        <v>4</v>
      </c>
      <c r="K54">
        <v>1</v>
      </c>
      <c r="L54">
        <v>0</v>
      </c>
    </row>
    <row r="55" spans="1:12" ht="15">
      <c r="A55" t="s">
        <v>63</v>
      </c>
      <c r="B55">
        <v>23</v>
      </c>
      <c r="C55">
        <v>9</v>
      </c>
      <c r="D55">
        <v>14</v>
      </c>
      <c r="E55">
        <v>0</v>
      </c>
      <c r="F55">
        <v>2</v>
      </c>
      <c r="G55">
        <v>0</v>
      </c>
      <c r="H55">
        <v>16</v>
      </c>
      <c r="I55">
        <v>2</v>
      </c>
      <c r="J55">
        <v>0</v>
      </c>
      <c r="K55">
        <v>0</v>
      </c>
      <c r="L55">
        <v>3</v>
      </c>
    </row>
    <row r="56" spans="1:12" ht="15">
      <c r="A56" t="s">
        <v>64</v>
      </c>
      <c r="B56">
        <v>5</v>
      </c>
      <c r="C56">
        <v>3</v>
      </c>
      <c r="D56">
        <v>2</v>
      </c>
      <c r="E56">
        <v>0</v>
      </c>
      <c r="F56">
        <v>0</v>
      </c>
      <c r="G56">
        <v>0</v>
      </c>
      <c r="H56">
        <v>2</v>
      </c>
      <c r="I56">
        <v>3</v>
      </c>
      <c r="J56">
        <v>0</v>
      </c>
      <c r="K56">
        <v>0</v>
      </c>
      <c r="L56">
        <v>0</v>
      </c>
    </row>
    <row r="57" spans="1:12" ht="15">
      <c r="A57" t="s">
        <v>65</v>
      </c>
      <c r="B57">
        <v>24</v>
      </c>
      <c r="C57">
        <v>4</v>
      </c>
      <c r="D57">
        <v>20</v>
      </c>
      <c r="E57">
        <v>0</v>
      </c>
      <c r="F57">
        <v>0</v>
      </c>
      <c r="G57">
        <v>1</v>
      </c>
      <c r="H57">
        <v>8</v>
      </c>
      <c r="I57">
        <v>5</v>
      </c>
      <c r="J57">
        <v>6</v>
      </c>
      <c r="K57">
        <v>3</v>
      </c>
      <c r="L57">
        <v>1</v>
      </c>
    </row>
    <row r="58" spans="1:12" ht="15">
      <c r="A58" t="s">
        <v>66</v>
      </c>
      <c r="B58">
        <v>40</v>
      </c>
      <c r="C58">
        <v>24</v>
      </c>
      <c r="D58">
        <v>16</v>
      </c>
      <c r="E58">
        <v>0</v>
      </c>
      <c r="F58">
        <v>1</v>
      </c>
      <c r="G58">
        <v>1</v>
      </c>
      <c r="H58">
        <v>13</v>
      </c>
      <c r="I58">
        <v>13</v>
      </c>
      <c r="J58">
        <v>4</v>
      </c>
      <c r="K58">
        <v>7</v>
      </c>
      <c r="L58">
        <v>1</v>
      </c>
    </row>
    <row r="59" spans="1:12" ht="15">
      <c r="A59" t="s">
        <v>67</v>
      </c>
      <c r="B59">
        <v>9</v>
      </c>
      <c r="C59">
        <v>4</v>
      </c>
      <c r="D59">
        <v>5</v>
      </c>
      <c r="E59">
        <v>0</v>
      </c>
      <c r="F59">
        <v>0</v>
      </c>
      <c r="G59">
        <v>0</v>
      </c>
      <c r="H59">
        <v>4</v>
      </c>
      <c r="I59">
        <v>3</v>
      </c>
      <c r="J59">
        <v>1</v>
      </c>
      <c r="K59">
        <v>0</v>
      </c>
      <c r="L59">
        <v>1</v>
      </c>
    </row>
    <row r="60" spans="1:12" ht="15">
      <c r="A60" t="s">
        <v>68</v>
      </c>
      <c r="B60">
        <v>3</v>
      </c>
      <c r="C60">
        <v>0</v>
      </c>
      <c r="D60">
        <v>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3</v>
      </c>
    </row>
    <row r="61" spans="1:12" ht="15">
      <c r="A61" t="s">
        <v>69</v>
      </c>
      <c r="B61">
        <v>47</v>
      </c>
      <c r="C61">
        <v>16</v>
      </c>
      <c r="D61">
        <v>31</v>
      </c>
      <c r="E61">
        <v>0</v>
      </c>
      <c r="F61">
        <v>1</v>
      </c>
      <c r="G61">
        <v>3</v>
      </c>
      <c r="H61">
        <v>16</v>
      </c>
      <c r="I61">
        <v>15</v>
      </c>
      <c r="J61">
        <v>2</v>
      </c>
      <c r="K61">
        <v>3</v>
      </c>
      <c r="L61">
        <v>7</v>
      </c>
    </row>
    <row r="62" spans="1:12" ht="15">
      <c r="A62" t="s">
        <v>70</v>
      </c>
      <c r="B62">
        <v>9</v>
      </c>
      <c r="C62">
        <v>4</v>
      </c>
      <c r="D62">
        <v>5</v>
      </c>
      <c r="E62">
        <v>0</v>
      </c>
      <c r="F62">
        <v>0</v>
      </c>
      <c r="G62">
        <v>0</v>
      </c>
      <c r="H62">
        <v>1</v>
      </c>
      <c r="I62">
        <v>5</v>
      </c>
      <c r="J62">
        <v>0</v>
      </c>
      <c r="K62">
        <v>3</v>
      </c>
      <c r="L62">
        <v>0</v>
      </c>
    </row>
    <row r="63" spans="1:12" ht="15">
      <c r="A63" t="s">
        <v>71</v>
      </c>
      <c r="B63">
        <v>3</v>
      </c>
      <c r="C63">
        <v>0</v>
      </c>
      <c r="D63">
        <v>3</v>
      </c>
      <c r="E63">
        <v>0</v>
      </c>
      <c r="F63">
        <v>0</v>
      </c>
      <c r="G63">
        <v>0</v>
      </c>
      <c r="H63">
        <v>1</v>
      </c>
      <c r="I63">
        <v>0</v>
      </c>
      <c r="J63">
        <v>2</v>
      </c>
      <c r="K63">
        <v>0</v>
      </c>
      <c r="L63">
        <v>0</v>
      </c>
    </row>
    <row r="64" spans="1:12" ht="15">
      <c r="A64" t="s">
        <v>72</v>
      </c>
      <c r="B64">
        <v>5</v>
      </c>
      <c r="C64">
        <v>2</v>
      </c>
      <c r="D64">
        <v>3</v>
      </c>
      <c r="E64">
        <v>0</v>
      </c>
      <c r="F64">
        <v>0</v>
      </c>
      <c r="G64">
        <v>0</v>
      </c>
      <c r="H64">
        <v>1</v>
      </c>
      <c r="I64">
        <v>0</v>
      </c>
      <c r="J64">
        <v>1</v>
      </c>
      <c r="K64">
        <v>3</v>
      </c>
      <c r="L64">
        <v>0</v>
      </c>
    </row>
    <row r="65" spans="1:12" ht="15">
      <c r="A65" t="s">
        <v>74</v>
      </c>
      <c r="B65">
        <v>2</v>
      </c>
      <c r="C65">
        <v>1</v>
      </c>
      <c r="D65">
        <v>1</v>
      </c>
      <c r="E65">
        <v>0</v>
      </c>
      <c r="F65">
        <v>0</v>
      </c>
      <c r="G65">
        <v>0</v>
      </c>
      <c r="H65">
        <v>2</v>
      </c>
      <c r="I65">
        <v>0</v>
      </c>
      <c r="J65">
        <v>0</v>
      </c>
      <c r="K65">
        <v>0</v>
      </c>
      <c r="L65">
        <v>0</v>
      </c>
    </row>
    <row r="66" spans="1:12" ht="15">
      <c r="A66" t="s">
        <v>75</v>
      </c>
      <c r="B66">
        <v>4</v>
      </c>
      <c r="C66">
        <v>1</v>
      </c>
      <c r="D66">
        <v>3</v>
      </c>
      <c r="E66">
        <v>0</v>
      </c>
      <c r="F66">
        <v>0</v>
      </c>
      <c r="G66">
        <v>0</v>
      </c>
      <c r="H66">
        <v>4</v>
      </c>
      <c r="I66">
        <v>0</v>
      </c>
      <c r="J66">
        <v>0</v>
      </c>
      <c r="K66">
        <v>0</v>
      </c>
      <c r="L66">
        <v>0</v>
      </c>
    </row>
    <row r="67" spans="1:12" ht="15">
      <c r="A67" t="s">
        <v>76</v>
      </c>
      <c r="B67">
        <v>10</v>
      </c>
      <c r="C67">
        <v>2</v>
      </c>
      <c r="D67">
        <v>8</v>
      </c>
      <c r="E67">
        <v>0</v>
      </c>
      <c r="F67">
        <v>0</v>
      </c>
      <c r="G67">
        <v>0</v>
      </c>
      <c r="H67">
        <v>3</v>
      </c>
      <c r="I67">
        <v>3</v>
      </c>
      <c r="J67">
        <v>2</v>
      </c>
      <c r="K67">
        <v>2</v>
      </c>
      <c r="L67">
        <v>0</v>
      </c>
    </row>
    <row r="68" spans="1:12" ht="15">
      <c r="A68" t="s">
        <v>77</v>
      </c>
      <c r="B68">
        <v>6</v>
      </c>
      <c r="C68">
        <v>2</v>
      </c>
      <c r="D68">
        <v>4</v>
      </c>
      <c r="E68">
        <v>0</v>
      </c>
      <c r="F68">
        <v>0</v>
      </c>
      <c r="G68">
        <v>1</v>
      </c>
      <c r="H68">
        <v>2</v>
      </c>
      <c r="I68">
        <v>3</v>
      </c>
      <c r="J68">
        <v>0</v>
      </c>
      <c r="K68">
        <v>0</v>
      </c>
      <c r="L68">
        <v>0</v>
      </c>
    </row>
    <row r="69" spans="1:12" ht="15">
      <c r="A69" t="s">
        <v>78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</row>
    <row r="70" spans="1:12" ht="15">
      <c r="A70" t="s">
        <v>79</v>
      </c>
      <c r="B70">
        <v>3</v>
      </c>
      <c r="C70">
        <v>0</v>
      </c>
      <c r="D70">
        <v>3</v>
      </c>
      <c r="E70">
        <v>0</v>
      </c>
      <c r="F70">
        <v>0</v>
      </c>
      <c r="G70">
        <v>0</v>
      </c>
      <c r="H70">
        <v>1</v>
      </c>
      <c r="I70">
        <v>1</v>
      </c>
      <c r="J70">
        <v>0</v>
      </c>
      <c r="K70">
        <v>0</v>
      </c>
      <c r="L70">
        <v>1</v>
      </c>
    </row>
    <row r="71" spans="1:12" ht="15">
      <c r="A71" t="s">
        <v>80</v>
      </c>
      <c r="B71">
        <v>41</v>
      </c>
      <c r="C71">
        <v>4</v>
      </c>
      <c r="D71">
        <v>37</v>
      </c>
      <c r="E71">
        <v>0</v>
      </c>
      <c r="F71">
        <v>0</v>
      </c>
      <c r="G71">
        <v>5</v>
      </c>
      <c r="H71">
        <v>9</v>
      </c>
      <c r="I71">
        <v>20</v>
      </c>
      <c r="J71">
        <v>7</v>
      </c>
      <c r="K71">
        <v>0</v>
      </c>
      <c r="L71">
        <v>0</v>
      </c>
    </row>
    <row r="72" spans="1:12" ht="15">
      <c r="A72" t="s">
        <v>81</v>
      </c>
      <c r="B72">
        <v>7</v>
      </c>
      <c r="C72">
        <v>2</v>
      </c>
      <c r="D72">
        <v>5</v>
      </c>
      <c r="E72">
        <v>0</v>
      </c>
      <c r="F72">
        <v>0</v>
      </c>
      <c r="G72">
        <v>0</v>
      </c>
      <c r="H72">
        <v>1</v>
      </c>
      <c r="I72">
        <v>1</v>
      </c>
      <c r="J72">
        <v>3</v>
      </c>
      <c r="K72">
        <v>2</v>
      </c>
      <c r="L72">
        <v>0</v>
      </c>
    </row>
    <row r="73" spans="1:12" ht="15">
      <c r="A73" t="s">
        <v>82</v>
      </c>
      <c r="B73">
        <v>9</v>
      </c>
      <c r="C73">
        <v>1</v>
      </c>
      <c r="D73">
        <v>8</v>
      </c>
      <c r="E73">
        <v>0</v>
      </c>
      <c r="F73">
        <v>0</v>
      </c>
      <c r="G73">
        <v>2</v>
      </c>
      <c r="H73">
        <v>4</v>
      </c>
      <c r="I73">
        <v>2</v>
      </c>
      <c r="J73">
        <v>1</v>
      </c>
      <c r="K73">
        <v>0</v>
      </c>
      <c r="L73">
        <v>0</v>
      </c>
    </row>
    <row r="74" spans="1:12" ht="15">
      <c r="A74" t="s">
        <v>83</v>
      </c>
      <c r="B74">
        <v>3</v>
      </c>
      <c r="C74">
        <v>1</v>
      </c>
      <c r="D74">
        <v>2</v>
      </c>
      <c r="E74">
        <v>0</v>
      </c>
      <c r="F74">
        <v>0</v>
      </c>
      <c r="G74">
        <v>0</v>
      </c>
      <c r="H74">
        <v>2</v>
      </c>
      <c r="I74">
        <v>0</v>
      </c>
      <c r="J74">
        <v>0</v>
      </c>
      <c r="K74">
        <v>1</v>
      </c>
      <c r="L74">
        <v>0</v>
      </c>
    </row>
    <row r="75" spans="1:12" ht="15">
      <c r="A75" t="s">
        <v>84</v>
      </c>
      <c r="B75">
        <v>18</v>
      </c>
      <c r="C75">
        <v>14</v>
      </c>
      <c r="D75">
        <v>4</v>
      </c>
      <c r="E75">
        <v>0</v>
      </c>
      <c r="F75">
        <v>0</v>
      </c>
      <c r="G75">
        <v>3</v>
      </c>
      <c r="H75">
        <v>8</v>
      </c>
      <c r="I75">
        <v>5</v>
      </c>
      <c r="J75">
        <v>2</v>
      </c>
      <c r="K75">
        <v>0</v>
      </c>
      <c r="L75">
        <v>0</v>
      </c>
    </row>
    <row r="76" spans="1:12" ht="15">
      <c r="A76" t="s">
        <v>85</v>
      </c>
      <c r="B76">
        <v>14</v>
      </c>
      <c r="C76">
        <v>2</v>
      </c>
      <c r="D76">
        <v>12</v>
      </c>
      <c r="E76">
        <v>0</v>
      </c>
      <c r="F76">
        <v>0</v>
      </c>
      <c r="G76">
        <v>1</v>
      </c>
      <c r="H76">
        <v>2</v>
      </c>
      <c r="I76">
        <v>1</v>
      </c>
      <c r="J76">
        <v>7</v>
      </c>
      <c r="K76">
        <v>3</v>
      </c>
      <c r="L76">
        <v>0</v>
      </c>
    </row>
    <row r="77" spans="1:12" ht="15">
      <c r="A77" t="s">
        <v>86</v>
      </c>
      <c r="B77">
        <v>16</v>
      </c>
      <c r="C77">
        <v>1</v>
      </c>
      <c r="D77">
        <v>15</v>
      </c>
      <c r="E77">
        <v>0</v>
      </c>
      <c r="F77">
        <v>0</v>
      </c>
      <c r="G77">
        <v>0</v>
      </c>
      <c r="H77">
        <v>10</v>
      </c>
      <c r="I77">
        <v>5</v>
      </c>
      <c r="J77">
        <v>1</v>
      </c>
      <c r="K77">
        <v>0</v>
      </c>
      <c r="L77">
        <v>0</v>
      </c>
    </row>
    <row r="78" spans="1:12" ht="15">
      <c r="A78" t="s">
        <v>87</v>
      </c>
      <c r="B78">
        <v>11</v>
      </c>
      <c r="C78">
        <v>7</v>
      </c>
      <c r="D78">
        <v>4</v>
      </c>
      <c r="E78">
        <v>0</v>
      </c>
      <c r="F78">
        <v>0</v>
      </c>
      <c r="G78">
        <v>0</v>
      </c>
      <c r="H78">
        <v>7</v>
      </c>
      <c r="I78">
        <v>4</v>
      </c>
      <c r="J78">
        <v>0</v>
      </c>
      <c r="K78">
        <v>0</v>
      </c>
      <c r="L78">
        <v>0</v>
      </c>
    </row>
    <row r="79" spans="1:12" ht="15">
      <c r="A79" t="s">
        <v>88</v>
      </c>
      <c r="B79">
        <v>1</v>
      </c>
      <c r="C79">
        <v>0</v>
      </c>
      <c r="D79">
        <v>1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</row>
    <row r="80" spans="1:12" ht="15">
      <c r="A80" t="s">
        <v>89</v>
      </c>
      <c r="B80">
        <v>16</v>
      </c>
      <c r="C80">
        <v>4</v>
      </c>
      <c r="D80">
        <v>12</v>
      </c>
      <c r="E80">
        <v>0</v>
      </c>
      <c r="F80">
        <v>0</v>
      </c>
      <c r="G80">
        <v>2</v>
      </c>
      <c r="H80">
        <v>6</v>
      </c>
      <c r="I80">
        <v>2</v>
      </c>
      <c r="J80">
        <v>4</v>
      </c>
      <c r="K80">
        <v>2</v>
      </c>
      <c r="L80">
        <v>0</v>
      </c>
    </row>
    <row r="81" spans="1:12" ht="15">
      <c r="A81" t="s">
        <v>90</v>
      </c>
      <c r="B81">
        <v>1</v>
      </c>
      <c r="C81">
        <v>1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</row>
    <row r="82" spans="1:12" ht="15">
      <c r="A82" t="s">
        <v>91</v>
      </c>
      <c r="B82">
        <v>27</v>
      </c>
      <c r="C82">
        <v>4</v>
      </c>
      <c r="D82">
        <v>23</v>
      </c>
      <c r="E82">
        <v>0</v>
      </c>
      <c r="F82">
        <v>0</v>
      </c>
      <c r="G82">
        <v>2</v>
      </c>
      <c r="H82">
        <v>12</v>
      </c>
      <c r="I82">
        <v>7</v>
      </c>
      <c r="J82">
        <v>4</v>
      </c>
      <c r="K82">
        <v>1</v>
      </c>
      <c r="L82">
        <v>1</v>
      </c>
    </row>
    <row r="83" spans="1:12" s="1" customFormat="1" ht="15.75">
      <c r="A83" s="1" t="s">
        <v>92</v>
      </c>
      <c r="B83" s="1">
        <f aca="true" t="shared" si="0" ref="B83:L83">SUM(B2:B82)</f>
        <v>27173</v>
      </c>
      <c r="C83" s="1">
        <f t="shared" si="0"/>
        <v>6168</v>
      </c>
      <c r="D83" s="1">
        <f t="shared" si="0"/>
        <v>21005</v>
      </c>
      <c r="E83" s="1">
        <f t="shared" si="0"/>
        <v>194</v>
      </c>
      <c r="F83" s="1">
        <f t="shared" si="0"/>
        <v>177</v>
      </c>
      <c r="G83" s="1">
        <f t="shared" si="0"/>
        <v>671</v>
      </c>
      <c r="H83" s="1">
        <f t="shared" si="0"/>
        <v>4858</v>
      </c>
      <c r="I83" s="1">
        <f t="shared" si="0"/>
        <v>4297</v>
      </c>
      <c r="J83" s="1">
        <f t="shared" si="0"/>
        <v>4437</v>
      </c>
      <c r="K83" s="1">
        <f t="shared" si="0"/>
        <v>4697</v>
      </c>
      <c r="L83" s="1">
        <f t="shared" si="0"/>
        <v>7841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21484375" style="0" customWidth="1"/>
  </cols>
  <sheetData>
    <row r="1" spans="1:9" ht="15">
      <c r="A1" s="2" t="s">
        <v>119</v>
      </c>
      <c r="B1" s="3"/>
      <c r="C1" s="3"/>
      <c r="D1" s="3"/>
      <c r="E1" s="3"/>
      <c r="F1" s="4"/>
      <c r="G1" s="5"/>
      <c r="H1" s="5"/>
      <c r="I1" s="6"/>
    </row>
    <row r="2" spans="1:9" ht="15">
      <c r="A2" s="135" t="s">
        <v>93</v>
      </c>
      <c r="B2" s="135"/>
      <c r="C2" s="135"/>
      <c r="D2" s="135"/>
      <c r="E2" s="135"/>
      <c r="F2" s="135"/>
      <c r="G2" s="135"/>
      <c r="H2" s="135"/>
      <c r="I2" s="135"/>
    </row>
    <row r="3" spans="1:9" ht="15">
      <c r="A3" s="3"/>
      <c r="B3" s="3"/>
      <c r="C3" s="3"/>
      <c r="D3" s="3"/>
      <c r="E3" s="3"/>
      <c r="F3" s="3"/>
      <c r="G3" s="3"/>
      <c r="H3" s="3"/>
      <c r="I3" s="6"/>
    </row>
    <row r="4" spans="1:9" ht="15">
      <c r="A4" s="3"/>
      <c r="B4" s="3"/>
      <c r="C4" s="3"/>
      <c r="D4" s="3"/>
      <c r="E4" s="3"/>
      <c r="F4" s="4"/>
      <c r="G4" s="5"/>
      <c r="H4" s="5"/>
      <c r="I4" s="6"/>
    </row>
    <row r="5" spans="1:9" ht="15">
      <c r="A5" s="2" t="s">
        <v>94</v>
      </c>
      <c r="B5" s="3"/>
      <c r="C5" s="3"/>
      <c r="D5" s="3"/>
      <c r="E5" s="3"/>
      <c r="F5" s="4"/>
      <c r="G5" s="5"/>
      <c r="H5" s="5"/>
      <c r="I5" s="6"/>
    </row>
    <row r="6" spans="1:9" ht="15">
      <c r="A6" s="3"/>
      <c r="B6" s="3"/>
      <c r="C6" s="3"/>
      <c r="D6" s="3"/>
      <c r="E6" s="3"/>
      <c r="F6" s="4"/>
      <c r="G6" s="7" t="s">
        <v>95</v>
      </c>
      <c r="H6" s="5"/>
      <c r="I6" s="8" t="s">
        <v>96</v>
      </c>
    </row>
    <row r="7" spans="1:9" ht="15">
      <c r="A7" s="3"/>
      <c r="B7" s="4">
        <v>2008</v>
      </c>
      <c r="C7" s="4">
        <v>2009</v>
      </c>
      <c r="D7" s="4">
        <v>2010</v>
      </c>
      <c r="E7" s="4">
        <v>2011</v>
      </c>
      <c r="F7" s="4">
        <v>2012</v>
      </c>
      <c r="G7" s="8" t="s">
        <v>97</v>
      </c>
      <c r="H7" s="8" t="s">
        <v>98</v>
      </c>
      <c r="I7" s="6">
        <v>2012</v>
      </c>
    </row>
    <row r="8" spans="1:9" ht="15">
      <c r="A8" s="3" t="s">
        <v>99</v>
      </c>
      <c r="B8" s="9">
        <v>11065</v>
      </c>
      <c r="C8" s="9">
        <v>11119</v>
      </c>
      <c r="D8" s="9">
        <v>10998</v>
      </c>
      <c r="E8" s="9">
        <v>11055</v>
      </c>
      <c r="F8" s="9">
        <v>10810</v>
      </c>
      <c r="G8" s="10">
        <f>SUM(F8-B8)/B8</f>
        <v>-0.023045639403524627</v>
      </c>
      <c r="H8" s="10">
        <f aca="true" t="shared" si="0" ref="H8:H14">SUM(F8-E8)/E8</f>
        <v>-0.022161917684305744</v>
      </c>
      <c r="I8" s="11">
        <f>SUM(F8/F14)</f>
        <v>0.10688472072535274</v>
      </c>
    </row>
    <row r="9" spans="1:9" ht="15">
      <c r="A9" s="3" t="s">
        <v>100</v>
      </c>
      <c r="B9" s="9">
        <v>14768</v>
      </c>
      <c r="C9" s="9">
        <v>14594</v>
      </c>
      <c r="D9" s="9">
        <v>15285</v>
      </c>
      <c r="E9" s="9">
        <v>15491</v>
      </c>
      <c r="F9" s="9">
        <v>15307</v>
      </c>
      <c r="G9" s="10">
        <f aca="true" t="shared" si="1" ref="G9:G14">SUM(F9-B9)/B9</f>
        <v>0.03649783315276273</v>
      </c>
      <c r="H9" s="10">
        <f t="shared" si="0"/>
        <v>-0.011877864566522497</v>
      </c>
      <c r="I9" s="11">
        <f>SUM(F9/F14)</f>
        <v>0.1513491600502289</v>
      </c>
    </row>
    <row r="10" spans="1:9" ht="15">
      <c r="A10" s="3" t="s">
        <v>101</v>
      </c>
      <c r="B10" s="9">
        <v>25937</v>
      </c>
      <c r="C10" s="9">
        <v>25315</v>
      </c>
      <c r="D10" s="9">
        <v>24278</v>
      </c>
      <c r="E10" s="9">
        <v>23788</v>
      </c>
      <c r="F10" s="9">
        <v>24546</v>
      </c>
      <c r="G10" s="10">
        <f t="shared" si="1"/>
        <v>-0.053629949493002274</v>
      </c>
      <c r="H10" s="10">
        <f t="shared" si="0"/>
        <v>0.03186480578442912</v>
      </c>
      <c r="I10" s="11">
        <f>SUM(F10/F14)</f>
        <v>0.2427004953676696</v>
      </c>
    </row>
    <row r="11" spans="1:9" ht="15">
      <c r="A11" s="3" t="s">
        <v>102</v>
      </c>
      <c r="B11" s="9">
        <v>10942</v>
      </c>
      <c r="C11" s="9">
        <v>11164</v>
      </c>
      <c r="D11" s="9">
        <v>11050</v>
      </c>
      <c r="E11" s="9">
        <v>11306</v>
      </c>
      <c r="F11" s="9">
        <v>11150</v>
      </c>
      <c r="G11" s="10">
        <f>SUM(F11-B11)/B11</f>
        <v>0.019009321878998356</v>
      </c>
      <c r="H11" s="10">
        <f t="shared" si="0"/>
        <v>-0.013797983371661065</v>
      </c>
      <c r="I11" s="11">
        <f>SUM(F11/F14)</f>
        <v>0.11024649732541009</v>
      </c>
    </row>
    <row r="12" spans="1:9" ht="15">
      <c r="A12" s="3" t="s">
        <v>103</v>
      </c>
      <c r="B12" s="9">
        <v>11796</v>
      </c>
      <c r="C12" s="9">
        <v>12175</v>
      </c>
      <c r="D12" s="9">
        <v>12319</v>
      </c>
      <c r="E12" s="9">
        <v>12422</v>
      </c>
      <c r="F12" s="9">
        <v>12506</v>
      </c>
      <c r="G12" s="10">
        <f t="shared" si="1"/>
        <v>0.06018989487962021</v>
      </c>
      <c r="H12" s="10">
        <f t="shared" si="0"/>
        <v>0.006762196103687007</v>
      </c>
      <c r="I12" s="11">
        <f>SUM(F12/F14)</f>
        <v>0.12365405341269763</v>
      </c>
    </row>
    <row r="13" spans="1:9" ht="15">
      <c r="A13" s="3" t="s">
        <v>104</v>
      </c>
      <c r="B13" s="9">
        <v>26062</v>
      </c>
      <c r="C13" s="9">
        <v>27190</v>
      </c>
      <c r="D13" s="9">
        <v>26024</v>
      </c>
      <c r="E13" s="9">
        <v>26423</v>
      </c>
      <c r="F13" s="9">
        <v>26818</v>
      </c>
      <c r="G13" s="10">
        <f t="shared" si="1"/>
        <v>0.029007750748215794</v>
      </c>
      <c r="H13" s="10">
        <f t="shared" si="0"/>
        <v>0.014949097377284941</v>
      </c>
      <c r="I13" s="11">
        <f>SUM(F13/F14)</f>
        <v>0.26516507311864107</v>
      </c>
    </row>
    <row r="14" spans="1:9" ht="15">
      <c r="A14" s="12" t="s">
        <v>105</v>
      </c>
      <c r="B14" s="13">
        <f>SUM(B8:B13)</f>
        <v>100570</v>
      </c>
      <c r="C14" s="14">
        <f>SUM(C8:C13)</f>
        <v>101557</v>
      </c>
      <c r="D14" s="14">
        <f>SUM(D8:D13)</f>
        <v>99954</v>
      </c>
      <c r="E14" s="14">
        <f>SUM(E8:E13)</f>
        <v>100485</v>
      </c>
      <c r="F14" s="14">
        <f>SUM(F8:F13)</f>
        <v>101137</v>
      </c>
      <c r="G14" s="15">
        <f t="shared" si="1"/>
        <v>0.00563786417420702</v>
      </c>
      <c r="H14" s="15">
        <f t="shared" si="0"/>
        <v>0.006488530626461661</v>
      </c>
      <c r="I14" s="16">
        <f>SUM(I8:I13)</f>
        <v>1</v>
      </c>
    </row>
    <row r="15" spans="1:9" ht="15">
      <c r="A15" s="17"/>
      <c r="B15" s="18"/>
      <c r="C15" s="18"/>
      <c r="D15" s="18"/>
      <c r="E15" s="18"/>
      <c r="F15" s="19"/>
      <c r="G15" s="20"/>
      <c r="H15" s="5"/>
      <c r="I15" s="6"/>
    </row>
    <row r="16" spans="1:9" ht="15">
      <c r="A16" s="17"/>
      <c r="B16" s="18"/>
      <c r="C16" s="18"/>
      <c r="D16" s="18"/>
      <c r="E16" s="18"/>
      <c r="F16" s="19"/>
      <c r="G16" s="20"/>
      <c r="H16" s="5"/>
      <c r="I16" s="6"/>
    </row>
    <row r="17" spans="1:9" ht="15">
      <c r="A17" s="3"/>
      <c r="B17" s="3"/>
      <c r="C17" s="3"/>
      <c r="D17" s="3"/>
      <c r="E17" s="3"/>
      <c r="F17" s="4"/>
      <c r="G17" s="5"/>
      <c r="H17" s="5"/>
      <c r="I17" s="6"/>
    </row>
    <row r="18" spans="1:9" ht="15">
      <c r="A18" s="2" t="s">
        <v>106</v>
      </c>
      <c r="B18" s="3"/>
      <c r="C18" s="3"/>
      <c r="D18" s="3"/>
      <c r="E18" s="3"/>
      <c r="F18" s="4"/>
      <c r="G18" s="5"/>
      <c r="H18" s="5"/>
      <c r="I18" s="6"/>
    </row>
    <row r="19" spans="1:9" ht="15">
      <c r="A19" s="21" t="s">
        <v>107</v>
      </c>
      <c r="B19" s="3"/>
      <c r="C19" s="3"/>
      <c r="D19" s="3"/>
      <c r="E19" s="3"/>
      <c r="F19" s="4"/>
      <c r="G19" s="5"/>
      <c r="H19" s="5"/>
      <c r="I19" s="6"/>
    </row>
    <row r="20" spans="1:9" ht="15">
      <c r="A20" s="3"/>
      <c r="B20" s="3"/>
      <c r="C20" s="3"/>
      <c r="D20" s="3"/>
      <c r="E20" s="3"/>
      <c r="F20" s="4"/>
      <c r="G20" s="7" t="s">
        <v>95</v>
      </c>
      <c r="H20" s="5"/>
      <c r="I20" s="8" t="s">
        <v>96</v>
      </c>
    </row>
    <row r="21" spans="1:9" ht="15">
      <c r="A21" s="3"/>
      <c r="B21" s="4">
        <f aca="true" t="shared" si="2" ref="B21:I21">B7</f>
        <v>2008</v>
      </c>
      <c r="C21" s="4">
        <f t="shared" si="2"/>
        <v>2009</v>
      </c>
      <c r="D21" s="4">
        <f t="shared" si="2"/>
        <v>2010</v>
      </c>
      <c r="E21" s="4">
        <f t="shared" si="2"/>
        <v>2011</v>
      </c>
      <c r="F21" s="4">
        <f t="shared" si="2"/>
        <v>2012</v>
      </c>
      <c r="G21" s="8" t="str">
        <f t="shared" si="2"/>
        <v>2008-2012</v>
      </c>
      <c r="H21" s="8" t="str">
        <f t="shared" si="2"/>
        <v>2011-2012</v>
      </c>
      <c r="I21" s="6">
        <f t="shared" si="2"/>
        <v>2012</v>
      </c>
    </row>
    <row r="22" spans="1:9" ht="15">
      <c r="A22" s="3"/>
      <c r="B22" s="3"/>
      <c r="C22" s="3"/>
      <c r="D22" s="4"/>
      <c r="E22" s="4"/>
      <c r="F22" s="4"/>
      <c r="G22" s="5"/>
      <c r="H22" s="5"/>
      <c r="I22" s="6"/>
    </row>
    <row r="23" spans="1:9" ht="15">
      <c r="A23" s="3" t="s">
        <v>99</v>
      </c>
      <c r="B23" s="9">
        <v>7275</v>
      </c>
      <c r="C23" s="9">
        <v>7491</v>
      </c>
      <c r="D23" s="9">
        <v>8300</v>
      </c>
      <c r="E23" s="9">
        <v>7695</v>
      </c>
      <c r="F23" s="9">
        <v>7471</v>
      </c>
      <c r="G23" s="10">
        <f aca="true" t="shared" si="3" ref="G23:G29">SUM(F23-B23)/B23</f>
        <v>0.026941580756013744</v>
      </c>
      <c r="H23" s="10">
        <f>SUM(F23-E23)/E23</f>
        <v>-0.029109811565951917</v>
      </c>
      <c r="I23" s="11">
        <f>SUM(F23/F29)</f>
        <v>0.09929558745348219</v>
      </c>
    </row>
    <row r="24" spans="1:9" ht="15">
      <c r="A24" s="3" t="s">
        <v>100</v>
      </c>
      <c r="B24" s="9">
        <v>9867</v>
      </c>
      <c r="C24" s="9">
        <v>10770</v>
      </c>
      <c r="D24" s="9">
        <v>11672</v>
      </c>
      <c r="E24" s="9">
        <v>11198</v>
      </c>
      <c r="F24" s="9">
        <v>11324</v>
      </c>
      <c r="G24" s="10">
        <f>SUM(F24-B24)/B24</f>
        <v>0.14766393027262592</v>
      </c>
      <c r="H24" s="10">
        <f aca="true" t="shared" si="4" ref="H24:H29">SUM(F24-E24)/E24</f>
        <v>0.011252009287372746</v>
      </c>
      <c r="I24" s="11">
        <f>SUM(F24/F29)</f>
        <v>0.1505050505050505</v>
      </c>
    </row>
    <row r="25" spans="1:9" ht="15">
      <c r="A25" s="3" t="s">
        <v>101</v>
      </c>
      <c r="B25" s="9">
        <v>19112</v>
      </c>
      <c r="C25" s="9">
        <v>17347</v>
      </c>
      <c r="D25" s="9">
        <v>18389</v>
      </c>
      <c r="E25" s="9">
        <v>19390</v>
      </c>
      <c r="F25" s="9">
        <v>20211</v>
      </c>
      <c r="G25" s="10">
        <f t="shared" si="3"/>
        <v>0.057503139388865636</v>
      </c>
      <c r="H25" s="10">
        <f t="shared" si="4"/>
        <v>0.042341413099535846</v>
      </c>
      <c r="I25" s="11">
        <f>SUM(F25/F29)</f>
        <v>0.26862041467304626</v>
      </c>
    </row>
    <row r="26" spans="1:9" ht="15">
      <c r="A26" s="3" t="s">
        <v>102</v>
      </c>
      <c r="B26" s="9">
        <v>8237</v>
      </c>
      <c r="C26" s="9">
        <v>9176</v>
      </c>
      <c r="D26" s="9">
        <v>9072</v>
      </c>
      <c r="E26" s="9">
        <v>8893</v>
      </c>
      <c r="F26" s="9">
        <v>8595</v>
      </c>
      <c r="G26" s="10">
        <f t="shared" si="3"/>
        <v>0.043462425640403056</v>
      </c>
      <c r="H26" s="10">
        <f t="shared" si="4"/>
        <v>-0.03350950185539188</v>
      </c>
      <c r="I26" s="11">
        <f>SUM(F26/F29)</f>
        <v>0.11423444976076555</v>
      </c>
    </row>
    <row r="27" spans="1:9" ht="15">
      <c r="A27" s="3" t="s">
        <v>103</v>
      </c>
      <c r="B27" s="9">
        <v>7629</v>
      </c>
      <c r="C27" s="9">
        <v>8031</v>
      </c>
      <c r="D27" s="9">
        <v>7944</v>
      </c>
      <c r="E27" s="9">
        <v>7490</v>
      </c>
      <c r="F27" s="9">
        <v>8440</v>
      </c>
      <c r="G27" s="10">
        <f t="shared" si="3"/>
        <v>0.1063048892384323</v>
      </c>
      <c r="H27" s="10">
        <f t="shared" si="4"/>
        <v>0.1268357810413885</v>
      </c>
      <c r="I27" s="11">
        <f>SUM(F27/F29)</f>
        <v>0.11217437533227007</v>
      </c>
    </row>
    <row r="28" spans="1:9" ht="15">
      <c r="A28" s="3" t="s">
        <v>104</v>
      </c>
      <c r="B28" s="9">
        <v>17482</v>
      </c>
      <c r="C28" s="9">
        <v>18392</v>
      </c>
      <c r="D28" s="9">
        <v>17128</v>
      </c>
      <c r="E28" s="9">
        <v>17546</v>
      </c>
      <c r="F28" s="9">
        <v>19199</v>
      </c>
      <c r="G28" s="10">
        <f t="shared" si="3"/>
        <v>0.09821530717309232</v>
      </c>
      <c r="H28" s="10">
        <f t="shared" si="4"/>
        <v>0.0942095064402143</v>
      </c>
      <c r="I28" s="11">
        <f>SUM(F28/F29)</f>
        <v>0.25517012227538544</v>
      </c>
    </row>
    <row r="29" spans="1:9" ht="15">
      <c r="A29" s="12" t="s">
        <v>105</v>
      </c>
      <c r="B29" s="13">
        <f>SUM(B23:B28)</f>
        <v>69602</v>
      </c>
      <c r="C29" s="14">
        <f>SUM(C23:C28)</f>
        <v>71207</v>
      </c>
      <c r="D29" s="14">
        <f>SUM(D23:D28)</f>
        <v>72505</v>
      </c>
      <c r="E29" s="14">
        <f>SUM(E23:E28)</f>
        <v>72212</v>
      </c>
      <c r="F29" s="14">
        <f>SUM(F23:F28)</f>
        <v>75240</v>
      </c>
      <c r="G29" s="15">
        <f t="shared" si="3"/>
        <v>0.08100341944197006</v>
      </c>
      <c r="H29" s="15">
        <f t="shared" si="4"/>
        <v>0.0419320888494987</v>
      </c>
      <c r="I29" s="16">
        <f>SUM(I23:I28)</f>
        <v>1</v>
      </c>
    </row>
    <row r="30" spans="1:9" ht="15">
      <c r="A30" s="3"/>
      <c r="B30" s="3"/>
      <c r="C30" s="3"/>
      <c r="D30" s="3"/>
      <c r="E30" s="3"/>
      <c r="F30" s="4"/>
      <c r="G30" s="5"/>
      <c r="H30" s="5"/>
      <c r="I30" s="6"/>
    </row>
    <row r="31" spans="1:9" ht="15">
      <c r="A31" s="3"/>
      <c r="B31" s="3"/>
      <c r="C31" s="3"/>
      <c r="D31" s="3"/>
      <c r="E31" s="3"/>
      <c r="F31" s="4"/>
      <c r="G31" s="5"/>
      <c r="H31" s="5"/>
      <c r="I31" s="6"/>
    </row>
    <row r="32" spans="1:9" ht="15">
      <c r="A32" s="2" t="s">
        <v>106</v>
      </c>
      <c r="B32" s="3"/>
      <c r="C32" s="3"/>
      <c r="D32" s="3"/>
      <c r="E32" s="3"/>
      <c r="F32" s="4"/>
      <c r="G32" s="5"/>
      <c r="H32" s="5"/>
      <c r="I32" s="6"/>
    </row>
    <row r="33" spans="1:9" ht="15">
      <c r="A33" s="21" t="s">
        <v>108</v>
      </c>
      <c r="B33" s="3"/>
      <c r="C33" s="3"/>
      <c r="D33" s="3"/>
      <c r="E33" s="3"/>
      <c r="F33" s="4"/>
      <c r="G33" s="5"/>
      <c r="H33" s="5"/>
      <c r="I33" s="6"/>
    </row>
    <row r="34" spans="1:9" ht="15">
      <c r="A34" s="3"/>
      <c r="B34" s="3"/>
      <c r="C34" s="3"/>
      <c r="D34" s="3"/>
      <c r="E34" s="3"/>
      <c r="F34" s="4"/>
      <c r="G34" s="7" t="s">
        <v>95</v>
      </c>
      <c r="H34" s="5"/>
      <c r="I34" s="8" t="s">
        <v>96</v>
      </c>
    </row>
    <row r="35" spans="1:9" ht="15">
      <c r="A35" s="3"/>
      <c r="B35" s="4">
        <f aca="true" t="shared" si="5" ref="B35:I35">B7</f>
        <v>2008</v>
      </c>
      <c r="C35" s="4">
        <f t="shared" si="5"/>
        <v>2009</v>
      </c>
      <c r="D35" s="4">
        <f t="shared" si="5"/>
        <v>2010</v>
      </c>
      <c r="E35" s="4">
        <f t="shared" si="5"/>
        <v>2011</v>
      </c>
      <c r="F35" s="4">
        <f t="shared" si="5"/>
        <v>2012</v>
      </c>
      <c r="G35" s="8" t="str">
        <f t="shared" si="5"/>
        <v>2008-2012</v>
      </c>
      <c r="H35" s="8" t="str">
        <f t="shared" si="5"/>
        <v>2011-2012</v>
      </c>
      <c r="I35" s="6">
        <f t="shared" si="5"/>
        <v>2012</v>
      </c>
    </row>
    <row r="36" spans="1:9" ht="15">
      <c r="A36" s="3"/>
      <c r="B36" s="3"/>
      <c r="C36" s="3"/>
      <c r="D36" s="4"/>
      <c r="E36" s="4"/>
      <c r="F36" s="4"/>
      <c r="G36" s="5"/>
      <c r="H36" s="5"/>
      <c r="I36" s="6"/>
    </row>
    <row r="37" spans="1:9" ht="15">
      <c r="A37" s="3" t="s">
        <v>99</v>
      </c>
      <c r="B37" s="9">
        <v>6551</v>
      </c>
      <c r="C37" s="9">
        <v>6167</v>
      </c>
      <c r="D37" s="9">
        <v>6961</v>
      </c>
      <c r="E37" s="9">
        <v>6446</v>
      </c>
      <c r="F37" s="9">
        <v>6102</v>
      </c>
      <c r="G37" s="10">
        <f aca="true" t="shared" si="6" ref="G37:G42">SUM(F37-B37)/B37</f>
        <v>-0.06853915432758358</v>
      </c>
      <c r="H37" s="10">
        <f aca="true" t="shared" si="7" ref="H37:H43">SUM(F37-E37)/E37</f>
        <v>-0.05336642879304995</v>
      </c>
      <c r="I37" s="11">
        <f aca="true" t="shared" si="8" ref="I37:I42">SUM(F37/$F$43)</f>
        <v>0.09741534826545763</v>
      </c>
    </row>
    <row r="38" spans="1:9" ht="15">
      <c r="A38" s="3" t="s">
        <v>100</v>
      </c>
      <c r="B38" s="9">
        <v>10075</v>
      </c>
      <c r="C38" s="9">
        <v>9787</v>
      </c>
      <c r="D38" s="9">
        <v>10017</v>
      </c>
      <c r="E38" s="9">
        <v>9112</v>
      </c>
      <c r="F38" s="9">
        <v>9296</v>
      </c>
      <c r="G38" s="10">
        <f t="shared" si="6"/>
        <v>-0.07732009925558313</v>
      </c>
      <c r="H38" s="10">
        <f t="shared" si="7"/>
        <v>0.02019315188762072</v>
      </c>
      <c r="I38" s="11">
        <f t="shared" si="8"/>
        <v>0.1484059451779243</v>
      </c>
    </row>
    <row r="39" spans="1:9" ht="15">
      <c r="A39" s="3" t="s">
        <v>101</v>
      </c>
      <c r="B39" s="9">
        <v>16722</v>
      </c>
      <c r="C39" s="9">
        <v>14656</v>
      </c>
      <c r="D39" s="9">
        <v>15627</v>
      </c>
      <c r="E39" s="9">
        <v>16738</v>
      </c>
      <c r="F39" s="9">
        <v>17390</v>
      </c>
      <c r="G39" s="10">
        <f t="shared" si="6"/>
        <v>0.03994737471594307</v>
      </c>
      <c r="H39" s="10">
        <f t="shared" si="7"/>
        <v>0.03895327996176365</v>
      </c>
      <c r="I39" s="11">
        <f t="shared" si="8"/>
        <v>0.27762256741007996</v>
      </c>
    </row>
    <row r="40" spans="1:9" ht="15">
      <c r="A40" s="3" t="s">
        <v>102</v>
      </c>
      <c r="B40" s="9">
        <v>7051</v>
      </c>
      <c r="C40" s="9">
        <v>7725</v>
      </c>
      <c r="D40" s="9">
        <v>7584</v>
      </c>
      <c r="E40" s="9">
        <v>7370</v>
      </c>
      <c r="F40" s="9">
        <v>7129</v>
      </c>
      <c r="G40" s="10">
        <f t="shared" si="6"/>
        <v>0.011062260672245071</v>
      </c>
      <c r="H40" s="10">
        <f t="shared" si="7"/>
        <v>-0.03270013568521031</v>
      </c>
      <c r="I40" s="11">
        <f t="shared" si="8"/>
        <v>0.11381088459266592</v>
      </c>
    </row>
    <row r="41" spans="1:9" ht="15">
      <c r="A41" s="3" t="s">
        <v>103</v>
      </c>
      <c r="B41" s="9">
        <v>5882</v>
      </c>
      <c r="C41" s="9">
        <v>6489</v>
      </c>
      <c r="D41" s="9">
        <v>6279</v>
      </c>
      <c r="E41" s="9">
        <v>5870</v>
      </c>
      <c r="F41" s="9">
        <v>6957</v>
      </c>
      <c r="G41" s="10">
        <f t="shared" si="6"/>
        <v>0.18276096565793948</v>
      </c>
      <c r="H41" s="10">
        <f t="shared" si="7"/>
        <v>0.18517887563884156</v>
      </c>
      <c r="I41" s="11">
        <f t="shared" si="8"/>
        <v>0.11106499145899519</v>
      </c>
    </row>
    <row r="42" spans="1:9" ht="15">
      <c r="A42" s="3" t="s">
        <v>104</v>
      </c>
      <c r="B42" s="9">
        <v>14685</v>
      </c>
      <c r="C42" s="9">
        <v>15248</v>
      </c>
      <c r="D42" s="9">
        <v>13916</v>
      </c>
      <c r="E42" s="9">
        <v>14389</v>
      </c>
      <c r="F42" s="9">
        <v>15765</v>
      </c>
      <c r="G42" s="10">
        <f t="shared" si="6"/>
        <v>0.0735444330949949</v>
      </c>
      <c r="H42" s="10">
        <f t="shared" si="7"/>
        <v>0.09562860518451595</v>
      </c>
      <c r="I42" s="11">
        <f t="shared" si="8"/>
        <v>0.251680263094877</v>
      </c>
    </row>
    <row r="43" spans="1:9" ht="15">
      <c r="A43" s="12" t="s">
        <v>105</v>
      </c>
      <c r="B43" s="13">
        <f>SUM(B37:B42)</f>
        <v>60966</v>
      </c>
      <c r="C43" s="13">
        <f>SUM(C37:C42)</f>
        <v>60072</v>
      </c>
      <c r="D43" s="13">
        <f>SUM(D37:D42)</f>
        <v>60384</v>
      </c>
      <c r="E43" s="14">
        <f>SUM(E37:E42)</f>
        <v>59925</v>
      </c>
      <c r="F43" s="14">
        <f>SUM(F37:F42)</f>
        <v>62639</v>
      </c>
      <c r="G43" s="15">
        <f>SUM(E43-B43)/B43</f>
        <v>-0.017075091034347012</v>
      </c>
      <c r="H43" s="15">
        <f t="shared" si="7"/>
        <v>0.04528994576554026</v>
      </c>
      <c r="I43" s="22">
        <f>SUM(I37:I42)</f>
        <v>1</v>
      </c>
    </row>
    <row r="44" spans="1:9" ht="15">
      <c r="A44" s="18"/>
      <c r="B44" s="23"/>
      <c r="C44" s="23"/>
      <c r="D44" s="23"/>
      <c r="E44" s="23"/>
      <c r="F44" s="19"/>
      <c r="G44" s="24"/>
      <c r="H44" s="24"/>
      <c r="I44" s="6"/>
    </row>
    <row r="45" spans="1:9" ht="15">
      <c r="A45" s="3"/>
      <c r="B45" s="25"/>
      <c r="C45" s="23"/>
      <c r="D45" s="23"/>
      <c r="E45" s="23"/>
      <c r="F45" s="19"/>
      <c r="G45" s="24"/>
      <c r="H45" s="24"/>
      <c r="I45" s="6"/>
    </row>
    <row r="46" spans="1:9" ht="15">
      <c r="A46" s="25"/>
      <c r="B46" s="3"/>
      <c r="C46" s="3"/>
      <c r="D46" s="3"/>
      <c r="E46" s="3"/>
      <c r="F46" s="9"/>
      <c r="G46" s="5"/>
      <c r="H46" s="5"/>
      <c r="I46" s="6"/>
    </row>
    <row r="47" spans="1:9" ht="15">
      <c r="A47" s="2" t="s">
        <v>109</v>
      </c>
      <c r="B47" s="3"/>
      <c r="C47" s="3"/>
      <c r="D47" s="3"/>
      <c r="E47" s="3"/>
      <c r="F47" s="4"/>
      <c r="G47" s="5"/>
      <c r="H47" s="5"/>
      <c r="I47" s="26"/>
    </row>
    <row r="48" spans="1:9" ht="15">
      <c r="A48" s="21" t="s">
        <v>110</v>
      </c>
      <c r="B48" s="3"/>
      <c r="C48" s="3"/>
      <c r="D48" s="3"/>
      <c r="E48" s="3"/>
      <c r="F48" s="4"/>
      <c r="G48" s="5"/>
      <c r="H48" s="5"/>
      <c r="I48" s="6"/>
    </row>
    <row r="49" spans="1:9" ht="15">
      <c r="A49" s="3"/>
      <c r="B49" s="3"/>
      <c r="C49" s="3"/>
      <c r="D49" s="3"/>
      <c r="E49" s="3"/>
      <c r="F49" s="4"/>
      <c r="G49" s="7" t="s">
        <v>95</v>
      </c>
      <c r="H49" s="5"/>
      <c r="I49" s="8" t="s">
        <v>96</v>
      </c>
    </row>
    <row r="50" spans="1:9" ht="15">
      <c r="A50" s="3"/>
      <c r="B50" s="3">
        <f aca="true" t="shared" si="9" ref="B50:I50">B7</f>
        <v>2008</v>
      </c>
      <c r="C50" s="4">
        <f t="shared" si="9"/>
        <v>2009</v>
      </c>
      <c r="D50" s="4">
        <f t="shared" si="9"/>
        <v>2010</v>
      </c>
      <c r="E50" s="4">
        <f t="shared" si="9"/>
        <v>2011</v>
      </c>
      <c r="F50" s="4">
        <f t="shared" si="9"/>
        <v>2012</v>
      </c>
      <c r="G50" s="8" t="str">
        <f t="shared" si="9"/>
        <v>2008-2012</v>
      </c>
      <c r="H50" s="8" t="str">
        <f t="shared" si="9"/>
        <v>2011-2012</v>
      </c>
      <c r="I50" s="6">
        <f t="shared" si="9"/>
        <v>2012</v>
      </c>
    </row>
    <row r="51" spans="1:9" ht="15">
      <c r="A51" s="3"/>
      <c r="B51" s="3"/>
      <c r="C51" s="3"/>
      <c r="D51" s="3"/>
      <c r="E51" s="4"/>
      <c r="F51" s="4"/>
      <c r="G51" s="5"/>
      <c r="H51" s="5"/>
      <c r="I51" s="6"/>
    </row>
    <row r="52" spans="1:9" ht="15">
      <c r="A52" s="3" t="s">
        <v>99</v>
      </c>
      <c r="B52" s="9">
        <v>171376</v>
      </c>
      <c r="C52" s="9">
        <v>174282</v>
      </c>
      <c r="D52" s="9">
        <v>178602</v>
      </c>
      <c r="E52" s="9">
        <v>186162</v>
      </c>
      <c r="F52" s="9">
        <v>172777</v>
      </c>
      <c r="G52" s="10">
        <f aca="true" t="shared" si="10" ref="G52:G58">SUM(F52-B52)/B52</f>
        <v>0.008175007002147325</v>
      </c>
      <c r="H52" s="10">
        <f aca="true" t="shared" si="11" ref="H52:H58">SUM(F52-E52)/E52</f>
        <v>-0.07189974323438725</v>
      </c>
      <c r="I52" s="11">
        <f>SUM(F52/F58)</f>
        <v>0.1055892763727211</v>
      </c>
    </row>
    <row r="53" spans="1:9" ht="15">
      <c r="A53" s="3" t="s">
        <v>100</v>
      </c>
      <c r="B53" s="9">
        <v>217912</v>
      </c>
      <c r="C53" s="9">
        <v>209613</v>
      </c>
      <c r="D53" s="9">
        <v>254986</v>
      </c>
      <c r="E53" s="9">
        <v>228300</v>
      </c>
      <c r="F53" s="9">
        <v>224473</v>
      </c>
      <c r="G53" s="10">
        <f t="shared" si="10"/>
        <v>0.03010848415874298</v>
      </c>
      <c r="H53" s="10">
        <f t="shared" si="11"/>
        <v>-0.016763031099430573</v>
      </c>
      <c r="I53" s="11">
        <f>SUM(F53/F58)</f>
        <v>0.13718227330729102</v>
      </c>
    </row>
    <row r="54" spans="1:9" ht="15">
      <c r="A54" s="3" t="s">
        <v>101</v>
      </c>
      <c r="B54" s="9">
        <v>381709</v>
      </c>
      <c r="C54" s="9">
        <v>404908</v>
      </c>
      <c r="D54" s="9">
        <v>433663</v>
      </c>
      <c r="E54" s="9">
        <v>424946</v>
      </c>
      <c r="F54" s="9">
        <v>455447</v>
      </c>
      <c r="G54" s="10">
        <f>SUM(F54-B54)/B54</f>
        <v>0.19317857320629064</v>
      </c>
      <c r="H54" s="10">
        <f t="shared" si="11"/>
        <v>0.07177617862034234</v>
      </c>
      <c r="I54" s="11">
        <f>SUM(F54/F58)</f>
        <v>0.27833750531683443</v>
      </c>
    </row>
    <row r="55" spans="1:9" ht="15">
      <c r="A55" s="3" t="s">
        <v>102</v>
      </c>
      <c r="B55" s="9">
        <v>162552</v>
      </c>
      <c r="C55" s="9">
        <v>165651</v>
      </c>
      <c r="D55" s="9">
        <v>168384</v>
      </c>
      <c r="E55" s="9">
        <v>173415</v>
      </c>
      <c r="F55" s="9">
        <v>169437</v>
      </c>
      <c r="G55" s="10">
        <f t="shared" si="10"/>
        <v>0.04235567695260593</v>
      </c>
      <c r="H55" s="10">
        <f t="shared" si="11"/>
        <v>-0.02293919211140905</v>
      </c>
      <c r="I55" s="11">
        <f>SUM(F55/F58)</f>
        <v>0.10354810085118242</v>
      </c>
    </row>
    <row r="56" spans="1:9" ht="15">
      <c r="A56" s="3" t="s">
        <v>103</v>
      </c>
      <c r="B56" s="9">
        <v>167405</v>
      </c>
      <c r="C56" s="9">
        <v>181373</v>
      </c>
      <c r="D56" s="9">
        <v>188048</v>
      </c>
      <c r="E56" s="9">
        <v>193542</v>
      </c>
      <c r="F56" s="9">
        <v>189264</v>
      </c>
      <c r="G56" s="10">
        <f>SUM(F56-B56)/B56</f>
        <v>0.13057555031211732</v>
      </c>
      <c r="H56" s="10">
        <f>SUM(F56-E56)/E56</f>
        <v>-0.022103729423070963</v>
      </c>
      <c r="I56" s="11">
        <f>SUM(F56/F58)</f>
        <v>0.11566498320613673</v>
      </c>
    </row>
    <row r="57" spans="1:9" ht="15">
      <c r="A57" s="3" t="s">
        <v>104</v>
      </c>
      <c r="B57" s="9">
        <v>409045</v>
      </c>
      <c r="C57" s="9">
        <v>425766</v>
      </c>
      <c r="D57" s="9">
        <v>406996</v>
      </c>
      <c r="E57" s="9">
        <v>416579</v>
      </c>
      <c r="F57" s="9">
        <v>424914</v>
      </c>
      <c r="G57" s="10">
        <f t="shared" si="10"/>
        <v>0.038795242577222555</v>
      </c>
      <c r="H57" s="10">
        <f t="shared" si="11"/>
        <v>0.02000820972732663</v>
      </c>
      <c r="I57" s="11">
        <f>SUM(F57/F58)</f>
        <v>0.2596778609458343</v>
      </c>
    </row>
    <row r="58" spans="1:9" ht="15">
      <c r="A58" s="12" t="s">
        <v>105</v>
      </c>
      <c r="B58" s="13">
        <f>SUM(B52:B57)</f>
        <v>1509999</v>
      </c>
      <c r="C58" s="13">
        <f>SUM(C52:C57)</f>
        <v>1561593</v>
      </c>
      <c r="D58" s="13">
        <f>SUM(D52:D57)</f>
        <v>1630679</v>
      </c>
      <c r="E58" s="14">
        <f>SUM(E52:E57)</f>
        <v>1622944</v>
      </c>
      <c r="F58" s="14">
        <f>SUM(F52:F57)</f>
        <v>1636312</v>
      </c>
      <c r="G58" s="15">
        <f t="shared" si="10"/>
        <v>0.083651048775529</v>
      </c>
      <c r="H58" s="15">
        <f t="shared" si="11"/>
        <v>0.008236883096397658</v>
      </c>
      <c r="I58" s="16">
        <f>SUM(I52:I57)</f>
        <v>1</v>
      </c>
    </row>
    <row r="59" spans="1:9" ht="15">
      <c r="A59" s="18"/>
      <c r="B59" s="23"/>
      <c r="C59" s="23"/>
      <c r="D59" s="23"/>
      <c r="E59" s="19"/>
      <c r="F59" s="19"/>
      <c r="G59" s="27"/>
      <c r="H59" s="27"/>
      <c r="I59" s="28"/>
    </row>
    <row r="60" spans="1:9" ht="15">
      <c r="A60" s="17"/>
      <c r="B60" s="3"/>
      <c r="C60" s="3"/>
      <c r="D60" s="3"/>
      <c r="E60" s="3"/>
      <c r="F60" s="4"/>
      <c r="G60" s="5"/>
      <c r="H60" s="5"/>
      <c r="I60" s="6"/>
    </row>
    <row r="61" spans="1:9" ht="15">
      <c r="A61" s="3"/>
      <c r="B61" s="3"/>
      <c r="C61" s="3"/>
      <c r="D61" s="3"/>
      <c r="E61" s="3"/>
      <c r="F61" s="4"/>
      <c r="G61" s="5"/>
      <c r="H61" s="5"/>
      <c r="I61" s="6"/>
    </row>
    <row r="62" spans="1:9" ht="15">
      <c r="A62" s="3"/>
      <c r="B62" s="3"/>
      <c r="C62" s="3"/>
      <c r="D62" s="3"/>
      <c r="E62" s="3"/>
      <c r="F62" s="4"/>
      <c r="G62" s="5"/>
      <c r="H62" s="5"/>
      <c r="I62" s="6"/>
    </row>
    <row r="63" spans="1:9" ht="15">
      <c r="A63" s="2" t="s">
        <v>109</v>
      </c>
      <c r="B63" s="21"/>
      <c r="C63" s="3"/>
      <c r="D63" s="3"/>
      <c r="E63" s="3"/>
      <c r="F63" s="4"/>
      <c r="G63" s="5"/>
      <c r="H63" s="5"/>
      <c r="I63" s="6"/>
    </row>
    <row r="64" spans="1:9" ht="15">
      <c r="A64" s="21" t="s">
        <v>111</v>
      </c>
      <c r="B64" s="21"/>
      <c r="C64" s="3"/>
      <c r="D64" s="3"/>
      <c r="E64" s="3"/>
      <c r="F64" s="4"/>
      <c r="G64" s="5"/>
      <c r="H64" s="5"/>
      <c r="I64" s="6"/>
    </row>
    <row r="65" spans="1:9" ht="15">
      <c r="A65" s="3"/>
      <c r="B65" s="3"/>
      <c r="C65" s="3"/>
      <c r="D65" s="3"/>
      <c r="E65" s="3"/>
      <c r="F65" s="4"/>
      <c r="G65" s="7" t="s">
        <v>95</v>
      </c>
      <c r="H65" s="5"/>
      <c r="I65" s="8" t="s">
        <v>96</v>
      </c>
    </row>
    <row r="66" spans="1:9" ht="15">
      <c r="A66" s="3"/>
      <c r="B66" s="3">
        <f aca="true" t="shared" si="12" ref="B66:I66">B7</f>
        <v>2008</v>
      </c>
      <c r="C66" s="4">
        <f t="shared" si="12"/>
        <v>2009</v>
      </c>
      <c r="D66" s="4">
        <f t="shared" si="12"/>
        <v>2010</v>
      </c>
      <c r="E66" s="4">
        <f t="shared" si="12"/>
        <v>2011</v>
      </c>
      <c r="F66" s="4">
        <f t="shared" si="12"/>
        <v>2012</v>
      </c>
      <c r="G66" s="8" t="str">
        <f t="shared" si="12"/>
        <v>2008-2012</v>
      </c>
      <c r="H66" s="8" t="str">
        <f t="shared" si="12"/>
        <v>2011-2012</v>
      </c>
      <c r="I66" s="6">
        <f t="shared" si="12"/>
        <v>2012</v>
      </c>
    </row>
    <row r="67" spans="1:9" ht="15">
      <c r="A67" s="3"/>
      <c r="B67" s="3"/>
      <c r="C67" s="3"/>
      <c r="D67" s="3"/>
      <c r="E67" s="4"/>
      <c r="F67" s="4"/>
      <c r="G67" s="5"/>
      <c r="H67" s="5"/>
      <c r="I67" s="6"/>
    </row>
    <row r="68" spans="1:9" ht="15">
      <c r="A68" s="3" t="s">
        <v>99</v>
      </c>
      <c r="B68" s="9">
        <v>136708</v>
      </c>
      <c r="C68" s="9">
        <v>138481</v>
      </c>
      <c r="D68" s="9">
        <v>142717</v>
      </c>
      <c r="E68" s="9">
        <v>154950</v>
      </c>
      <c r="F68" s="9">
        <v>136523</v>
      </c>
      <c r="G68" s="10">
        <f>SUM(F68-B68)/B68</f>
        <v>-0.001353249261199052</v>
      </c>
      <c r="H68" s="10">
        <f aca="true" t="shared" si="13" ref="H68:H74">SUM(F68-E68)/E68</f>
        <v>-0.11892223297838012</v>
      </c>
      <c r="I68" s="11">
        <f aca="true" t="shared" si="14" ref="I68:I73">SUM(F68/$F$74)</f>
        <v>0.10499588546994086</v>
      </c>
    </row>
    <row r="69" spans="1:9" ht="15">
      <c r="A69" s="3" t="s">
        <v>100</v>
      </c>
      <c r="B69" s="9">
        <v>202962</v>
      </c>
      <c r="C69" s="9">
        <v>186715</v>
      </c>
      <c r="D69" s="9">
        <v>218230</v>
      </c>
      <c r="E69" s="9">
        <v>180562</v>
      </c>
      <c r="F69" s="9">
        <v>179112</v>
      </c>
      <c r="G69" s="10">
        <f aca="true" t="shared" si="15" ref="G69:G74">SUM(F69-B69)/B69</f>
        <v>-0.11750968161527774</v>
      </c>
      <c r="H69" s="10">
        <f t="shared" si="13"/>
        <v>-0.0080304826043132</v>
      </c>
      <c r="I69" s="11">
        <f t="shared" si="14"/>
        <v>0.13774985195382497</v>
      </c>
    </row>
    <row r="70" spans="1:9" ht="15">
      <c r="A70" s="3" t="s">
        <v>101</v>
      </c>
      <c r="B70" s="9">
        <v>305326</v>
      </c>
      <c r="C70" s="9">
        <v>322838</v>
      </c>
      <c r="D70" s="9">
        <v>348073</v>
      </c>
      <c r="E70" s="9">
        <v>366049</v>
      </c>
      <c r="F70" s="9">
        <v>371101</v>
      </c>
      <c r="G70" s="10">
        <f t="shared" si="15"/>
        <v>0.215425479651258</v>
      </c>
      <c r="H70" s="10">
        <f t="shared" si="13"/>
        <v>0.013801430955964911</v>
      </c>
      <c r="I70" s="11">
        <f t="shared" si="14"/>
        <v>0.2854030316780361</v>
      </c>
    </row>
    <row r="71" spans="1:9" ht="15">
      <c r="A71" s="3" t="s">
        <v>102</v>
      </c>
      <c r="B71" s="9">
        <v>137933</v>
      </c>
      <c r="C71" s="9">
        <v>132232</v>
      </c>
      <c r="D71" s="9">
        <v>135346</v>
      </c>
      <c r="E71" s="9">
        <v>136275</v>
      </c>
      <c r="F71" s="9">
        <v>136353</v>
      </c>
      <c r="G71" s="10">
        <f t="shared" si="15"/>
        <v>-0.011454836768576048</v>
      </c>
      <c r="H71" s="10">
        <f t="shared" si="13"/>
        <v>0.0005723720418271877</v>
      </c>
      <c r="I71" s="11">
        <f t="shared" si="14"/>
        <v>0.10486514339329524</v>
      </c>
    </row>
    <row r="72" spans="1:9" ht="15">
      <c r="A72" s="3" t="s">
        <v>103</v>
      </c>
      <c r="B72" s="9">
        <v>132019</v>
      </c>
      <c r="C72" s="9">
        <v>140555</v>
      </c>
      <c r="D72" s="9">
        <v>144806</v>
      </c>
      <c r="E72" s="9">
        <v>142904</v>
      </c>
      <c r="F72" s="9">
        <v>144206</v>
      </c>
      <c r="G72" s="10">
        <f>SUM(F72-B72)/B72</f>
        <v>0.09231247017474757</v>
      </c>
      <c r="H72" s="10">
        <f>SUM(F72-E72)/E72</f>
        <v>0.009111011588199072</v>
      </c>
      <c r="I72" s="11">
        <f t="shared" si="14"/>
        <v>0.11090465826328377</v>
      </c>
    </row>
    <row r="73" spans="1:9" ht="15">
      <c r="A73" s="3" t="s">
        <v>104</v>
      </c>
      <c r="B73" s="9">
        <v>336065</v>
      </c>
      <c r="C73" s="9">
        <v>340345</v>
      </c>
      <c r="D73" s="9">
        <v>318237</v>
      </c>
      <c r="E73" s="9">
        <v>328394</v>
      </c>
      <c r="F73" s="9">
        <v>332975</v>
      </c>
      <c r="G73" s="10">
        <f t="shared" si="15"/>
        <v>-0.009194649844524125</v>
      </c>
      <c r="H73" s="10">
        <f t="shared" si="13"/>
        <v>0.013949706754691012</v>
      </c>
      <c r="I73" s="11">
        <f t="shared" si="14"/>
        <v>0.25608142924161903</v>
      </c>
    </row>
    <row r="74" spans="1:9" ht="15">
      <c r="A74" s="12" t="s">
        <v>105</v>
      </c>
      <c r="B74" s="13">
        <f>SUM(B68:B73)</f>
        <v>1251013</v>
      </c>
      <c r="C74" s="13">
        <f>SUM(C68:C73)</f>
        <v>1261166</v>
      </c>
      <c r="D74" s="13">
        <f>SUM(D68:D73)</f>
        <v>1307409</v>
      </c>
      <c r="E74" s="14">
        <f>SUM(E68:E73)</f>
        <v>1309134</v>
      </c>
      <c r="F74" s="14">
        <f>SUM(F68:F73)</f>
        <v>1300270</v>
      </c>
      <c r="G74" s="15">
        <f t="shared" si="15"/>
        <v>0.03937369156035948</v>
      </c>
      <c r="H74" s="15">
        <f t="shared" si="13"/>
        <v>-0.006770888236040008</v>
      </c>
      <c r="I74" s="16">
        <f>SUM(I68:I73)</f>
        <v>0.9999999999999999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8.10546875" style="0" customWidth="1"/>
  </cols>
  <sheetData>
    <row r="1" spans="2:10" ht="15">
      <c r="B1" s="2" t="s">
        <v>112</v>
      </c>
      <c r="C1" s="2"/>
      <c r="D1" s="2"/>
      <c r="E1" s="2"/>
      <c r="F1" s="2"/>
      <c r="G1" s="2"/>
      <c r="I1" s="2"/>
      <c r="J1" s="2"/>
    </row>
    <row r="2" spans="2:5" ht="15">
      <c r="B2" s="2" t="s">
        <v>113</v>
      </c>
      <c r="E2" s="3" t="s">
        <v>114</v>
      </c>
    </row>
    <row r="4" ht="15">
      <c r="B4" s="2"/>
    </row>
    <row r="5" spans="1:14" ht="15">
      <c r="A5" s="30"/>
      <c r="B5" s="30" t="s">
        <v>115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116</v>
      </c>
      <c r="N5" s="2"/>
    </row>
    <row r="6" spans="1:13" ht="15">
      <c r="A6">
        <v>1</v>
      </c>
      <c r="B6" t="s">
        <v>99</v>
      </c>
      <c r="C6">
        <v>4337</v>
      </c>
      <c r="D6">
        <v>924</v>
      </c>
      <c r="E6">
        <v>3413</v>
      </c>
      <c r="F6">
        <v>0</v>
      </c>
      <c r="G6">
        <v>15</v>
      </c>
      <c r="H6">
        <v>112</v>
      </c>
      <c r="I6">
        <v>910</v>
      </c>
      <c r="J6">
        <v>692</v>
      </c>
      <c r="K6">
        <v>651</v>
      </c>
      <c r="L6">
        <v>604</v>
      </c>
      <c r="M6">
        <v>1353</v>
      </c>
    </row>
    <row r="7" spans="1:13" ht="15">
      <c r="A7">
        <v>2</v>
      </c>
      <c r="B7" t="s">
        <v>100</v>
      </c>
      <c r="C7">
        <v>6009</v>
      </c>
      <c r="D7">
        <v>1322</v>
      </c>
      <c r="E7">
        <v>4687</v>
      </c>
      <c r="F7">
        <v>24</v>
      </c>
      <c r="G7">
        <v>39</v>
      </c>
      <c r="H7">
        <v>236</v>
      </c>
      <c r="I7">
        <v>1295</v>
      </c>
      <c r="J7">
        <v>906</v>
      </c>
      <c r="K7">
        <v>953</v>
      </c>
      <c r="L7">
        <v>1038</v>
      </c>
      <c r="M7">
        <v>1518</v>
      </c>
    </row>
    <row r="8" spans="1:13" ht="15">
      <c r="A8">
        <v>3</v>
      </c>
      <c r="B8" t="s">
        <v>101</v>
      </c>
      <c r="C8">
        <v>7501</v>
      </c>
      <c r="D8">
        <v>1760</v>
      </c>
      <c r="E8">
        <v>5741</v>
      </c>
      <c r="F8">
        <v>17</v>
      </c>
      <c r="G8">
        <v>67</v>
      </c>
      <c r="H8">
        <v>278</v>
      </c>
      <c r="I8">
        <v>1724</v>
      </c>
      <c r="J8">
        <v>1247</v>
      </c>
      <c r="K8">
        <v>1141</v>
      </c>
      <c r="L8">
        <v>1211</v>
      </c>
      <c r="M8">
        <v>1816</v>
      </c>
    </row>
    <row r="9" spans="1:13" ht="15">
      <c r="A9">
        <v>4</v>
      </c>
      <c r="B9" t="s">
        <v>102</v>
      </c>
      <c r="C9">
        <v>4705</v>
      </c>
      <c r="D9">
        <v>1165</v>
      </c>
      <c r="E9">
        <v>3540</v>
      </c>
      <c r="F9">
        <v>10</v>
      </c>
      <c r="G9">
        <v>13</v>
      </c>
      <c r="H9">
        <v>105</v>
      </c>
      <c r="I9">
        <v>736</v>
      </c>
      <c r="J9">
        <v>700</v>
      </c>
      <c r="K9">
        <v>779</v>
      </c>
      <c r="L9">
        <v>879</v>
      </c>
      <c r="M9">
        <v>1483</v>
      </c>
    </row>
    <row r="10" spans="1:13" ht="15">
      <c r="A10">
        <v>5</v>
      </c>
      <c r="B10" t="s">
        <v>103</v>
      </c>
      <c r="C10">
        <v>4412</v>
      </c>
      <c r="D10">
        <v>961</v>
      </c>
      <c r="E10">
        <v>3451</v>
      </c>
      <c r="F10">
        <v>146</v>
      </c>
      <c r="G10">
        <v>16</v>
      </c>
      <c r="H10">
        <v>126</v>
      </c>
      <c r="I10">
        <v>680</v>
      </c>
      <c r="J10">
        <v>670</v>
      </c>
      <c r="K10">
        <v>814</v>
      </c>
      <c r="L10">
        <v>772</v>
      </c>
      <c r="M10">
        <v>1187</v>
      </c>
    </row>
    <row r="11" spans="1:13" ht="15">
      <c r="A11">
        <v>7</v>
      </c>
      <c r="B11" t="s">
        <v>104</v>
      </c>
      <c r="C11">
        <v>9509</v>
      </c>
      <c r="D11">
        <v>2314</v>
      </c>
      <c r="E11">
        <v>7195</v>
      </c>
      <c r="F11">
        <v>2</v>
      </c>
      <c r="G11">
        <v>49</v>
      </c>
      <c r="H11">
        <v>279</v>
      </c>
      <c r="I11">
        <v>1623</v>
      </c>
      <c r="J11">
        <v>1488</v>
      </c>
      <c r="K11">
        <v>1666</v>
      </c>
      <c r="L11">
        <v>1670</v>
      </c>
      <c r="M11">
        <v>2732</v>
      </c>
    </row>
    <row r="12" spans="1:13" ht="15">
      <c r="A12" s="32"/>
      <c r="B12" s="32" t="s">
        <v>1</v>
      </c>
      <c r="C12" s="33">
        <f aca="true" t="shared" si="0" ref="C12:M12">SUM(C6:C11)</f>
        <v>36473</v>
      </c>
      <c r="D12" s="33">
        <f t="shared" si="0"/>
        <v>8446</v>
      </c>
      <c r="E12" s="33">
        <f t="shared" si="0"/>
        <v>28027</v>
      </c>
      <c r="F12" s="33">
        <f t="shared" si="0"/>
        <v>199</v>
      </c>
      <c r="G12" s="33">
        <f t="shared" si="0"/>
        <v>199</v>
      </c>
      <c r="H12" s="33">
        <f t="shared" si="0"/>
        <v>1136</v>
      </c>
      <c r="I12" s="33">
        <f t="shared" si="0"/>
        <v>6968</v>
      </c>
      <c r="J12" s="33">
        <f t="shared" si="0"/>
        <v>5703</v>
      </c>
      <c r="K12" s="33">
        <f t="shared" si="0"/>
        <v>6004</v>
      </c>
      <c r="L12" s="33">
        <f t="shared" si="0"/>
        <v>6174</v>
      </c>
      <c r="M12" s="33">
        <f t="shared" si="0"/>
        <v>10089</v>
      </c>
    </row>
    <row r="13" spans="1:13" ht="15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5" ht="15">
      <c r="B15" s="2" t="s">
        <v>117</v>
      </c>
    </row>
    <row r="17" spans="1:13" ht="15">
      <c r="A17" s="30"/>
      <c r="B17" s="30" t="s">
        <v>115</v>
      </c>
      <c r="C17" s="31" t="s">
        <v>1</v>
      </c>
      <c r="D17" s="31" t="s">
        <v>2</v>
      </c>
      <c r="E17" s="31" t="s">
        <v>3</v>
      </c>
      <c r="F17" s="31" t="s">
        <v>4</v>
      </c>
      <c r="G17" s="31" t="s">
        <v>5</v>
      </c>
      <c r="H17" s="31" t="s">
        <v>6</v>
      </c>
      <c r="I17" s="31" t="s">
        <v>7</v>
      </c>
      <c r="J17" s="31" t="s">
        <v>8</v>
      </c>
      <c r="K17" s="31" t="s">
        <v>9</v>
      </c>
      <c r="L17" s="31" t="s">
        <v>10</v>
      </c>
      <c r="M17" s="31" t="s">
        <v>116</v>
      </c>
    </row>
    <row r="18" spans="1:13" ht="15">
      <c r="A18">
        <v>1</v>
      </c>
      <c r="B18" t="s">
        <v>99</v>
      </c>
      <c r="C18" s="36">
        <f aca="true" t="shared" si="1" ref="C18:M18">SUM(C6/C12*100)</f>
        <v>11.890987854029007</v>
      </c>
      <c r="D18" s="36">
        <f t="shared" si="1"/>
        <v>10.940089983424105</v>
      </c>
      <c r="E18" s="36">
        <f t="shared" si="1"/>
        <v>12.17754308345524</v>
      </c>
      <c r="F18" s="36">
        <f t="shared" si="1"/>
        <v>0</v>
      </c>
      <c r="G18" s="36">
        <f t="shared" si="1"/>
        <v>7.537688442211055</v>
      </c>
      <c r="H18" s="36">
        <f t="shared" si="1"/>
        <v>9.859154929577464</v>
      </c>
      <c r="I18" s="36">
        <f t="shared" si="1"/>
        <v>13.059701492537313</v>
      </c>
      <c r="J18" s="36">
        <f t="shared" si="1"/>
        <v>12.13396458004559</v>
      </c>
      <c r="K18" s="36">
        <f t="shared" si="1"/>
        <v>10.842771485676215</v>
      </c>
      <c r="L18" s="36">
        <f t="shared" si="1"/>
        <v>9.782960803368965</v>
      </c>
      <c r="M18" s="36">
        <f t="shared" si="1"/>
        <v>13.410645257210824</v>
      </c>
    </row>
    <row r="19" spans="1:13" ht="15">
      <c r="A19">
        <v>2</v>
      </c>
      <c r="B19" t="s">
        <v>100</v>
      </c>
      <c r="C19" s="36">
        <f aca="true" t="shared" si="2" ref="C19:M19">SUM(C7/C12*100)</f>
        <v>16.47520083349327</v>
      </c>
      <c r="D19" s="36">
        <f t="shared" si="2"/>
        <v>15.652379824769122</v>
      </c>
      <c r="E19" s="36">
        <f t="shared" si="2"/>
        <v>16.723159810183038</v>
      </c>
      <c r="F19" s="36">
        <f t="shared" si="2"/>
        <v>12.060301507537687</v>
      </c>
      <c r="G19" s="36">
        <f t="shared" si="2"/>
        <v>19.597989949748744</v>
      </c>
      <c r="H19" s="36">
        <f t="shared" si="2"/>
        <v>20.774647887323944</v>
      </c>
      <c r="I19" s="36">
        <f t="shared" si="2"/>
        <v>18.5849598163031</v>
      </c>
      <c r="J19" s="36">
        <f t="shared" si="2"/>
        <v>15.886375591793792</v>
      </c>
      <c r="K19" s="36">
        <f t="shared" si="2"/>
        <v>15.872751499000668</v>
      </c>
      <c r="L19" s="36">
        <f t="shared" si="2"/>
        <v>16.812439261418856</v>
      </c>
      <c r="M19" s="36">
        <f t="shared" si="2"/>
        <v>15.04608980077312</v>
      </c>
    </row>
    <row r="20" spans="1:13" ht="15">
      <c r="A20">
        <v>3</v>
      </c>
      <c r="B20" t="s">
        <v>101</v>
      </c>
      <c r="C20" s="36">
        <f aca="true" t="shared" si="3" ref="C20:M20">SUM(C8/C12*100)</f>
        <v>20.565898061579798</v>
      </c>
      <c r="D20" s="36">
        <f t="shared" si="3"/>
        <v>20.838266635093536</v>
      </c>
      <c r="E20" s="36">
        <f t="shared" si="3"/>
        <v>20.483819174367575</v>
      </c>
      <c r="F20" s="36">
        <f t="shared" si="3"/>
        <v>8.542713567839195</v>
      </c>
      <c r="G20" s="36">
        <f t="shared" si="3"/>
        <v>33.66834170854271</v>
      </c>
      <c r="H20" s="36">
        <f t="shared" si="3"/>
        <v>24.471830985915492</v>
      </c>
      <c r="I20" s="36">
        <f t="shared" si="3"/>
        <v>24.741676234213546</v>
      </c>
      <c r="J20" s="36">
        <f t="shared" si="3"/>
        <v>21.86568472733649</v>
      </c>
      <c r="K20" s="36">
        <f t="shared" si="3"/>
        <v>19.003997335109926</v>
      </c>
      <c r="L20" s="36">
        <f t="shared" si="3"/>
        <v>19.614512471655328</v>
      </c>
      <c r="M20" s="36">
        <f t="shared" si="3"/>
        <v>17.99980176429775</v>
      </c>
    </row>
    <row r="21" spans="1:13" ht="15">
      <c r="A21">
        <v>4</v>
      </c>
      <c r="B21" t="s">
        <v>102</v>
      </c>
      <c r="C21" s="36">
        <f aca="true" t="shared" si="4" ref="C21:M21">SUM(C9/C12*100)</f>
        <v>12.899953390179036</v>
      </c>
      <c r="D21" s="36">
        <f t="shared" si="4"/>
        <v>13.79351172152498</v>
      </c>
      <c r="E21" s="36">
        <f t="shared" si="4"/>
        <v>12.630677560923395</v>
      </c>
      <c r="F21" s="36">
        <f t="shared" si="4"/>
        <v>5.025125628140704</v>
      </c>
      <c r="G21" s="36">
        <f t="shared" si="4"/>
        <v>6.532663316582915</v>
      </c>
      <c r="H21" s="36">
        <f t="shared" si="4"/>
        <v>9.242957746478874</v>
      </c>
      <c r="I21" s="36">
        <f t="shared" si="4"/>
        <v>10.562571756601608</v>
      </c>
      <c r="J21" s="36">
        <f t="shared" si="4"/>
        <v>12.274241627213748</v>
      </c>
      <c r="K21" s="36">
        <f t="shared" si="4"/>
        <v>12.974683544303797</v>
      </c>
      <c r="L21" s="36">
        <f t="shared" si="4"/>
        <v>14.237123420796891</v>
      </c>
      <c r="M21" s="36">
        <f t="shared" si="4"/>
        <v>14.699177321835663</v>
      </c>
    </row>
    <row r="22" spans="1:13" ht="15">
      <c r="A22">
        <v>5</v>
      </c>
      <c r="B22" t="s">
        <v>103</v>
      </c>
      <c r="C22" s="36">
        <f aca="true" t="shared" si="5" ref="C22:M22">SUM(C10/C12*100)</f>
        <v>12.096619417103062</v>
      </c>
      <c r="D22" s="36">
        <f t="shared" si="5"/>
        <v>11.378167179730049</v>
      </c>
      <c r="E22" s="36">
        <f t="shared" si="5"/>
        <v>12.31312662789453</v>
      </c>
      <c r="F22" s="36">
        <f t="shared" si="5"/>
        <v>73.36683417085426</v>
      </c>
      <c r="G22" s="36">
        <f t="shared" si="5"/>
        <v>8.040201005025125</v>
      </c>
      <c r="H22" s="36">
        <f t="shared" si="5"/>
        <v>11.091549295774648</v>
      </c>
      <c r="I22" s="36">
        <f t="shared" si="5"/>
        <v>9.758897818599312</v>
      </c>
      <c r="J22" s="36">
        <f t="shared" si="5"/>
        <v>11.748202700333158</v>
      </c>
      <c r="K22" s="36">
        <f t="shared" si="5"/>
        <v>13.557628247834778</v>
      </c>
      <c r="L22" s="36">
        <f t="shared" si="5"/>
        <v>12.504049238743118</v>
      </c>
      <c r="M22" s="36">
        <f t="shared" si="5"/>
        <v>11.765288928536028</v>
      </c>
    </row>
    <row r="23" spans="1:13" ht="15">
      <c r="A23">
        <v>7</v>
      </c>
      <c r="B23" t="s">
        <v>104</v>
      </c>
      <c r="C23" s="36">
        <f>SUM(C11/C12*100)</f>
        <v>26.071340443615824</v>
      </c>
      <c r="D23" s="36">
        <f aca="true" t="shared" si="6" ref="D23:M23">SUM(D11/D12*100)</f>
        <v>27.397584655458207</v>
      </c>
      <c r="E23" s="36">
        <f t="shared" si="6"/>
        <v>25.67167374317622</v>
      </c>
      <c r="F23" s="36">
        <f t="shared" si="6"/>
        <v>1.0050251256281406</v>
      </c>
      <c r="G23" s="36">
        <f t="shared" si="6"/>
        <v>24.623115577889447</v>
      </c>
      <c r="H23" s="36">
        <f t="shared" si="6"/>
        <v>24.55985915492958</v>
      </c>
      <c r="I23" s="36">
        <f t="shared" si="6"/>
        <v>23.292192881745123</v>
      </c>
      <c r="J23" s="36">
        <f t="shared" si="6"/>
        <v>26.09153077327722</v>
      </c>
      <c r="K23" s="36">
        <f t="shared" si="6"/>
        <v>27.748167888074615</v>
      </c>
      <c r="L23" s="36">
        <f t="shared" si="6"/>
        <v>27.048914804016842</v>
      </c>
      <c r="M23" s="36">
        <f t="shared" si="6"/>
        <v>27.078996927346616</v>
      </c>
    </row>
    <row r="24" spans="1:13" ht="15">
      <c r="A24" s="32"/>
      <c r="B24" s="32" t="s">
        <v>1</v>
      </c>
      <c r="C24" s="37">
        <f aca="true" t="shared" si="7" ref="C24:M24">SUM(C18:C23)</f>
        <v>99.99999999999999</v>
      </c>
      <c r="D24" s="37">
        <f t="shared" si="7"/>
        <v>99.99999999999999</v>
      </c>
      <c r="E24" s="37">
        <f t="shared" si="7"/>
        <v>100</v>
      </c>
      <c r="F24" s="37">
        <f t="shared" si="7"/>
        <v>99.99999999999999</v>
      </c>
      <c r="G24" s="37">
        <f t="shared" si="7"/>
        <v>100</v>
      </c>
      <c r="H24" s="37">
        <f t="shared" si="7"/>
        <v>100.00000000000001</v>
      </c>
      <c r="I24" s="37">
        <f t="shared" si="7"/>
        <v>100</v>
      </c>
      <c r="J24" s="37">
        <f t="shared" si="7"/>
        <v>100</v>
      </c>
      <c r="K24" s="37">
        <f t="shared" si="7"/>
        <v>100</v>
      </c>
      <c r="L24" s="37">
        <f t="shared" si="7"/>
        <v>100</v>
      </c>
      <c r="M24" s="37">
        <f t="shared" si="7"/>
        <v>100</v>
      </c>
    </row>
    <row r="26" spans="1:13" ht="15">
      <c r="A26" s="30"/>
      <c r="B26" s="30" t="s">
        <v>115</v>
      </c>
      <c r="C26" s="31" t="s">
        <v>1</v>
      </c>
      <c r="D26" s="31" t="s">
        <v>2</v>
      </c>
      <c r="E26" s="31" t="s">
        <v>3</v>
      </c>
      <c r="F26" s="31" t="s">
        <v>4</v>
      </c>
      <c r="G26" s="31" t="s">
        <v>5</v>
      </c>
      <c r="H26" s="31" t="s">
        <v>6</v>
      </c>
      <c r="I26" s="31" t="s">
        <v>7</v>
      </c>
      <c r="J26" s="31" t="s">
        <v>8</v>
      </c>
      <c r="K26" s="31" t="s">
        <v>9</v>
      </c>
      <c r="L26" s="31" t="s">
        <v>10</v>
      </c>
      <c r="M26" s="31" t="s">
        <v>116</v>
      </c>
    </row>
    <row r="27" spans="1:13" ht="15">
      <c r="A27">
        <v>1</v>
      </c>
      <c r="B27" t="s">
        <v>99</v>
      </c>
      <c r="C27" s="36">
        <f aca="true" t="shared" si="8" ref="C27:C32">SUM(E27,D27)</f>
        <v>100</v>
      </c>
      <c r="D27" s="36">
        <f aca="true" t="shared" si="9" ref="D27:D33">SUM(D6/C6*100)</f>
        <v>21.30504957343786</v>
      </c>
      <c r="E27" s="36">
        <f aca="true" t="shared" si="10" ref="E27:E33">SUM(E6/C6*100)</f>
        <v>78.69495042656214</v>
      </c>
      <c r="F27" s="36">
        <f aca="true" t="shared" si="11" ref="F27:F33">SUM(F6/C6*100)</f>
        <v>0</v>
      </c>
      <c r="G27" s="36">
        <f aca="true" t="shared" si="12" ref="G27:G33">SUM(G6/C6*100)</f>
        <v>0.34586119437399127</v>
      </c>
      <c r="H27" s="36">
        <f aca="true" t="shared" si="13" ref="H27:H33">SUM(H6/C6*100)</f>
        <v>2.5824302513258015</v>
      </c>
      <c r="I27" s="36">
        <f aca="true" t="shared" si="14" ref="I27:I33">SUM(I6/C6*100)</f>
        <v>20.982245792022137</v>
      </c>
      <c r="J27" s="36">
        <f aca="true" t="shared" si="15" ref="J27:J33">SUM(J6/C6*100)</f>
        <v>15.95572976712013</v>
      </c>
      <c r="K27" s="36">
        <f aca="true" t="shared" si="16" ref="K27:K33">SUM(K6/C6*100)</f>
        <v>15.01037583583122</v>
      </c>
      <c r="L27" s="36">
        <f aca="true" t="shared" si="17" ref="L27:L33">SUM(L6/C6*100)</f>
        <v>13.926677426792713</v>
      </c>
      <c r="M27" s="36">
        <f aca="true" t="shared" si="18" ref="M27:M33">SUM(M6/C6*100)</f>
        <v>31.19667973253401</v>
      </c>
    </row>
    <row r="28" spans="1:13" ht="15">
      <c r="A28">
        <v>2</v>
      </c>
      <c r="B28" t="s">
        <v>100</v>
      </c>
      <c r="C28" s="36">
        <f t="shared" si="8"/>
        <v>100</v>
      </c>
      <c r="D28" s="36">
        <f t="shared" si="9"/>
        <v>22.000332834082208</v>
      </c>
      <c r="E28" s="36">
        <f t="shared" si="10"/>
        <v>77.99966716591778</v>
      </c>
      <c r="F28" s="36">
        <f t="shared" si="11"/>
        <v>0.399400898652022</v>
      </c>
      <c r="G28" s="36">
        <f t="shared" si="12"/>
        <v>0.6490264603095357</v>
      </c>
      <c r="H28" s="36">
        <f t="shared" si="13"/>
        <v>3.9274421700782156</v>
      </c>
      <c r="I28" s="36">
        <f t="shared" si="14"/>
        <v>21.551006823098685</v>
      </c>
      <c r="J28" s="36">
        <f t="shared" si="15"/>
        <v>15.07738392411383</v>
      </c>
      <c r="K28" s="36">
        <f t="shared" si="16"/>
        <v>15.859544017307373</v>
      </c>
      <c r="L28" s="36">
        <f t="shared" si="17"/>
        <v>17.274088866699948</v>
      </c>
      <c r="M28" s="36">
        <f t="shared" si="18"/>
        <v>25.26210683974039</v>
      </c>
    </row>
    <row r="29" spans="1:13" ht="15">
      <c r="A29">
        <v>3</v>
      </c>
      <c r="B29" t="s">
        <v>101</v>
      </c>
      <c r="C29" s="36">
        <f t="shared" si="8"/>
        <v>100</v>
      </c>
      <c r="D29" s="36">
        <f t="shared" si="9"/>
        <v>23.463538194907347</v>
      </c>
      <c r="E29" s="36">
        <f t="shared" si="10"/>
        <v>76.53646180509266</v>
      </c>
      <c r="F29" s="36">
        <f t="shared" si="11"/>
        <v>0.22663644847353684</v>
      </c>
      <c r="G29" s="36">
        <f t="shared" si="12"/>
        <v>0.8932142381015865</v>
      </c>
      <c r="H29" s="36">
        <f t="shared" si="13"/>
        <v>3.706172510331956</v>
      </c>
      <c r="I29" s="36">
        <f t="shared" si="14"/>
        <v>22.983602186375148</v>
      </c>
      <c r="J29" s="36">
        <f t="shared" si="15"/>
        <v>16.62445007332356</v>
      </c>
      <c r="K29" s="36">
        <f t="shared" si="16"/>
        <v>15.211305159312092</v>
      </c>
      <c r="L29" s="36">
        <f t="shared" si="17"/>
        <v>16.14451406479136</v>
      </c>
      <c r="M29" s="36">
        <f t="shared" si="18"/>
        <v>24.21010531929076</v>
      </c>
    </row>
    <row r="30" spans="1:13" ht="15">
      <c r="A30">
        <v>4</v>
      </c>
      <c r="B30" t="s">
        <v>102</v>
      </c>
      <c r="C30" s="36">
        <f t="shared" si="8"/>
        <v>100</v>
      </c>
      <c r="D30" s="36">
        <f t="shared" si="9"/>
        <v>24.760892667375135</v>
      </c>
      <c r="E30" s="36">
        <f t="shared" si="10"/>
        <v>75.23910733262487</v>
      </c>
      <c r="F30" s="36">
        <f t="shared" si="11"/>
        <v>0.21253985122210414</v>
      </c>
      <c r="G30" s="36">
        <f t="shared" si="12"/>
        <v>0.27630180658873543</v>
      </c>
      <c r="H30" s="36">
        <f t="shared" si="13"/>
        <v>2.2316684378320937</v>
      </c>
      <c r="I30" s="36">
        <f t="shared" si="14"/>
        <v>15.642933049946864</v>
      </c>
      <c r="J30" s="36">
        <f t="shared" si="15"/>
        <v>14.87778958554729</v>
      </c>
      <c r="K30" s="36">
        <f t="shared" si="16"/>
        <v>16.55685441020191</v>
      </c>
      <c r="L30" s="36">
        <f t="shared" si="17"/>
        <v>18.682252922422954</v>
      </c>
      <c r="M30" s="36">
        <f t="shared" si="18"/>
        <v>31.519659936238043</v>
      </c>
    </row>
    <row r="31" spans="1:13" ht="15">
      <c r="A31">
        <v>5</v>
      </c>
      <c r="B31" t="s">
        <v>103</v>
      </c>
      <c r="C31" s="36">
        <f t="shared" si="8"/>
        <v>100</v>
      </c>
      <c r="D31" s="36">
        <f t="shared" si="9"/>
        <v>21.781504986400726</v>
      </c>
      <c r="E31" s="36">
        <f t="shared" si="10"/>
        <v>78.21849501359928</v>
      </c>
      <c r="F31" s="36">
        <f t="shared" si="11"/>
        <v>3.309156844968268</v>
      </c>
      <c r="G31" s="36">
        <f t="shared" si="12"/>
        <v>0.3626473254759746</v>
      </c>
      <c r="H31" s="36">
        <f t="shared" si="13"/>
        <v>2.8558476881233004</v>
      </c>
      <c r="I31" s="36">
        <f t="shared" si="14"/>
        <v>15.41251133272892</v>
      </c>
      <c r="J31" s="36">
        <f t="shared" si="15"/>
        <v>15.185856754306437</v>
      </c>
      <c r="K31" s="36">
        <f t="shared" si="16"/>
        <v>18.449682683590208</v>
      </c>
      <c r="L31" s="36">
        <f t="shared" si="17"/>
        <v>17.497733454215776</v>
      </c>
      <c r="M31" s="36">
        <f t="shared" si="18"/>
        <v>26.903898458748866</v>
      </c>
    </row>
    <row r="32" spans="1:13" ht="15">
      <c r="A32">
        <v>7</v>
      </c>
      <c r="B32" t="s">
        <v>104</v>
      </c>
      <c r="C32" s="36">
        <f t="shared" si="8"/>
        <v>99.99999999999999</v>
      </c>
      <c r="D32" s="36">
        <f t="shared" si="9"/>
        <v>24.334840677253126</v>
      </c>
      <c r="E32" s="36">
        <f t="shared" si="10"/>
        <v>75.66515932274686</v>
      </c>
      <c r="F32" s="36">
        <f t="shared" si="11"/>
        <v>0.02103270585760858</v>
      </c>
      <c r="G32" s="36">
        <f t="shared" si="12"/>
        <v>0.5153012935114103</v>
      </c>
      <c r="H32" s="36">
        <f t="shared" si="13"/>
        <v>2.934062467136397</v>
      </c>
      <c r="I32" s="36">
        <f t="shared" si="14"/>
        <v>17.068040803449364</v>
      </c>
      <c r="J32" s="36">
        <f t="shared" si="15"/>
        <v>15.648333158060785</v>
      </c>
      <c r="K32" s="36">
        <f t="shared" si="16"/>
        <v>17.52024397938795</v>
      </c>
      <c r="L32" s="36">
        <f t="shared" si="17"/>
        <v>17.562309391103163</v>
      </c>
      <c r="M32" s="36">
        <f t="shared" si="18"/>
        <v>28.73067620149332</v>
      </c>
    </row>
    <row r="33" spans="1:14" ht="15">
      <c r="A33" s="12"/>
      <c r="B33" s="32" t="s">
        <v>1</v>
      </c>
      <c r="C33" s="37">
        <f>SUM(F33:M33)</f>
        <v>99.99725824582568</v>
      </c>
      <c r="D33" s="37">
        <f t="shared" si="9"/>
        <v>23.15685575631289</v>
      </c>
      <c r="E33" s="37">
        <f t="shared" si="10"/>
        <v>76.8431442436871</v>
      </c>
      <c r="F33" s="37">
        <f t="shared" si="11"/>
        <v>0.5456090806898253</v>
      </c>
      <c r="G33" s="37">
        <f t="shared" si="12"/>
        <v>0.5456090806898253</v>
      </c>
      <c r="H33" s="37">
        <f t="shared" si="13"/>
        <v>3.1146327420283497</v>
      </c>
      <c r="I33" s="37">
        <f t="shared" si="14"/>
        <v>19.10454308666685</v>
      </c>
      <c r="J33" s="37">
        <f t="shared" si="15"/>
        <v>15.636224056151127</v>
      </c>
      <c r="K33" s="37">
        <f t="shared" si="16"/>
        <v>16.461492062621666</v>
      </c>
      <c r="L33" s="37">
        <f t="shared" si="17"/>
        <v>16.92759027225619</v>
      </c>
      <c r="M33" s="37">
        <f t="shared" si="18"/>
        <v>27.661557864721846</v>
      </c>
      <c r="N33" s="3"/>
    </row>
    <row r="35" ht="15">
      <c r="B35" s="3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10546875" style="0" customWidth="1"/>
  </cols>
  <sheetData>
    <row r="1" spans="1:12" ht="15">
      <c r="A1" s="2" t="s">
        <v>121</v>
      </c>
      <c r="B1" s="2"/>
      <c r="C1" s="2"/>
      <c r="D1" s="2"/>
      <c r="E1" s="2"/>
      <c r="F1" s="2"/>
      <c r="G1" s="3"/>
      <c r="H1" s="2"/>
      <c r="I1" s="2"/>
      <c r="J1" s="3"/>
      <c r="K1" s="3"/>
      <c r="L1" s="3"/>
    </row>
    <row r="2" spans="1:13" ht="15">
      <c r="A2" s="3" t="s">
        <v>113</v>
      </c>
      <c r="B2" s="3" t="s">
        <v>114</v>
      </c>
      <c r="C2" s="3"/>
      <c r="D2" s="3"/>
      <c r="E2" s="38"/>
      <c r="F2" s="2"/>
      <c r="G2" s="2"/>
      <c r="H2" s="2"/>
      <c r="I2" s="3"/>
      <c r="J2" s="3"/>
      <c r="K2" s="3"/>
      <c r="L2" s="3"/>
      <c r="M2" s="3"/>
    </row>
    <row r="3" spans="1:13" ht="15">
      <c r="A3" s="3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52" customFormat="1" ht="15">
      <c r="A5" s="51" t="s">
        <v>122</v>
      </c>
      <c r="B5" s="51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1" t="s">
        <v>10</v>
      </c>
      <c r="L5" s="51" t="s">
        <v>116</v>
      </c>
      <c r="M5" s="25"/>
    </row>
    <row r="6" spans="1:12" ht="15">
      <c r="A6" s="40" t="s">
        <v>123</v>
      </c>
      <c r="B6" s="3">
        <v>1040</v>
      </c>
      <c r="C6" s="3">
        <v>172</v>
      </c>
      <c r="D6" s="3">
        <v>868</v>
      </c>
      <c r="E6" s="3">
        <v>1</v>
      </c>
      <c r="F6" s="3">
        <v>9</v>
      </c>
      <c r="G6" s="3">
        <v>21</v>
      </c>
      <c r="H6" s="3">
        <v>231</v>
      </c>
      <c r="I6" s="3">
        <v>217</v>
      </c>
      <c r="J6" s="3">
        <v>168</v>
      </c>
      <c r="K6" s="3">
        <v>168</v>
      </c>
      <c r="L6" s="3">
        <v>225</v>
      </c>
    </row>
    <row r="7" spans="1:12" ht="15">
      <c r="A7" s="41" t="s">
        <v>124</v>
      </c>
      <c r="B7" s="3">
        <v>1798</v>
      </c>
      <c r="C7" s="3">
        <v>321</v>
      </c>
      <c r="D7" s="3">
        <v>1477</v>
      </c>
      <c r="E7" s="3">
        <v>0</v>
      </c>
      <c r="F7" s="3">
        <v>11</v>
      </c>
      <c r="G7" s="3">
        <v>83</v>
      </c>
      <c r="H7" s="3">
        <v>319</v>
      </c>
      <c r="I7" s="3">
        <v>183</v>
      </c>
      <c r="J7" s="3">
        <v>200</v>
      </c>
      <c r="K7" s="3">
        <v>199</v>
      </c>
      <c r="L7" s="3">
        <v>802</v>
      </c>
    </row>
    <row r="8" spans="1:12" ht="15">
      <c r="A8" s="42" t="s">
        <v>125</v>
      </c>
      <c r="B8" s="3">
        <v>1724</v>
      </c>
      <c r="C8" s="3">
        <v>700</v>
      </c>
      <c r="D8" s="3">
        <v>1024</v>
      </c>
      <c r="E8" s="3">
        <v>0</v>
      </c>
      <c r="F8" s="3">
        <v>13</v>
      </c>
      <c r="G8" s="3">
        <v>110</v>
      </c>
      <c r="H8" s="3">
        <v>631</v>
      </c>
      <c r="I8" s="3">
        <v>503</v>
      </c>
      <c r="J8" s="3">
        <v>261</v>
      </c>
      <c r="K8" s="3">
        <v>154</v>
      </c>
      <c r="L8" s="3">
        <v>52</v>
      </c>
    </row>
    <row r="9" spans="1:12" ht="15">
      <c r="A9" s="40" t="s">
        <v>126</v>
      </c>
      <c r="B9" s="3">
        <v>11380</v>
      </c>
      <c r="C9" s="3">
        <v>2865</v>
      </c>
      <c r="D9" s="3">
        <v>8515</v>
      </c>
      <c r="E9" s="3">
        <v>0</v>
      </c>
      <c r="F9" s="3">
        <v>61</v>
      </c>
      <c r="G9" s="3">
        <v>322</v>
      </c>
      <c r="H9" s="3">
        <v>1653</v>
      </c>
      <c r="I9" s="3">
        <v>1382</v>
      </c>
      <c r="J9" s="3">
        <v>1897</v>
      </c>
      <c r="K9" s="3">
        <v>2249</v>
      </c>
      <c r="L9" s="3">
        <v>3816</v>
      </c>
    </row>
    <row r="10" spans="1:12" ht="15">
      <c r="A10" s="40" t="s">
        <v>127</v>
      </c>
      <c r="B10" s="3">
        <v>4498</v>
      </c>
      <c r="C10" s="3">
        <v>767</v>
      </c>
      <c r="D10" s="3">
        <v>3731</v>
      </c>
      <c r="E10" s="3">
        <v>13</v>
      </c>
      <c r="F10" s="3">
        <v>24</v>
      </c>
      <c r="G10" s="3">
        <v>195</v>
      </c>
      <c r="H10" s="3">
        <v>863</v>
      </c>
      <c r="I10" s="3">
        <v>609</v>
      </c>
      <c r="J10" s="3">
        <v>720</v>
      </c>
      <c r="K10" s="3">
        <v>785</v>
      </c>
      <c r="L10" s="3">
        <v>1289</v>
      </c>
    </row>
    <row r="11" spans="1:12" ht="15">
      <c r="A11" s="40" t="s">
        <v>128</v>
      </c>
      <c r="B11" s="3">
        <v>3570</v>
      </c>
      <c r="C11" s="3">
        <v>44</v>
      </c>
      <c r="D11" s="3">
        <v>3526</v>
      </c>
      <c r="E11" s="3">
        <v>4</v>
      </c>
      <c r="F11" s="3">
        <v>8</v>
      </c>
      <c r="G11" s="3">
        <v>44</v>
      </c>
      <c r="H11" s="3">
        <v>536</v>
      </c>
      <c r="I11" s="3">
        <v>560</v>
      </c>
      <c r="J11" s="3">
        <v>773</v>
      </c>
      <c r="K11" s="3">
        <v>800</v>
      </c>
      <c r="L11" s="3">
        <v>845</v>
      </c>
    </row>
    <row r="12" spans="1:12" ht="15">
      <c r="A12" s="40" t="s">
        <v>129</v>
      </c>
      <c r="B12" s="3">
        <v>749</v>
      </c>
      <c r="C12" s="3">
        <v>353</v>
      </c>
      <c r="D12" s="3">
        <v>396</v>
      </c>
      <c r="E12" s="3">
        <v>0</v>
      </c>
      <c r="F12" s="3">
        <v>1</v>
      </c>
      <c r="G12" s="3">
        <v>16</v>
      </c>
      <c r="H12" s="3">
        <v>130</v>
      </c>
      <c r="I12" s="3">
        <v>135</v>
      </c>
      <c r="J12" s="3">
        <v>177</v>
      </c>
      <c r="K12" s="3">
        <v>161</v>
      </c>
      <c r="L12" s="3">
        <v>127</v>
      </c>
    </row>
    <row r="13" spans="1:12" ht="15">
      <c r="A13" s="40" t="s">
        <v>130</v>
      </c>
      <c r="B13" s="3">
        <v>292</v>
      </c>
      <c r="C13" s="3">
        <v>90</v>
      </c>
      <c r="D13" s="3">
        <v>202</v>
      </c>
      <c r="E13" s="3">
        <v>0</v>
      </c>
      <c r="F13" s="3">
        <v>3</v>
      </c>
      <c r="G13" s="3">
        <v>6</v>
      </c>
      <c r="H13" s="3">
        <v>45</v>
      </c>
      <c r="I13" s="3">
        <v>71</v>
      </c>
      <c r="J13" s="3">
        <v>71</v>
      </c>
      <c r="K13" s="3">
        <v>53</v>
      </c>
      <c r="L13" s="3">
        <v>43</v>
      </c>
    </row>
    <row r="14" spans="1:12" ht="15">
      <c r="A14" s="40" t="s">
        <v>131</v>
      </c>
      <c r="B14" s="3">
        <v>3068</v>
      </c>
      <c r="C14" s="3">
        <v>675</v>
      </c>
      <c r="D14" s="3">
        <v>2393</v>
      </c>
      <c r="E14" s="3">
        <v>76</v>
      </c>
      <c r="F14" s="3">
        <v>33</v>
      </c>
      <c r="G14" s="3">
        <v>83</v>
      </c>
      <c r="H14" s="3">
        <v>843</v>
      </c>
      <c r="I14" s="3">
        <v>730</v>
      </c>
      <c r="J14" s="3">
        <v>527</v>
      </c>
      <c r="K14" s="3">
        <v>360</v>
      </c>
      <c r="L14" s="3">
        <v>415</v>
      </c>
    </row>
    <row r="15" spans="1:12" ht="15">
      <c r="A15" s="40" t="s">
        <v>132</v>
      </c>
      <c r="B15" s="3">
        <v>3037</v>
      </c>
      <c r="C15" s="3">
        <v>863</v>
      </c>
      <c r="D15" s="3">
        <v>2174</v>
      </c>
      <c r="E15" s="3">
        <v>1</v>
      </c>
      <c r="F15" s="3">
        <v>6</v>
      </c>
      <c r="G15" s="3">
        <v>36</v>
      </c>
      <c r="H15" s="3">
        <v>196</v>
      </c>
      <c r="I15" s="3">
        <v>223</v>
      </c>
      <c r="J15" s="3">
        <v>446</v>
      </c>
      <c r="K15" s="3">
        <v>545</v>
      </c>
      <c r="L15" s="3">
        <v>1584</v>
      </c>
    </row>
    <row r="16" spans="1:12" ht="15">
      <c r="A16" s="40" t="s">
        <v>133</v>
      </c>
      <c r="B16" s="3">
        <v>3048</v>
      </c>
      <c r="C16" s="3">
        <v>888</v>
      </c>
      <c r="D16" s="3">
        <v>2160</v>
      </c>
      <c r="E16" s="3">
        <v>99</v>
      </c>
      <c r="F16" s="3">
        <v>15</v>
      </c>
      <c r="G16" s="3">
        <v>76</v>
      </c>
      <c r="H16" s="3">
        <v>712</v>
      </c>
      <c r="I16" s="3">
        <v>525</v>
      </c>
      <c r="J16" s="3">
        <v>439</v>
      </c>
      <c r="K16" s="3">
        <v>466</v>
      </c>
      <c r="L16" s="3">
        <v>715</v>
      </c>
    </row>
    <row r="17" spans="1:12" ht="15">
      <c r="A17" s="41" t="s">
        <v>134</v>
      </c>
      <c r="B17" s="3">
        <v>717</v>
      </c>
      <c r="C17" s="3">
        <v>78</v>
      </c>
      <c r="D17" s="3">
        <v>639</v>
      </c>
      <c r="E17" s="3">
        <v>0</v>
      </c>
      <c r="F17" s="3">
        <v>0</v>
      </c>
      <c r="G17" s="3">
        <v>18</v>
      </c>
      <c r="H17" s="3">
        <v>199</v>
      </c>
      <c r="I17" s="3">
        <v>169</v>
      </c>
      <c r="J17" s="3">
        <v>151</v>
      </c>
      <c r="K17" s="3">
        <v>112</v>
      </c>
      <c r="L17" s="3">
        <v>68</v>
      </c>
    </row>
    <row r="18" spans="1:12" ht="15">
      <c r="A18" s="40" t="s">
        <v>135</v>
      </c>
      <c r="B18" s="3">
        <v>4431</v>
      </c>
      <c r="C18" s="3">
        <v>562</v>
      </c>
      <c r="D18" s="3">
        <v>3869</v>
      </c>
      <c r="E18" s="3">
        <v>0</v>
      </c>
      <c r="F18" s="3">
        <v>15</v>
      </c>
      <c r="G18" s="3">
        <v>134</v>
      </c>
      <c r="H18" s="3">
        <v>654</v>
      </c>
      <c r="I18" s="3">
        <v>432</v>
      </c>
      <c r="J18" s="3">
        <v>541</v>
      </c>
      <c r="K18" s="3">
        <v>751</v>
      </c>
      <c r="L18" s="3">
        <v>1904</v>
      </c>
    </row>
    <row r="19" spans="1:12" ht="15">
      <c r="A19" s="40" t="s">
        <v>136</v>
      </c>
      <c r="B19" s="3">
        <v>96</v>
      </c>
      <c r="C19" s="3">
        <v>9</v>
      </c>
      <c r="D19" s="3">
        <v>87</v>
      </c>
      <c r="E19" s="3">
        <v>0</v>
      </c>
      <c r="F19" s="3">
        <v>0</v>
      </c>
      <c r="G19" s="3">
        <v>2</v>
      </c>
      <c r="H19" s="3">
        <v>36</v>
      </c>
      <c r="I19" s="3">
        <v>19</v>
      </c>
      <c r="J19" s="3">
        <v>23</v>
      </c>
      <c r="K19" s="3">
        <v>13</v>
      </c>
      <c r="L19" s="3">
        <v>3</v>
      </c>
    </row>
    <row r="20" spans="1:12" ht="15">
      <c r="A20" s="40" t="s">
        <v>137</v>
      </c>
      <c r="B20" s="3">
        <v>499</v>
      </c>
      <c r="C20" s="3">
        <v>299</v>
      </c>
      <c r="D20" s="3">
        <v>200</v>
      </c>
      <c r="E20" s="3">
        <v>1</v>
      </c>
      <c r="F20" s="3">
        <v>3</v>
      </c>
      <c r="G20" s="3">
        <v>7</v>
      </c>
      <c r="H20" s="3">
        <v>149</v>
      </c>
      <c r="I20" s="3">
        <v>156</v>
      </c>
      <c r="J20" s="3">
        <v>103</v>
      </c>
      <c r="K20" s="3">
        <v>54</v>
      </c>
      <c r="L20" s="3">
        <v>26</v>
      </c>
    </row>
    <row r="21" spans="1:12" ht="15">
      <c r="A21" s="32" t="s">
        <v>1</v>
      </c>
      <c r="B21" s="32">
        <f aca="true" t="shared" si="0" ref="B21:L21">SUM(B6:B20)</f>
        <v>39947</v>
      </c>
      <c r="C21" s="32">
        <f t="shared" si="0"/>
        <v>8686</v>
      </c>
      <c r="D21" s="32">
        <f t="shared" si="0"/>
        <v>31261</v>
      </c>
      <c r="E21" s="32">
        <f t="shared" si="0"/>
        <v>195</v>
      </c>
      <c r="F21" s="32">
        <f t="shared" si="0"/>
        <v>202</v>
      </c>
      <c r="G21" s="32">
        <f t="shared" si="0"/>
        <v>1153</v>
      </c>
      <c r="H21" s="32">
        <f t="shared" si="0"/>
        <v>7197</v>
      </c>
      <c r="I21" s="32">
        <f t="shared" si="0"/>
        <v>5914</v>
      </c>
      <c r="J21" s="32">
        <f t="shared" si="0"/>
        <v>6497</v>
      </c>
      <c r="K21" s="32">
        <f t="shared" si="0"/>
        <v>6870</v>
      </c>
      <c r="L21" s="32">
        <f t="shared" si="0"/>
        <v>11914</v>
      </c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2" t="s">
        <v>138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52" customFormat="1" ht="15">
      <c r="A25" s="51" t="s">
        <v>122</v>
      </c>
      <c r="B25" s="51" t="s">
        <v>1</v>
      </c>
      <c r="C25" s="51" t="s">
        <v>2</v>
      </c>
      <c r="D25" s="51" t="s">
        <v>3</v>
      </c>
      <c r="E25" s="51" t="s">
        <v>4</v>
      </c>
      <c r="F25" s="51" t="s">
        <v>5</v>
      </c>
      <c r="G25" s="51" t="s">
        <v>6</v>
      </c>
      <c r="H25" s="51" t="s">
        <v>7</v>
      </c>
      <c r="I25" s="51" t="s">
        <v>8</v>
      </c>
      <c r="J25" s="51" t="s">
        <v>9</v>
      </c>
      <c r="K25" s="51" t="s">
        <v>10</v>
      </c>
      <c r="L25" s="51" t="s">
        <v>116</v>
      </c>
    </row>
    <row r="26" spans="1:12" ht="15">
      <c r="A26" s="43" t="s">
        <v>123</v>
      </c>
      <c r="B26" s="44">
        <f aca="true" t="shared" si="1" ref="B26:B40">SUM(B6/$B$21*100)</f>
        <v>2.6034495706811525</v>
      </c>
      <c r="C26" s="44">
        <f aca="true" t="shared" si="2" ref="C26:C40">SUM(C6/$C$21*100)</f>
        <v>1.9801980198019802</v>
      </c>
      <c r="D26" s="44">
        <f aca="true" t="shared" si="3" ref="D26:D40">SUM(D6/$D$21*100)</f>
        <v>2.7766226288346503</v>
      </c>
      <c r="E26" s="44">
        <f aca="true" t="shared" si="4" ref="E26:E40">SUM(E6/$E$21*100)</f>
        <v>0.5128205128205128</v>
      </c>
      <c r="F26" s="44">
        <f aca="true" t="shared" si="5" ref="F26:F40">SUM(F6/$F$21*100)</f>
        <v>4.455445544554455</v>
      </c>
      <c r="G26" s="44">
        <f aca="true" t="shared" si="6" ref="G26:G40">SUM(G6/$G$21*100)</f>
        <v>1.8213356461405028</v>
      </c>
      <c r="H26" s="44">
        <f aca="true" t="shared" si="7" ref="H26:H40">SUM(H6/$H$21*100)</f>
        <v>3.2096706961233847</v>
      </c>
      <c r="I26" s="44">
        <f aca="true" t="shared" si="8" ref="I26:I40">SUM(I6/$I$21*100)</f>
        <v>3.669259384511329</v>
      </c>
      <c r="J26" s="44">
        <f aca="true" t="shared" si="9" ref="J26:J40">SUM(J6/$J$21*100)</f>
        <v>2.585808834846852</v>
      </c>
      <c r="K26" s="44">
        <f aca="true" t="shared" si="10" ref="K26:K40">SUM(K6/$K$21*100)</f>
        <v>2.445414847161572</v>
      </c>
      <c r="L26" s="44">
        <f aca="true" t="shared" si="11" ref="L26:L40">SUM(L6/$L$21*100)</f>
        <v>1.8885344972301494</v>
      </c>
    </row>
    <row r="27" spans="1:12" ht="15">
      <c r="A27" s="41" t="s">
        <v>124</v>
      </c>
      <c r="B27" s="44">
        <f t="shared" si="1"/>
        <v>4.500963777004531</v>
      </c>
      <c r="C27" s="44">
        <f t="shared" si="2"/>
        <v>3.69560211835137</v>
      </c>
      <c r="D27" s="44">
        <f t="shared" si="3"/>
        <v>4.7247368926138</v>
      </c>
      <c r="E27" s="44">
        <f t="shared" si="4"/>
        <v>0</v>
      </c>
      <c r="F27" s="44">
        <f t="shared" si="5"/>
        <v>5.445544554455446</v>
      </c>
      <c r="G27" s="44">
        <f t="shared" si="6"/>
        <v>7.1986123156981785</v>
      </c>
      <c r="H27" s="44">
        <f t="shared" si="7"/>
        <v>4.4324023898846745</v>
      </c>
      <c r="I27" s="44">
        <f t="shared" si="8"/>
        <v>3.094352384173148</v>
      </c>
      <c r="J27" s="44">
        <f t="shared" si="9"/>
        <v>3.0783438510081576</v>
      </c>
      <c r="K27" s="44">
        <f t="shared" si="10"/>
        <v>2.8966521106259098</v>
      </c>
      <c r="L27" s="44">
        <f t="shared" si="11"/>
        <v>6.731576296793689</v>
      </c>
    </row>
    <row r="28" spans="1:12" ht="15">
      <c r="A28" s="42" t="s">
        <v>125</v>
      </c>
      <c r="B28" s="44">
        <f t="shared" si="1"/>
        <v>4.315718326782987</v>
      </c>
      <c r="C28" s="44">
        <f t="shared" si="2"/>
        <v>8.058945429426663</v>
      </c>
      <c r="D28" s="44">
        <f t="shared" si="3"/>
        <v>3.2756469722657626</v>
      </c>
      <c r="E28" s="44">
        <f t="shared" si="4"/>
        <v>0</v>
      </c>
      <c r="F28" s="44">
        <f t="shared" si="5"/>
        <v>6.435643564356436</v>
      </c>
      <c r="G28" s="44">
        <f t="shared" si="6"/>
        <v>9.540329575021683</v>
      </c>
      <c r="H28" s="44">
        <f t="shared" si="7"/>
        <v>8.767542031401973</v>
      </c>
      <c r="I28" s="44">
        <f t="shared" si="8"/>
        <v>8.50524179912073</v>
      </c>
      <c r="J28" s="44">
        <f t="shared" si="9"/>
        <v>4.017238725565646</v>
      </c>
      <c r="K28" s="44">
        <f t="shared" si="10"/>
        <v>2.2416302765647744</v>
      </c>
      <c r="L28" s="44">
        <f t="shared" si="11"/>
        <v>0.43646130602652344</v>
      </c>
    </row>
    <row r="29" spans="1:12" ht="15">
      <c r="A29" s="40" t="s">
        <v>126</v>
      </c>
      <c r="B29" s="44">
        <f t="shared" si="1"/>
        <v>28.487746263799536</v>
      </c>
      <c r="C29" s="44">
        <f t="shared" si="2"/>
        <v>32.984112364724844</v>
      </c>
      <c r="D29" s="44">
        <f t="shared" si="3"/>
        <v>27.23841207894821</v>
      </c>
      <c r="E29" s="44">
        <f t="shared" si="4"/>
        <v>0</v>
      </c>
      <c r="F29" s="44">
        <f t="shared" si="5"/>
        <v>30.198019801980198</v>
      </c>
      <c r="G29" s="44">
        <f t="shared" si="6"/>
        <v>27.92714657415438</v>
      </c>
      <c r="H29" s="44">
        <f t="shared" si="7"/>
        <v>22.967903293038766</v>
      </c>
      <c r="I29" s="44">
        <f t="shared" si="8"/>
        <v>23.36827866080487</v>
      </c>
      <c r="J29" s="44">
        <f t="shared" si="9"/>
        <v>29.198091426812372</v>
      </c>
      <c r="K29" s="44">
        <f t="shared" si="10"/>
        <v>32.73653566229985</v>
      </c>
      <c r="L29" s="44">
        <f t="shared" si="11"/>
        <v>32.029545073023336</v>
      </c>
    </row>
    <row r="30" spans="1:12" ht="15">
      <c r="A30" s="40" t="s">
        <v>127</v>
      </c>
      <c r="B30" s="44">
        <f t="shared" si="1"/>
        <v>11.259919393195984</v>
      </c>
      <c r="C30" s="44">
        <f t="shared" si="2"/>
        <v>8.830301634814644</v>
      </c>
      <c r="D30" s="44">
        <f t="shared" si="3"/>
        <v>11.934998880394101</v>
      </c>
      <c r="E30" s="44">
        <f t="shared" si="4"/>
        <v>6.666666666666667</v>
      </c>
      <c r="F30" s="44">
        <f t="shared" si="5"/>
        <v>11.881188118811881</v>
      </c>
      <c r="G30" s="44">
        <f t="shared" si="6"/>
        <v>16.91240242844753</v>
      </c>
      <c r="H30" s="44">
        <f t="shared" si="7"/>
        <v>11.991107405863556</v>
      </c>
      <c r="I30" s="44">
        <f t="shared" si="8"/>
        <v>10.297598917822116</v>
      </c>
      <c r="J30" s="44">
        <f t="shared" si="9"/>
        <v>11.082037863629367</v>
      </c>
      <c r="K30" s="44">
        <f t="shared" si="10"/>
        <v>11.426491994177583</v>
      </c>
      <c r="L30" s="44">
        <f t="shared" si="11"/>
        <v>10.819204297465166</v>
      </c>
    </row>
    <row r="31" spans="1:12" ht="15">
      <c r="A31" s="40" t="s">
        <v>128</v>
      </c>
      <c r="B31" s="44">
        <f t="shared" si="1"/>
        <v>8.936841314742033</v>
      </c>
      <c r="C31" s="44">
        <f t="shared" si="2"/>
        <v>0.5065622841353903</v>
      </c>
      <c r="D31" s="44">
        <f t="shared" si="3"/>
        <v>11.279229711141678</v>
      </c>
      <c r="E31" s="44">
        <f t="shared" si="4"/>
        <v>2.051282051282051</v>
      </c>
      <c r="F31" s="44">
        <f t="shared" si="5"/>
        <v>3.9603960396039604</v>
      </c>
      <c r="G31" s="44">
        <f t="shared" si="6"/>
        <v>3.8161318300086733</v>
      </c>
      <c r="H31" s="44">
        <f t="shared" si="7"/>
        <v>7.4475475892733085</v>
      </c>
      <c r="I31" s="44">
        <f t="shared" si="8"/>
        <v>9.469056476158269</v>
      </c>
      <c r="J31" s="44">
        <f t="shared" si="9"/>
        <v>11.89779898414653</v>
      </c>
      <c r="K31" s="44">
        <f t="shared" si="10"/>
        <v>11.644832605531295</v>
      </c>
      <c r="L31" s="44">
        <f t="shared" si="11"/>
        <v>7.092496222931005</v>
      </c>
    </row>
    <row r="32" spans="1:12" ht="15">
      <c r="A32" s="40" t="s">
        <v>129</v>
      </c>
      <c r="B32" s="44">
        <f t="shared" si="1"/>
        <v>1.874984354269407</v>
      </c>
      <c r="C32" s="44">
        <f t="shared" si="2"/>
        <v>4.064011052268017</v>
      </c>
      <c r="D32" s="44">
        <f t="shared" si="3"/>
        <v>1.2667541025559004</v>
      </c>
      <c r="E32" s="44">
        <f t="shared" si="4"/>
        <v>0</v>
      </c>
      <c r="F32" s="44">
        <f t="shared" si="5"/>
        <v>0.49504950495049505</v>
      </c>
      <c r="G32" s="44">
        <f t="shared" si="6"/>
        <v>1.3876843018213356</v>
      </c>
      <c r="H32" s="44">
        <f t="shared" si="7"/>
        <v>1.8063081839655413</v>
      </c>
      <c r="I32" s="44">
        <f t="shared" si="8"/>
        <v>2.2827189719310113</v>
      </c>
      <c r="J32" s="44">
        <f t="shared" si="9"/>
        <v>2.7243343081422196</v>
      </c>
      <c r="K32" s="44">
        <f t="shared" si="10"/>
        <v>2.3435225618631734</v>
      </c>
      <c r="L32" s="44">
        <f t="shared" si="11"/>
        <v>1.06597280510324</v>
      </c>
    </row>
    <row r="33" spans="1:12" ht="15">
      <c r="A33" s="40" t="s">
        <v>130</v>
      </c>
      <c r="B33" s="44">
        <f t="shared" si="1"/>
        <v>0.7309685333066313</v>
      </c>
      <c r="C33" s="44">
        <f t="shared" si="2"/>
        <v>1.036150126640571</v>
      </c>
      <c r="D33" s="44">
        <f t="shared" si="3"/>
        <v>0.6461725472633634</v>
      </c>
      <c r="E33" s="44">
        <f t="shared" si="4"/>
        <v>0</v>
      </c>
      <c r="F33" s="44">
        <f t="shared" si="5"/>
        <v>1.4851485148514851</v>
      </c>
      <c r="G33" s="44">
        <f t="shared" si="6"/>
        <v>0.5203816131830009</v>
      </c>
      <c r="H33" s="44">
        <f t="shared" si="7"/>
        <v>0.6252605252188412</v>
      </c>
      <c r="I33" s="44">
        <f t="shared" si="8"/>
        <v>1.2005410889414947</v>
      </c>
      <c r="J33" s="44">
        <f t="shared" si="9"/>
        <v>1.092812067107896</v>
      </c>
      <c r="K33" s="44">
        <f t="shared" si="10"/>
        <v>0.7714701601164484</v>
      </c>
      <c r="L33" s="44">
        <f t="shared" si="11"/>
        <v>0.36091992613731744</v>
      </c>
    </row>
    <row r="34" spans="1:12" ht="15">
      <c r="A34" s="40" t="s">
        <v>131</v>
      </c>
      <c r="B34" s="44">
        <f t="shared" si="1"/>
        <v>7.680176233509401</v>
      </c>
      <c r="C34" s="44">
        <f t="shared" si="2"/>
        <v>7.771125949804284</v>
      </c>
      <c r="D34" s="44">
        <f t="shared" si="3"/>
        <v>7.654905473273407</v>
      </c>
      <c r="E34" s="44">
        <f t="shared" si="4"/>
        <v>38.97435897435898</v>
      </c>
      <c r="F34" s="44">
        <f t="shared" si="5"/>
        <v>16.33663366336634</v>
      </c>
      <c r="G34" s="44">
        <f t="shared" si="6"/>
        <v>7.1986123156981785</v>
      </c>
      <c r="H34" s="44">
        <f t="shared" si="7"/>
        <v>11.713213839099625</v>
      </c>
      <c r="I34" s="44">
        <f t="shared" si="8"/>
        <v>12.343591477849172</v>
      </c>
      <c r="J34" s="44">
        <f t="shared" si="9"/>
        <v>8.111436047406496</v>
      </c>
      <c r="K34" s="44">
        <f t="shared" si="10"/>
        <v>5.240174672489083</v>
      </c>
      <c r="L34" s="44">
        <f t="shared" si="11"/>
        <v>3.483296961557831</v>
      </c>
    </row>
    <row r="35" spans="1:12" ht="15">
      <c r="A35" s="40" t="s">
        <v>132</v>
      </c>
      <c r="B35" s="44">
        <f t="shared" si="1"/>
        <v>7.602573409767944</v>
      </c>
      <c r="C35" s="44">
        <f t="shared" si="2"/>
        <v>9.935528436564587</v>
      </c>
      <c r="D35" s="44">
        <f t="shared" si="3"/>
        <v>6.954352068072038</v>
      </c>
      <c r="E35" s="44">
        <f t="shared" si="4"/>
        <v>0.5128205128205128</v>
      </c>
      <c r="F35" s="44">
        <f t="shared" si="5"/>
        <v>2.9702970297029703</v>
      </c>
      <c r="G35" s="44">
        <f t="shared" si="6"/>
        <v>3.1222896790980053</v>
      </c>
      <c r="H35" s="44">
        <f t="shared" si="7"/>
        <v>2.7233569542865084</v>
      </c>
      <c r="I35" s="44">
        <f t="shared" si="8"/>
        <v>3.7707135610415965</v>
      </c>
      <c r="J35" s="44">
        <f t="shared" si="9"/>
        <v>6.864706787748191</v>
      </c>
      <c r="K35" s="44">
        <f t="shared" si="10"/>
        <v>7.9330422125181945</v>
      </c>
      <c r="L35" s="44">
        <f t="shared" si="11"/>
        <v>13.29528286050025</v>
      </c>
    </row>
    <row r="36" spans="1:12" ht="15">
      <c r="A36" s="40" t="s">
        <v>133</v>
      </c>
      <c r="B36" s="44">
        <f t="shared" si="1"/>
        <v>7.630109895611685</v>
      </c>
      <c r="C36" s="44">
        <f t="shared" si="2"/>
        <v>10.223347916186967</v>
      </c>
      <c r="D36" s="44">
        <f t="shared" si="3"/>
        <v>6.909567832123092</v>
      </c>
      <c r="E36" s="44">
        <f t="shared" si="4"/>
        <v>50.76923076923077</v>
      </c>
      <c r="F36" s="44">
        <f t="shared" si="5"/>
        <v>7.425742574257425</v>
      </c>
      <c r="G36" s="44">
        <f t="shared" si="6"/>
        <v>6.591500433651344</v>
      </c>
      <c r="H36" s="44">
        <f t="shared" si="7"/>
        <v>9.893010976795887</v>
      </c>
      <c r="I36" s="44">
        <f t="shared" si="8"/>
        <v>8.877240446398377</v>
      </c>
      <c r="J36" s="44">
        <f t="shared" si="9"/>
        <v>6.756964752962906</v>
      </c>
      <c r="K36" s="44">
        <f t="shared" si="10"/>
        <v>6.78311499272198</v>
      </c>
      <c r="L36" s="44">
        <f t="shared" si="11"/>
        <v>6.001342957864697</v>
      </c>
    </row>
    <row r="37" spans="1:12" ht="15">
      <c r="A37" s="41" t="s">
        <v>134</v>
      </c>
      <c r="B37" s="44">
        <f t="shared" si="1"/>
        <v>1.7948782136330639</v>
      </c>
      <c r="C37" s="44">
        <f t="shared" si="2"/>
        <v>0.8979967764218283</v>
      </c>
      <c r="D37" s="44">
        <f t="shared" si="3"/>
        <v>2.0440804836697484</v>
      </c>
      <c r="E37" s="44">
        <f t="shared" si="4"/>
        <v>0</v>
      </c>
      <c r="F37" s="44">
        <f t="shared" si="5"/>
        <v>0</v>
      </c>
      <c r="G37" s="44">
        <f t="shared" si="6"/>
        <v>1.5611448395490026</v>
      </c>
      <c r="H37" s="44">
        <f t="shared" si="7"/>
        <v>2.765040989301098</v>
      </c>
      <c r="I37" s="44">
        <f t="shared" si="8"/>
        <v>2.8576259722691915</v>
      </c>
      <c r="J37" s="44">
        <f t="shared" si="9"/>
        <v>2.324149607511159</v>
      </c>
      <c r="K37" s="44">
        <f t="shared" si="10"/>
        <v>1.6302765647743813</v>
      </c>
      <c r="L37" s="44">
        <f t="shared" si="11"/>
        <v>0.570757092496223</v>
      </c>
    </row>
    <row r="38" spans="1:12" ht="15">
      <c r="A38" s="40" t="s">
        <v>135</v>
      </c>
      <c r="B38" s="44">
        <f t="shared" si="1"/>
        <v>11.09219716123864</v>
      </c>
      <c r="C38" s="44">
        <f t="shared" si="2"/>
        <v>6.470181901911122</v>
      </c>
      <c r="D38" s="44">
        <f t="shared" si="3"/>
        <v>12.376443491890853</v>
      </c>
      <c r="E38" s="44">
        <f t="shared" si="4"/>
        <v>0</v>
      </c>
      <c r="F38" s="44">
        <f t="shared" si="5"/>
        <v>7.425742574257425</v>
      </c>
      <c r="G38" s="44">
        <f t="shared" si="6"/>
        <v>11.621856027753687</v>
      </c>
      <c r="H38" s="44">
        <f t="shared" si="7"/>
        <v>9.087119633180492</v>
      </c>
      <c r="I38" s="44">
        <f t="shared" si="8"/>
        <v>7.304700710179237</v>
      </c>
      <c r="J38" s="44">
        <f t="shared" si="9"/>
        <v>8.326920116977066</v>
      </c>
      <c r="K38" s="44">
        <f t="shared" si="10"/>
        <v>10.931586608442503</v>
      </c>
      <c r="L38" s="44">
        <f t="shared" si="11"/>
        <v>15.981198589894241</v>
      </c>
    </row>
    <row r="39" spans="1:12" ht="15">
      <c r="A39" s="40" t="s">
        <v>136</v>
      </c>
      <c r="B39" s="44">
        <f t="shared" si="1"/>
        <v>0.24031842190902947</v>
      </c>
      <c r="C39" s="44">
        <f t="shared" si="2"/>
        <v>0.10361501266405711</v>
      </c>
      <c r="D39" s="44">
        <f t="shared" si="3"/>
        <v>0.2783020376827357</v>
      </c>
      <c r="E39" s="44">
        <f t="shared" si="4"/>
        <v>0</v>
      </c>
      <c r="F39" s="44">
        <f t="shared" si="5"/>
        <v>0</v>
      </c>
      <c r="G39" s="44">
        <f t="shared" si="6"/>
        <v>0.17346053772766695</v>
      </c>
      <c r="H39" s="44">
        <f t="shared" si="7"/>
        <v>0.5002084201750729</v>
      </c>
      <c r="I39" s="44">
        <f t="shared" si="8"/>
        <v>0.3212715590125127</v>
      </c>
      <c r="J39" s="44">
        <f t="shared" si="9"/>
        <v>0.3540095428659381</v>
      </c>
      <c r="K39" s="44">
        <f t="shared" si="10"/>
        <v>0.18922852983988353</v>
      </c>
      <c r="L39" s="44">
        <f t="shared" si="11"/>
        <v>0.02518045996306866</v>
      </c>
    </row>
    <row r="40" spans="1:12" ht="15">
      <c r="A40" s="45" t="s">
        <v>137</v>
      </c>
      <c r="B40" s="46">
        <f t="shared" si="1"/>
        <v>1.2491551305479762</v>
      </c>
      <c r="C40" s="46">
        <f t="shared" si="2"/>
        <v>3.442320976283675</v>
      </c>
      <c r="D40" s="46">
        <f t="shared" si="3"/>
        <v>0.6397747992706567</v>
      </c>
      <c r="E40" s="46">
        <f t="shared" si="4"/>
        <v>0.5128205128205128</v>
      </c>
      <c r="F40" s="46">
        <f t="shared" si="5"/>
        <v>1.4851485148514851</v>
      </c>
      <c r="G40" s="46">
        <f t="shared" si="6"/>
        <v>0.6071118820468344</v>
      </c>
      <c r="H40" s="46">
        <f t="shared" si="7"/>
        <v>2.0703070723912744</v>
      </c>
      <c r="I40" s="46">
        <f t="shared" si="8"/>
        <v>2.637808589786946</v>
      </c>
      <c r="J40" s="46">
        <f t="shared" si="9"/>
        <v>1.5853470832692012</v>
      </c>
      <c r="K40" s="46">
        <f t="shared" si="10"/>
        <v>0.7860262008733625</v>
      </c>
      <c r="L40" s="46">
        <f t="shared" si="11"/>
        <v>0.21823065301326172</v>
      </c>
    </row>
    <row r="41" spans="1:12" ht="15">
      <c r="A41" s="47" t="s">
        <v>1</v>
      </c>
      <c r="B41" s="2">
        <f aca="true" t="shared" si="12" ref="B41:L41">SUM(B26:B40)</f>
        <v>100</v>
      </c>
      <c r="C41" s="2">
        <f t="shared" si="12"/>
        <v>100</v>
      </c>
      <c r="D41" s="2">
        <f t="shared" si="12"/>
        <v>99.99999999999999</v>
      </c>
      <c r="E41" s="2">
        <f t="shared" si="12"/>
        <v>99.99999999999999</v>
      </c>
      <c r="F41" s="2">
        <f t="shared" si="12"/>
        <v>100.00000000000001</v>
      </c>
      <c r="G41" s="2">
        <f t="shared" si="12"/>
        <v>100.00000000000003</v>
      </c>
      <c r="H41" s="2">
        <f t="shared" si="12"/>
        <v>100.00000000000001</v>
      </c>
      <c r="I41" s="2">
        <f t="shared" si="12"/>
        <v>99.99999999999999</v>
      </c>
      <c r="J41" s="2">
        <f t="shared" si="12"/>
        <v>100</v>
      </c>
      <c r="K41" s="2">
        <f t="shared" si="12"/>
        <v>99.99999999999997</v>
      </c>
      <c r="L41" s="2">
        <f t="shared" si="12"/>
        <v>100</v>
      </c>
    </row>
    <row r="42" spans="1:12" ht="15">
      <c r="A42" s="1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0" t="s">
        <v>122</v>
      </c>
      <c r="B43" s="31" t="s">
        <v>1</v>
      </c>
      <c r="C43" s="31" t="s">
        <v>2</v>
      </c>
      <c r="D43" s="31" t="s">
        <v>3</v>
      </c>
      <c r="E43" s="31" t="s">
        <v>4</v>
      </c>
      <c r="F43" s="31" t="s">
        <v>5</v>
      </c>
      <c r="G43" s="31" t="s">
        <v>6</v>
      </c>
      <c r="H43" s="31" t="s">
        <v>7</v>
      </c>
      <c r="I43" s="31" t="s">
        <v>8</v>
      </c>
      <c r="J43" s="31" t="s">
        <v>9</v>
      </c>
      <c r="K43" s="31" t="s">
        <v>10</v>
      </c>
      <c r="L43" s="39" t="s">
        <v>116</v>
      </c>
    </row>
    <row r="44" spans="1:12" ht="15">
      <c r="A44" s="40" t="s">
        <v>123</v>
      </c>
      <c r="B44" s="48">
        <f aca="true" t="shared" si="13" ref="B44:B59">SUM(E44:L44)</f>
        <v>100</v>
      </c>
      <c r="C44" s="48">
        <f aca="true" t="shared" si="14" ref="C44:C59">SUM(C6/B6*100)</f>
        <v>16.538461538461537</v>
      </c>
      <c r="D44" s="48">
        <f aca="true" t="shared" si="15" ref="D44:D59">SUM(D6/B6*100)</f>
        <v>83.46153846153847</v>
      </c>
      <c r="E44" s="48">
        <f aca="true" t="shared" si="16" ref="E44:E59">SUM(E6/B6*100)</f>
        <v>0.09615384615384616</v>
      </c>
      <c r="F44" s="48">
        <f aca="true" t="shared" si="17" ref="F44:F59">SUM(F6/B6*100)</f>
        <v>0.8653846153846154</v>
      </c>
      <c r="G44" s="48">
        <f aca="true" t="shared" si="18" ref="G44:G59">SUM(G6/B6*100)</f>
        <v>2.019230769230769</v>
      </c>
      <c r="H44" s="48">
        <f aca="true" t="shared" si="19" ref="H44:H59">SUM(H6/B6*100)</f>
        <v>22.21153846153846</v>
      </c>
      <c r="I44" s="48">
        <f aca="true" t="shared" si="20" ref="I44:I59">SUM(I6/B6*100)</f>
        <v>20.865384615384617</v>
      </c>
      <c r="J44" s="48">
        <f aca="true" t="shared" si="21" ref="J44:J59">SUM(J6/B6*100)</f>
        <v>16.153846153846153</v>
      </c>
      <c r="K44" s="48">
        <f aca="true" t="shared" si="22" ref="K44:K59">SUM(K6/B6*100)</f>
        <v>16.153846153846153</v>
      </c>
      <c r="L44" s="48">
        <f aca="true" t="shared" si="23" ref="L44:L59">SUM(L6/B6*100)</f>
        <v>21.634615384615387</v>
      </c>
    </row>
    <row r="45" spans="1:12" ht="15">
      <c r="A45" s="41" t="s">
        <v>124</v>
      </c>
      <c r="B45" s="48">
        <v>100</v>
      </c>
      <c r="C45" s="48">
        <f t="shared" si="14"/>
        <v>17.853170189099</v>
      </c>
      <c r="D45" s="48">
        <f t="shared" si="15"/>
        <v>82.146829810901</v>
      </c>
      <c r="E45" s="48">
        <f t="shared" si="16"/>
        <v>0</v>
      </c>
      <c r="F45" s="48">
        <f t="shared" si="17"/>
        <v>0.6117908787541714</v>
      </c>
      <c r="G45" s="48">
        <f t="shared" si="18"/>
        <v>4.616240266963293</v>
      </c>
      <c r="H45" s="48">
        <f t="shared" si="19"/>
        <v>17.741935483870968</v>
      </c>
      <c r="I45" s="48">
        <f t="shared" si="20"/>
        <v>10.177975528364849</v>
      </c>
      <c r="J45" s="48">
        <f t="shared" si="21"/>
        <v>11.123470522803114</v>
      </c>
      <c r="K45" s="48">
        <f t="shared" si="22"/>
        <v>11.067853170189098</v>
      </c>
      <c r="L45" s="48">
        <f t="shared" si="23"/>
        <v>44.60511679644049</v>
      </c>
    </row>
    <row r="46" spans="1:12" ht="15">
      <c r="A46" s="42" t="s">
        <v>125</v>
      </c>
      <c r="B46" s="48">
        <f t="shared" si="13"/>
        <v>100</v>
      </c>
      <c r="C46" s="48">
        <f t="shared" si="14"/>
        <v>40.60324825986079</v>
      </c>
      <c r="D46" s="48">
        <f t="shared" si="15"/>
        <v>59.39675174013921</v>
      </c>
      <c r="E46" s="48">
        <f t="shared" si="16"/>
        <v>0</v>
      </c>
      <c r="F46" s="48">
        <f t="shared" si="17"/>
        <v>0.7540603248259861</v>
      </c>
      <c r="G46" s="48">
        <f t="shared" si="18"/>
        <v>6.380510440835267</v>
      </c>
      <c r="H46" s="48">
        <f t="shared" si="19"/>
        <v>36.60092807424594</v>
      </c>
      <c r="I46" s="48">
        <f t="shared" si="20"/>
        <v>29.17633410672854</v>
      </c>
      <c r="J46" s="48">
        <f t="shared" si="21"/>
        <v>15.139211136890951</v>
      </c>
      <c r="K46" s="48">
        <f t="shared" si="22"/>
        <v>8.932714617169374</v>
      </c>
      <c r="L46" s="48">
        <f t="shared" si="23"/>
        <v>3.0162412993039442</v>
      </c>
    </row>
    <row r="47" spans="1:12" ht="15">
      <c r="A47" s="40" t="s">
        <v>126</v>
      </c>
      <c r="B47" s="48">
        <f t="shared" si="13"/>
        <v>100</v>
      </c>
      <c r="C47" s="48">
        <f t="shared" si="14"/>
        <v>25.17574692442882</v>
      </c>
      <c r="D47" s="48">
        <f t="shared" si="15"/>
        <v>74.82425307557118</v>
      </c>
      <c r="E47" s="48">
        <f t="shared" si="16"/>
        <v>0</v>
      </c>
      <c r="F47" s="48">
        <f t="shared" si="17"/>
        <v>0.5360281195079086</v>
      </c>
      <c r="G47" s="48">
        <f t="shared" si="18"/>
        <v>2.829525483304042</v>
      </c>
      <c r="H47" s="48">
        <f t="shared" si="19"/>
        <v>14.525483304042181</v>
      </c>
      <c r="I47" s="48">
        <f t="shared" si="20"/>
        <v>12.144112478031635</v>
      </c>
      <c r="J47" s="48">
        <f t="shared" si="21"/>
        <v>16.669595782073817</v>
      </c>
      <c r="K47" s="48">
        <f t="shared" si="22"/>
        <v>19.76274165202109</v>
      </c>
      <c r="L47" s="48">
        <f t="shared" si="23"/>
        <v>33.53251318101933</v>
      </c>
    </row>
    <row r="48" spans="1:12" ht="15">
      <c r="A48" s="40" t="s">
        <v>127</v>
      </c>
      <c r="B48" s="48">
        <f t="shared" si="13"/>
        <v>100</v>
      </c>
      <c r="C48" s="48">
        <f t="shared" si="14"/>
        <v>17.052023121387283</v>
      </c>
      <c r="D48" s="48">
        <f t="shared" si="15"/>
        <v>82.94797687861272</v>
      </c>
      <c r="E48" s="48">
        <f t="shared" si="16"/>
        <v>0.2890173410404624</v>
      </c>
      <c r="F48" s="48">
        <f t="shared" si="17"/>
        <v>0.5335704757670076</v>
      </c>
      <c r="G48" s="48">
        <f t="shared" si="18"/>
        <v>4.335260115606936</v>
      </c>
      <c r="H48" s="48">
        <f t="shared" si="19"/>
        <v>19.186305024455315</v>
      </c>
      <c r="I48" s="48">
        <f t="shared" si="20"/>
        <v>13.539350822587817</v>
      </c>
      <c r="J48" s="48">
        <f t="shared" si="21"/>
        <v>16.007114273010224</v>
      </c>
      <c r="K48" s="48">
        <f t="shared" si="22"/>
        <v>17.452200978212538</v>
      </c>
      <c r="L48" s="48">
        <f t="shared" si="23"/>
        <v>28.657180969319697</v>
      </c>
    </row>
    <row r="49" spans="1:12" ht="15">
      <c r="A49" s="40" t="s">
        <v>128</v>
      </c>
      <c r="B49" s="48">
        <f t="shared" si="13"/>
        <v>100</v>
      </c>
      <c r="C49" s="48">
        <f t="shared" si="14"/>
        <v>1.2324929971988796</v>
      </c>
      <c r="D49" s="48">
        <f t="shared" si="15"/>
        <v>98.76750700280112</v>
      </c>
      <c r="E49" s="48">
        <f t="shared" si="16"/>
        <v>0.11204481792717086</v>
      </c>
      <c r="F49" s="48">
        <f t="shared" si="17"/>
        <v>0.22408963585434172</v>
      </c>
      <c r="G49" s="48">
        <f t="shared" si="18"/>
        <v>1.2324929971988796</v>
      </c>
      <c r="H49" s="48">
        <f t="shared" si="19"/>
        <v>15.014005602240896</v>
      </c>
      <c r="I49" s="48">
        <f t="shared" si="20"/>
        <v>15.686274509803921</v>
      </c>
      <c r="J49" s="48">
        <f t="shared" si="21"/>
        <v>21.65266106442577</v>
      </c>
      <c r="K49" s="48">
        <f t="shared" si="22"/>
        <v>22.408963585434176</v>
      </c>
      <c r="L49" s="48">
        <f t="shared" si="23"/>
        <v>23.669467787114844</v>
      </c>
    </row>
    <row r="50" spans="1:12" ht="15">
      <c r="A50" s="40" t="s">
        <v>129</v>
      </c>
      <c r="B50" s="48">
        <v>100</v>
      </c>
      <c r="C50" s="48">
        <f t="shared" si="14"/>
        <v>47.12950600801068</v>
      </c>
      <c r="D50" s="48">
        <f t="shared" si="15"/>
        <v>52.87049399198932</v>
      </c>
      <c r="E50" s="48">
        <f t="shared" si="16"/>
        <v>0</v>
      </c>
      <c r="F50" s="48">
        <f t="shared" si="17"/>
        <v>0.13351134846461948</v>
      </c>
      <c r="G50" s="48">
        <f t="shared" si="18"/>
        <v>2.1361815754339117</v>
      </c>
      <c r="H50" s="48">
        <f t="shared" si="19"/>
        <v>17.356475300400533</v>
      </c>
      <c r="I50" s="48">
        <f t="shared" si="20"/>
        <v>18.024032042723633</v>
      </c>
      <c r="J50" s="48">
        <f t="shared" si="21"/>
        <v>23.63150867823765</v>
      </c>
      <c r="K50" s="48">
        <f t="shared" si="22"/>
        <v>21.49532710280374</v>
      </c>
      <c r="L50" s="48">
        <f t="shared" si="23"/>
        <v>16.955941255006675</v>
      </c>
    </row>
    <row r="51" spans="1:12" ht="15">
      <c r="A51" s="40" t="s">
        <v>130</v>
      </c>
      <c r="B51" s="48">
        <f t="shared" si="13"/>
        <v>100</v>
      </c>
      <c r="C51" s="48">
        <f t="shared" si="14"/>
        <v>30.82191780821918</v>
      </c>
      <c r="D51" s="48">
        <f t="shared" si="15"/>
        <v>69.17808219178082</v>
      </c>
      <c r="E51" s="48">
        <f t="shared" si="16"/>
        <v>0</v>
      </c>
      <c r="F51" s="48">
        <f t="shared" si="17"/>
        <v>1.0273972602739725</v>
      </c>
      <c r="G51" s="48">
        <f t="shared" si="18"/>
        <v>2.054794520547945</v>
      </c>
      <c r="H51" s="48">
        <f t="shared" si="19"/>
        <v>15.41095890410959</v>
      </c>
      <c r="I51" s="48">
        <f t="shared" si="20"/>
        <v>24.315068493150687</v>
      </c>
      <c r="J51" s="48">
        <f t="shared" si="21"/>
        <v>24.315068493150687</v>
      </c>
      <c r="K51" s="48">
        <f t="shared" si="22"/>
        <v>18.15068493150685</v>
      </c>
      <c r="L51" s="48">
        <f t="shared" si="23"/>
        <v>14.726027397260275</v>
      </c>
    </row>
    <row r="52" spans="1:12" ht="15">
      <c r="A52" s="40" t="s">
        <v>131</v>
      </c>
      <c r="B52" s="48">
        <f t="shared" si="13"/>
        <v>99.96740547588004</v>
      </c>
      <c r="C52" s="48">
        <f t="shared" si="14"/>
        <v>22.001303780964797</v>
      </c>
      <c r="D52" s="48">
        <f t="shared" si="15"/>
        <v>77.9986962190352</v>
      </c>
      <c r="E52" s="48">
        <f t="shared" si="16"/>
        <v>2.4771838331160363</v>
      </c>
      <c r="F52" s="48">
        <f t="shared" si="17"/>
        <v>1.0756192959582789</v>
      </c>
      <c r="G52" s="48">
        <f t="shared" si="18"/>
        <v>2.7053455019556716</v>
      </c>
      <c r="H52" s="48">
        <f t="shared" si="19"/>
        <v>27.477183833116037</v>
      </c>
      <c r="I52" s="48">
        <f t="shared" si="20"/>
        <v>23.79400260756193</v>
      </c>
      <c r="J52" s="48">
        <f t="shared" si="21"/>
        <v>17.177314211212515</v>
      </c>
      <c r="K52" s="48">
        <f t="shared" si="22"/>
        <v>11.734028683181226</v>
      </c>
      <c r="L52" s="48">
        <f t="shared" si="23"/>
        <v>13.526727509778357</v>
      </c>
    </row>
    <row r="53" spans="1:12" ht="15">
      <c r="A53" s="40" t="s">
        <v>132</v>
      </c>
      <c r="B53" s="48">
        <f t="shared" si="13"/>
        <v>100</v>
      </c>
      <c r="C53" s="48">
        <f t="shared" si="14"/>
        <v>28.416200197563384</v>
      </c>
      <c r="D53" s="48">
        <f t="shared" si="15"/>
        <v>71.58379980243662</v>
      </c>
      <c r="E53" s="48">
        <f t="shared" si="16"/>
        <v>0.03292723081988805</v>
      </c>
      <c r="F53" s="48">
        <f t="shared" si="17"/>
        <v>0.19756338491932832</v>
      </c>
      <c r="G53" s="48">
        <f t="shared" si="18"/>
        <v>1.1853803095159698</v>
      </c>
      <c r="H53" s="48">
        <f t="shared" si="19"/>
        <v>6.453737240698057</v>
      </c>
      <c r="I53" s="48">
        <f t="shared" si="20"/>
        <v>7.342772472835035</v>
      </c>
      <c r="J53" s="48">
        <f t="shared" si="21"/>
        <v>14.68554494567007</v>
      </c>
      <c r="K53" s="48">
        <f t="shared" si="22"/>
        <v>17.945340796838984</v>
      </c>
      <c r="L53" s="48">
        <f t="shared" si="23"/>
        <v>52.15673361870267</v>
      </c>
    </row>
    <row r="54" spans="1:12" ht="15">
      <c r="A54" s="40" t="s">
        <v>133</v>
      </c>
      <c r="B54" s="48">
        <f t="shared" si="13"/>
        <v>99.96719160104988</v>
      </c>
      <c r="C54" s="48">
        <f t="shared" si="14"/>
        <v>29.133858267716533</v>
      </c>
      <c r="D54" s="48">
        <f t="shared" si="15"/>
        <v>70.86614173228347</v>
      </c>
      <c r="E54" s="48">
        <f t="shared" si="16"/>
        <v>3.2480314960629917</v>
      </c>
      <c r="F54" s="48">
        <f t="shared" si="17"/>
        <v>0.4921259842519685</v>
      </c>
      <c r="G54" s="48">
        <f t="shared" si="18"/>
        <v>2.493438320209974</v>
      </c>
      <c r="H54" s="48">
        <f t="shared" si="19"/>
        <v>23.35958005249344</v>
      </c>
      <c r="I54" s="48">
        <f t="shared" si="20"/>
        <v>17.224409448818896</v>
      </c>
      <c r="J54" s="48">
        <f t="shared" si="21"/>
        <v>14.402887139107612</v>
      </c>
      <c r="K54" s="48">
        <f t="shared" si="22"/>
        <v>15.288713910761153</v>
      </c>
      <c r="L54" s="48">
        <f t="shared" si="23"/>
        <v>23.458005249343834</v>
      </c>
    </row>
    <row r="55" spans="1:12" ht="15">
      <c r="A55" s="41" t="s">
        <v>134</v>
      </c>
      <c r="B55" s="48">
        <f t="shared" si="13"/>
        <v>100</v>
      </c>
      <c r="C55" s="48">
        <f t="shared" si="14"/>
        <v>10.87866108786611</v>
      </c>
      <c r="D55" s="48">
        <f t="shared" si="15"/>
        <v>89.1213389121339</v>
      </c>
      <c r="E55" s="48">
        <f t="shared" si="16"/>
        <v>0</v>
      </c>
      <c r="F55" s="48">
        <f t="shared" si="17"/>
        <v>0</v>
      </c>
      <c r="G55" s="48">
        <f t="shared" si="18"/>
        <v>2.510460251046025</v>
      </c>
      <c r="H55" s="48">
        <f t="shared" si="19"/>
        <v>27.754532775453278</v>
      </c>
      <c r="I55" s="48">
        <f t="shared" si="20"/>
        <v>23.570432357043238</v>
      </c>
      <c r="J55" s="48">
        <f t="shared" si="21"/>
        <v>21.05997210599721</v>
      </c>
      <c r="K55" s="48">
        <f t="shared" si="22"/>
        <v>15.620641562064156</v>
      </c>
      <c r="L55" s="48">
        <f t="shared" si="23"/>
        <v>9.483960948396094</v>
      </c>
    </row>
    <row r="56" spans="1:12" ht="15">
      <c r="A56" s="40" t="s">
        <v>135</v>
      </c>
      <c r="B56" s="48">
        <f t="shared" si="13"/>
        <v>100</v>
      </c>
      <c r="C56" s="48">
        <f t="shared" si="14"/>
        <v>12.683367185736854</v>
      </c>
      <c r="D56" s="48">
        <f t="shared" si="15"/>
        <v>87.31663281426314</v>
      </c>
      <c r="E56" s="48">
        <f t="shared" si="16"/>
        <v>0</v>
      </c>
      <c r="F56" s="48">
        <f t="shared" si="17"/>
        <v>0.3385240352064997</v>
      </c>
      <c r="G56" s="48">
        <f t="shared" si="18"/>
        <v>3.0241480478447302</v>
      </c>
      <c r="H56" s="48">
        <f t="shared" si="19"/>
        <v>14.759647935003386</v>
      </c>
      <c r="I56" s="48">
        <f t="shared" si="20"/>
        <v>9.74949221394719</v>
      </c>
      <c r="J56" s="48">
        <f t="shared" si="21"/>
        <v>12.209433536447754</v>
      </c>
      <c r="K56" s="48">
        <f t="shared" si="22"/>
        <v>16.94877002933875</v>
      </c>
      <c r="L56" s="48">
        <f t="shared" si="23"/>
        <v>42.96998420221169</v>
      </c>
    </row>
    <row r="57" spans="1:12" ht="15">
      <c r="A57" s="40" t="s">
        <v>136</v>
      </c>
      <c r="B57" s="48">
        <f t="shared" si="13"/>
        <v>100.00000000000001</v>
      </c>
      <c r="C57" s="48">
        <f t="shared" si="14"/>
        <v>9.375</v>
      </c>
      <c r="D57" s="48">
        <f t="shared" si="15"/>
        <v>90.625</v>
      </c>
      <c r="E57" s="48">
        <f t="shared" si="16"/>
        <v>0</v>
      </c>
      <c r="F57" s="48">
        <f t="shared" si="17"/>
        <v>0</v>
      </c>
      <c r="G57" s="48">
        <f t="shared" si="18"/>
        <v>2.083333333333333</v>
      </c>
      <c r="H57" s="48">
        <f t="shared" si="19"/>
        <v>37.5</v>
      </c>
      <c r="I57" s="48">
        <f t="shared" si="20"/>
        <v>19.791666666666664</v>
      </c>
      <c r="J57" s="48">
        <f t="shared" si="21"/>
        <v>23.958333333333336</v>
      </c>
      <c r="K57" s="48">
        <f t="shared" si="22"/>
        <v>13.541666666666666</v>
      </c>
      <c r="L57" s="48">
        <f t="shared" si="23"/>
        <v>3.125</v>
      </c>
    </row>
    <row r="58" spans="1:12" ht="15">
      <c r="A58" s="45" t="s">
        <v>137</v>
      </c>
      <c r="B58" s="49">
        <f t="shared" si="13"/>
        <v>100.00000000000001</v>
      </c>
      <c r="C58" s="49">
        <f t="shared" si="14"/>
        <v>59.919839679358724</v>
      </c>
      <c r="D58" s="49">
        <f t="shared" si="15"/>
        <v>40.08016032064128</v>
      </c>
      <c r="E58" s="49">
        <f t="shared" si="16"/>
        <v>0.2004008016032064</v>
      </c>
      <c r="F58" s="49">
        <f t="shared" si="17"/>
        <v>0.6012024048096193</v>
      </c>
      <c r="G58" s="49">
        <f t="shared" si="18"/>
        <v>1.402805611222445</v>
      </c>
      <c r="H58" s="49">
        <f t="shared" si="19"/>
        <v>29.859719438877757</v>
      </c>
      <c r="I58" s="49">
        <f t="shared" si="20"/>
        <v>31.262525050100198</v>
      </c>
      <c r="J58" s="49">
        <f t="shared" si="21"/>
        <v>20.64128256513026</v>
      </c>
      <c r="K58" s="49">
        <f t="shared" si="22"/>
        <v>10.821643286573146</v>
      </c>
      <c r="L58" s="49">
        <f t="shared" si="23"/>
        <v>5.210420841683367</v>
      </c>
    </row>
    <row r="59" spans="1:12" ht="15">
      <c r="A59" s="2" t="s">
        <v>1</v>
      </c>
      <c r="B59" s="50">
        <f t="shared" si="13"/>
        <v>99.98748341552556</v>
      </c>
      <c r="C59" s="50">
        <f t="shared" si="14"/>
        <v>21.743810548977397</v>
      </c>
      <c r="D59" s="50">
        <f t="shared" si="15"/>
        <v>78.2561894510226</v>
      </c>
      <c r="E59" s="50">
        <f t="shared" si="16"/>
        <v>0.48814679450271614</v>
      </c>
      <c r="F59" s="50">
        <f t="shared" si="17"/>
        <v>0.5056700127669161</v>
      </c>
      <c r="G59" s="50">
        <f t="shared" si="18"/>
        <v>2.886324379803239</v>
      </c>
      <c r="H59" s="50">
        <f t="shared" si="19"/>
        <v>18.01637169249255</v>
      </c>
      <c r="I59" s="50">
        <f t="shared" si="20"/>
        <v>14.804616116354168</v>
      </c>
      <c r="J59" s="50">
        <f t="shared" si="21"/>
        <v>16.264049866072547</v>
      </c>
      <c r="K59" s="50">
        <f t="shared" si="22"/>
        <v>17.19778706786492</v>
      </c>
      <c r="L59" s="50">
        <f t="shared" si="23"/>
        <v>29.824517485668512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7.6640625" style="0" customWidth="1"/>
  </cols>
  <sheetData>
    <row r="1" spans="1:14" ht="20.25">
      <c r="A1" s="4"/>
      <c r="B1" s="53" t="s">
        <v>139</v>
      </c>
      <c r="C1" s="54"/>
      <c r="D1" s="3"/>
      <c r="E1" s="18"/>
      <c r="F1" s="3"/>
      <c r="G1" s="55"/>
      <c r="H1" s="18"/>
      <c r="I1" s="3"/>
      <c r="J1" s="3"/>
      <c r="K1" s="3"/>
      <c r="L1" s="3"/>
      <c r="M1" s="3"/>
      <c r="N1" s="3"/>
    </row>
    <row r="2" spans="1:14" ht="15">
      <c r="A2" s="4"/>
      <c r="B2" s="3"/>
      <c r="C2" s="25"/>
      <c r="D2" s="56"/>
      <c r="E2" s="57"/>
      <c r="F2" s="4"/>
      <c r="G2" s="56"/>
      <c r="H2" s="57"/>
      <c r="I2" s="3"/>
      <c r="J2" s="3"/>
      <c r="K2" s="3"/>
      <c r="L2" s="3"/>
      <c r="M2" s="3"/>
      <c r="N2" s="3"/>
    </row>
    <row r="3" spans="1:14" ht="15.75">
      <c r="A3" s="58"/>
      <c r="B3" s="59" t="s">
        <v>140</v>
      </c>
      <c r="C3" s="60"/>
      <c r="D3" s="60"/>
      <c r="E3" s="60"/>
      <c r="F3" s="60"/>
      <c r="G3" s="60"/>
      <c r="H3" s="57"/>
      <c r="I3" s="61" t="s">
        <v>141</v>
      </c>
      <c r="J3" s="3"/>
      <c r="K3" s="3"/>
      <c r="L3" s="3"/>
      <c r="M3" s="3"/>
      <c r="N3" s="57"/>
    </row>
    <row r="4" spans="1:14" ht="15.75">
      <c r="A4" s="4"/>
      <c r="B4" s="62" t="s">
        <v>142</v>
      </c>
      <c r="C4" s="63"/>
      <c r="D4" s="3"/>
      <c r="E4" s="3"/>
      <c r="F4" s="3"/>
      <c r="G4" s="3"/>
      <c r="H4" s="57"/>
      <c r="I4" s="61"/>
      <c r="J4" s="3"/>
      <c r="K4" s="3"/>
      <c r="L4" s="3"/>
      <c r="M4" s="3"/>
      <c r="N4" s="57"/>
    </row>
    <row r="5" spans="1:14" ht="96" customHeight="1">
      <c r="A5" s="64"/>
      <c r="B5" s="65" t="s">
        <v>143</v>
      </c>
      <c r="C5" s="66" t="s">
        <v>144</v>
      </c>
      <c r="D5" s="67" t="s">
        <v>145</v>
      </c>
      <c r="E5" s="67" t="s">
        <v>1</v>
      </c>
      <c r="F5" s="68"/>
      <c r="G5" s="69">
        <v>2011</v>
      </c>
      <c r="H5" s="70" t="s">
        <v>146</v>
      </c>
      <c r="I5" s="71" t="s">
        <v>147</v>
      </c>
      <c r="J5" s="67" t="s">
        <v>148</v>
      </c>
      <c r="K5" s="67" t="s">
        <v>1</v>
      </c>
      <c r="L5" s="72"/>
      <c r="M5" s="73">
        <v>2011</v>
      </c>
      <c r="N5" s="74" t="s">
        <v>149</v>
      </c>
    </row>
    <row r="6" spans="1:14" ht="15">
      <c r="A6" s="4">
        <v>1</v>
      </c>
      <c r="B6" s="75" t="s">
        <v>123</v>
      </c>
      <c r="C6" s="40">
        <v>137</v>
      </c>
      <c r="D6" s="40">
        <v>122</v>
      </c>
      <c r="E6" s="40">
        <f aca="true" t="shared" si="0" ref="E6:E20">C6+D6</f>
        <v>259</v>
      </c>
      <c r="F6" s="76">
        <f aca="true" t="shared" si="1" ref="F6:F20">E6/$E$21</f>
        <v>0.05641472446090177</v>
      </c>
      <c r="G6" s="77">
        <v>247</v>
      </c>
      <c r="H6" s="78">
        <f aca="true" t="shared" si="2" ref="H6:H21">E6-G6</f>
        <v>12</v>
      </c>
      <c r="I6" s="77">
        <v>2169</v>
      </c>
      <c r="J6" s="40">
        <v>819</v>
      </c>
      <c r="K6" s="40">
        <f aca="true" t="shared" si="3" ref="K6:K20">I6+J6</f>
        <v>2988</v>
      </c>
      <c r="L6" s="76">
        <f aca="true" t="shared" si="4" ref="L6:L20">K6/$K$21</f>
        <v>0.02954408376756281</v>
      </c>
      <c r="M6" s="79">
        <v>3165</v>
      </c>
      <c r="N6" s="80">
        <f>K6-M6</f>
        <v>-177</v>
      </c>
    </row>
    <row r="7" spans="1:14" ht="15">
      <c r="A7" s="4">
        <v>2</v>
      </c>
      <c r="B7" s="81" t="s">
        <v>124</v>
      </c>
      <c r="C7" s="40">
        <v>180</v>
      </c>
      <c r="D7" s="40">
        <v>64</v>
      </c>
      <c r="E7" s="40">
        <f t="shared" si="0"/>
        <v>244</v>
      </c>
      <c r="F7" s="76">
        <f t="shared" si="1"/>
        <v>0.0531474624264866</v>
      </c>
      <c r="G7" s="77">
        <v>243</v>
      </c>
      <c r="H7" s="78">
        <f t="shared" si="2"/>
        <v>1</v>
      </c>
      <c r="I7" s="77">
        <v>4865</v>
      </c>
      <c r="J7" s="40">
        <v>271</v>
      </c>
      <c r="K7" s="40">
        <f t="shared" si="3"/>
        <v>5136</v>
      </c>
      <c r="L7" s="76">
        <f t="shared" si="4"/>
        <v>0.05078260181733688</v>
      </c>
      <c r="M7" s="79">
        <v>5059</v>
      </c>
      <c r="N7" s="80">
        <f aca="true" t="shared" si="5" ref="N7:N21">K7-M7</f>
        <v>77</v>
      </c>
    </row>
    <row r="8" spans="1:14" ht="15">
      <c r="A8" s="4">
        <v>3</v>
      </c>
      <c r="B8" s="82" t="s">
        <v>125</v>
      </c>
      <c r="C8" s="40">
        <v>155</v>
      </c>
      <c r="D8" s="40">
        <v>0</v>
      </c>
      <c r="E8" s="40">
        <f t="shared" si="0"/>
        <v>155</v>
      </c>
      <c r="F8" s="76">
        <f t="shared" si="1"/>
        <v>0.03376170768895666</v>
      </c>
      <c r="G8" s="77">
        <v>125</v>
      </c>
      <c r="H8" s="78">
        <f t="shared" si="2"/>
        <v>30</v>
      </c>
      <c r="I8" s="77">
        <v>8349</v>
      </c>
      <c r="J8" s="40">
        <v>0</v>
      </c>
      <c r="K8" s="40">
        <f t="shared" si="3"/>
        <v>8349</v>
      </c>
      <c r="L8" s="76">
        <f t="shared" si="4"/>
        <v>0.08255139068787881</v>
      </c>
      <c r="M8" s="79">
        <v>7265</v>
      </c>
      <c r="N8" s="80">
        <f t="shared" si="5"/>
        <v>1084</v>
      </c>
    </row>
    <row r="9" spans="1:14" ht="15">
      <c r="A9" s="4">
        <v>4</v>
      </c>
      <c r="B9" s="75" t="s">
        <v>126</v>
      </c>
      <c r="C9" s="40">
        <v>1060</v>
      </c>
      <c r="D9" s="40">
        <v>15</v>
      </c>
      <c r="E9" s="40">
        <f t="shared" si="0"/>
        <v>1075</v>
      </c>
      <c r="F9" s="76">
        <f t="shared" si="1"/>
        <v>0.23415377913308646</v>
      </c>
      <c r="G9" s="77">
        <v>1053</v>
      </c>
      <c r="H9" s="78">
        <f t="shared" si="2"/>
        <v>22</v>
      </c>
      <c r="I9" s="77">
        <v>24677</v>
      </c>
      <c r="J9" s="40">
        <v>35</v>
      </c>
      <c r="K9" s="40">
        <f t="shared" si="3"/>
        <v>24712</v>
      </c>
      <c r="L9" s="76">
        <f t="shared" si="4"/>
        <v>0.24434183335475643</v>
      </c>
      <c r="M9" s="79">
        <v>24903</v>
      </c>
      <c r="N9" s="80">
        <f t="shared" si="5"/>
        <v>-191</v>
      </c>
    </row>
    <row r="10" spans="1:14" ht="15">
      <c r="A10" s="83">
        <v>5</v>
      </c>
      <c r="B10" s="75" t="s">
        <v>127</v>
      </c>
      <c r="C10" s="40">
        <v>514</v>
      </c>
      <c r="D10" s="40">
        <v>15</v>
      </c>
      <c r="E10" s="40">
        <f t="shared" si="0"/>
        <v>529</v>
      </c>
      <c r="F10" s="76">
        <f t="shared" si="1"/>
        <v>0.11522544108037465</v>
      </c>
      <c r="G10" s="77">
        <v>534</v>
      </c>
      <c r="H10" s="78">
        <f t="shared" si="2"/>
        <v>-5</v>
      </c>
      <c r="I10" s="77">
        <v>17916</v>
      </c>
      <c r="J10" s="40">
        <v>99</v>
      </c>
      <c r="K10" s="40">
        <f t="shared" si="3"/>
        <v>18015</v>
      </c>
      <c r="L10" s="76">
        <f t="shared" si="4"/>
        <v>0.17812472191186213</v>
      </c>
      <c r="M10" s="79">
        <v>18153</v>
      </c>
      <c r="N10" s="80">
        <f t="shared" si="5"/>
        <v>-138</v>
      </c>
    </row>
    <row r="11" spans="1:14" ht="15">
      <c r="A11" s="84">
        <v>6</v>
      </c>
      <c r="B11" s="85" t="s">
        <v>128</v>
      </c>
      <c r="C11" s="86">
        <v>543</v>
      </c>
      <c r="D11" s="86">
        <v>11</v>
      </c>
      <c r="E11" s="86">
        <f t="shared" si="0"/>
        <v>554</v>
      </c>
      <c r="F11" s="87">
        <f t="shared" si="1"/>
        <v>0.12067087780439992</v>
      </c>
      <c r="G11" s="88">
        <v>547</v>
      </c>
      <c r="H11" s="89">
        <f t="shared" si="2"/>
        <v>7</v>
      </c>
      <c r="I11" s="88">
        <v>12815</v>
      </c>
      <c r="J11" s="86">
        <v>44</v>
      </c>
      <c r="K11" s="86">
        <f t="shared" si="3"/>
        <v>12859</v>
      </c>
      <c r="L11" s="87">
        <f t="shared" si="4"/>
        <v>0.127144368529816</v>
      </c>
      <c r="M11" s="90">
        <v>12959</v>
      </c>
      <c r="N11" s="91">
        <f t="shared" si="5"/>
        <v>-100</v>
      </c>
    </row>
    <row r="12" spans="1:14" ht="15">
      <c r="A12" s="4">
        <v>7</v>
      </c>
      <c r="B12" s="75" t="s">
        <v>129</v>
      </c>
      <c r="C12" s="40">
        <v>82</v>
      </c>
      <c r="D12" s="40">
        <v>0</v>
      </c>
      <c r="E12" s="40">
        <f t="shared" si="0"/>
        <v>82</v>
      </c>
      <c r="F12" s="76">
        <f t="shared" si="1"/>
        <v>0.017861032454802875</v>
      </c>
      <c r="G12" s="77">
        <v>85</v>
      </c>
      <c r="H12" s="78">
        <f t="shared" si="2"/>
        <v>-3</v>
      </c>
      <c r="I12" s="77">
        <v>2814</v>
      </c>
      <c r="J12" s="40">
        <v>0</v>
      </c>
      <c r="K12" s="40">
        <f t="shared" si="3"/>
        <v>2814</v>
      </c>
      <c r="L12" s="76">
        <f t="shared" si="4"/>
        <v>0.027823645154592284</v>
      </c>
      <c r="M12" s="79">
        <v>2812</v>
      </c>
      <c r="N12" s="80">
        <f t="shared" si="5"/>
        <v>2</v>
      </c>
    </row>
    <row r="13" spans="1:14" ht="15">
      <c r="A13" s="4">
        <v>9</v>
      </c>
      <c r="B13" s="75" t="s">
        <v>130</v>
      </c>
      <c r="C13" s="40">
        <v>24</v>
      </c>
      <c r="D13" s="40">
        <v>20</v>
      </c>
      <c r="E13" s="40">
        <f t="shared" si="0"/>
        <v>44</v>
      </c>
      <c r="F13" s="76">
        <f t="shared" si="1"/>
        <v>0.00958396863428447</v>
      </c>
      <c r="G13" s="77">
        <v>47</v>
      </c>
      <c r="H13" s="78">
        <f t="shared" si="2"/>
        <v>-3</v>
      </c>
      <c r="I13" s="77">
        <v>283</v>
      </c>
      <c r="J13" s="40">
        <v>66</v>
      </c>
      <c r="K13" s="40">
        <f t="shared" si="3"/>
        <v>349</v>
      </c>
      <c r="L13" s="76">
        <f t="shared" si="4"/>
        <v>0.003450764804176513</v>
      </c>
      <c r="M13" s="79">
        <v>360</v>
      </c>
      <c r="N13" s="80">
        <f t="shared" si="5"/>
        <v>-11</v>
      </c>
    </row>
    <row r="14" spans="1:14" ht="15">
      <c r="A14" s="4">
        <v>10</v>
      </c>
      <c r="B14" s="75" t="s">
        <v>131</v>
      </c>
      <c r="C14" s="86">
        <v>464</v>
      </c>
      <c r="D14" s="40">
        <v>4</v>
      </c>
      <c r="E14" s="40">
        <f t="shared" si="0"/>
        <v>468</v>
      </c>
      <c r="F14" s="76">
        <f t="shared" si="1"/>
        <v>0.101938575473753</v>
      </c>
      <c r="G14" s="77">
        <v>458</v>
      </c>
      <c r="H14" s="78">
        <f t="shared" si="2"/>
        <v>10</v>
      </c>
      <c r="I14" s="88">
        <v>3644</v>
      </c>
      <c r="J14" s="40">
        <v>8</v>
      </c>
      <c r="K14" s="40">
        <f t="shared" si="3"/>
        <v>3652</v>
      </c>
      <c r="L14" s="76">
        <f t="shared" si="4"/>
        <v>0.036109435715910104</v>
      </c>
      <c r="M14" s="79">
        <v>3559</v>
      </c>
      <c r="N14" s="80">
        <f t="shared" si="5"/>
        <v>93</v>
      </c>
    </row>
    <row r="15" spans="1:14" ht="15">
      <c r="A15" s="84">
        <v>11</v>
      </c>
      <c r="B15" s="85" t="s">
        <v>132</v>
      </c>
      <c r="C15" s="40">
        <v>428</v>
      </c>
      <c r="D15" s="86">
        <v>2</v>
      </c>
      <c r="E15" s="86">
        <f t="shared" si="0"/>
        <v>430</v>
      </c>
      <c r="F15" s="87">
        <f t="shared" si="1"/>
        <v>0.0936615116532346</v>
      </c>
      <c r="G15" s="88">
        <v>433</v>
      </c>
      <c r="H15" s="89">
        <f t="shared" si="2"/>
        <v>-3</v>
      </c>
      <c r="I15" s="77">
        <v>8269</v>
      </c>
      <c r="J15" s="86">
        <v>5</v>
      </c>
      <c r="K15" s="86">
        <f t="shared" si="3"/>
        <v>8274</v>
      </c>
      <c r="L15" s="87">
        <f t="shared" si="4"/>
        <v>0.0818098223202191</v>
      </c>
      <c r="M15" s="90">
        <v>8142</v>
      </c>
      <c r="N15" s="91">
        <f t="shared" si="5"/>
        <v>132</v>
      </c>
    </row>
    <row r="16" spans="1:14" ht="15">
      <c r="A16" s="83">
        <v>12</v>
      </c>
      <c r="B16" s="75" t="s">
        <v>133</v>
      </c>
      <c r="C16" s="40">
        <v>383</v>
      </c>
      <c r="D16" s="40">
        <v>19</v>
      </c>
      <c r="E16" s="40">
        <f t="shared" si="0"/>
        <v>402</v>
      </c>
      <c r="F16" s="76">
        <f t="shared" si="1"/>
        <v>0.08756262252232629</v>
      </c>
      <c r="G16" s="77">
        <v>398</v>
      </c>
      <c r="H16" s="78">
        <f t="shared" si="2"/>
        <v>4</v>
      </c>
      <c r="I16" s="77">
        <v>9136</v>
      </c>
      <c r="J16" s="40">
        <v>108</v>
      </c>
      <c r="K16" s="40">
        <f t="shared" si="3"/>
        <v>9244</v>
      </c>
      <c r="L16" s="76">
        <f t="shared" si="4"/>
        <v>0.09140077320861802</v>
      </c>
      <c r="M16" s="79">
        <v>9339</v>
      </c>
      <c r="N16" s="80">
        <f t="shared" si="5"/>
        <v>-95</v>
      </c>
    </row>
    <row r="17" spans="1:14" ht="15">
      <c r="A17" s="4">
        <v>13</v>
      </c>
      <c r="B17" s="81" t="s">
        <v>134</v>
      </c>
      <c r="C17" s="40">
        <v>61</v>
      </c>
      <c r="D17" s="40">
        <v>12</v>
      </c>
      <c r="E17" s="40">
        <f t="shared" si="0"/>
        <v>73</v>
      </c>
      <c r="F17" s="76">
        <f t="shared" si="1"/>
        <v>0.01590067523415378</v>
      </c>
      <c r="G17" s="77">
        <v>59</v>
      </c>
      <c r="H17" s="78">
        <f t="shared" si="2"/>
        <v>14</v>
      </c>
      <c r="I17" s="77">
        <v>592</v>
      </c>
      <c r="J17" s="40">
        <v>52</v>
      </c>
      <c r="K17" s="40">
        <f t="shared" si="3"/>
        <v>644</v>
      </c>
      <c r="L17" s="76">
        <f t="shared" si="4"/>
        <v>0.006367600383638036</v>
      </c>
      <c r="M17" s="79">
        <v>636</v>
      </c>
      <c r="N17" s="80">
        <f t="shared" si="5"/>
        <v>8</v>
      </c>
    </row>
    <row r="18" spans="1:14" ht="15">
      <c r="A18" s="4">
        <v>14</v>
      </c>
      <c r="B18" s="75" t="s">
        <v>135</v>
      </c>
      <c r="C18" s="40">
        <v>225</v>
      </c>
      <c r="D18" s="40">
        <v>0</v>
      </c>
      <c r="E18" s="40">
        <f t="shared" si="0"/>
        <v>225</v>
      </c>
      <c r="F18" s="76">
        <f t="shared" si="1"/>
        <v>0.0490089305162274</v>
      </c>
      <c r="G18" s="77">
        <v>224</v>
      </c>
      <c r="H18" s="78">
        <f t="shared" si="2"/>
        <v>1</v>
      </c>
      <c r="I18" s="77">
        <v>3414</v>
      </c>
      <c r="J18" s="40">
        <v>0</v>
      </c>
      <c r="K18" s="40">
        <f t="shared" si="3"/>
        <v>3414</v>
      </c>
      <c r="L18" s="76">
        <f t="shared" si="4"/>
        <v>0.033756192095869955</v>
      </c>
      <c r="M18" s="79">
        <v>3405</v>
      </c>
      <c r="N18" s="80">
        <f t="shared" si="5"/>
        <v>9</v>
      </c>
    </row>
    <row r="19" spans="1:14" ht="15">
      <c r="A19" s="4">
        <v>16</v>
      </c>
      <c r="B19" s="75" t="s">
        <v>136</v>
      </c>
      <c r="C19" s="40">
        <v>30</v>
      </c>
      <c r="D19" s="40">
        <v>4</v>
      </c>
      <c r="E19" s="40">
        <f t="shared" si="0"/>
        <v>34</v>
      </c>
      <c r="F19" s="76">
        <f t="shared" si="1"/>
        <v>0.007405793944674363</v>
      </c>
      <c r="G19" s="77">
        <v>30</v>
      </c>
      <c r="H19" s="78">
        <f t="shared" si="2"/>
        <v>4</v>
      </c>
      <c r="I19" s="77">
        <v>230</v>
      </c>
      <c r="J19" s="40">
        <v>13</v>
      </c>
      <c r="K19" s="40">
        <f t="shared" si="3"/>
        <v>243</v>
      </c>
      <c r="L19" s="76">
        <f t="shared" si="4"/>
        <v>0.0024026815112174575</v>
      </c>
      <c r="M19" s="79">
        <v>236</v>
      </c>
      <c r="N19" s="80">
        <f t="shared" si="5"/>
        <v>7</v>
      </c>
    </row>
    <row r="20" spans="1:14" ht="15">
      <c r="A20" s="83">
        <v>17</v>
      </c>
      <c r="B20" s="75" t="s">
        <v>137</v>
      </c>
      <c r="C20" s="40">
        <v>17</v>
      </c>
      <c r="D20" s="40">
        <v>0</v>
      </c>
      <c r="E20" s="40">
        <f t="shared" si="0"/>
        <v>17</v>
      </c>
      <c r="F20" s="76">
        <f t="shared" si="1"/>
        <v>0.0037028969723371815</v>
      </c>
      <c r="G20" s="77">
        <v>19</v>
      </c>
      <c r="H20" s="78">
        <f t="shared" si="2"/>
        <v>-2</v>
      </c>
      <c r="I20" s="77">
        <v>444</v>
      </c>
      <c r="J20" s="40">
        <v>0</v>
      </c>
      <c r="K20" s="40">
        <f t="shared" si="3"/>
        <v>444</v>
      </c>
      <c r="L20" s="76">
        <f t="shared" si="4"/>
        <v>0.004390084736545478</v>
      </c>
      <c r="M20" s="79">
        <v>492</v>
      </c>
      <c r="N20" s="80">
        <f t="shared" si="5"/>
        <v>-48</v>
      </c>
    </row>
    <row r="21" spans="1:14" ht="15">
      <c r="A21" s="92"/>
      <c r="B21" s="93" t="s">
        <v>150</v>
      </c>
      <c r="C21" s="94">
        <f>SUM(C6:C20)</f>
        <v>4303</v>
      </c>
      <c r="D21" s="94">
        <f>SUM(D6:D20)</f>
        <v>288</v>
      </c>
      <c r="E21" s="94">
        <f>SUM(E6:E20)</f>
        <v>4591</v>
      </c>
      <c r="F21" s="95">
        <f>SUM(F6:F20)</f>
        <v>0.9999999999999998</v>
      </c>
      <c r="G21" s="96">
        <v>4502</v>
      </c>
      <c r="H21" s="97">
        <f t="shared" si="2"/>
        <v>89</v>
      </c>
      <c r="I21" s="96">
        <f>SUM(I6:I20)</f>
        <v>99617</v>
      </c>
      <c r="J21" s="94">
        <f>SUM(J6:J20)</f>
        <v>1520</v>
      </c>
      <c r="K21" s="94">
        <f>SUM(K6:K20)</f>
        <v>101137</v>
      </c>
      <c r="L21" s="95">
        <f>SUM(L6:L20)</f>
        <v>1</v>
      </c>
      <c r="M21" s="98">
        <v>100485</v>
      </c>
      <c r="N21" s="99">
        <f t="shared" si="5"/>
        <v>652</v>
      </c>
    </row>
    <row r="22" spans="1:14" ht="15">
      <c r="A22" s="4"/>
      <c r="B22" s="100" t="s">
        <v>151</v>
      </c>
      <c r="C22" s="3"/>
      <c r="D22" s="17">
        <v>2</v>
      </c>
      <c r="E22" s="18"/>
      <c r="F22" s="3"/>
      <c r="G22" s="3"/>
      <c r="H22" s="18"/>
      <c r="I22" s="3"/>
      <c r="J22" s="3"/>
      <c r="K22" s="3"/>
      <c r="L22" s="3"/>
      <c r="M22" s="3">
        <v>100570</v>
      </c>
      <c r="N22" s="3"/>
    </row>
    <row r="23" spans="1:14" ht="15">
      <c r="A23" s="4"/>
      <c r="B23" s="100" t="s">
        <v>152</v>
      </c>
      <c r="C23" s="3"/>
      <c r="D23" s="17">
        <v>28</v>
      </c>
      <c r="E23" s="18"/>
      <c r="F23" s="3"/>
      <c r="G23" s="3"/>
      <c r="H23" s="18"/>
      <c r="I23" s="3"/>
      <c r="J23" s="3"/>
      <c r="K23" s="3"/>
      <c r="L23" s="3"/>
      <c r="M23" s="3"/>
      <c r="N23" s="3"/>
    </row>
    <row r="24" spans="1:14" ht="15">
      <c r="A24" s="4"/>
      <c r="B24" s="136" t="s">
        <v>153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  <c r="N24" s="138"/>
    </row>
    <row r="25" spans="1:14" ht="15">
      <c r="A25" s="4"/>
      <c r="B25" s="100" t="s">
        <v>151</v>
      </c>
      <c r="C25" s="3"/>
      <c r="D25" s="17">
        <v>36</v>
      </c>
      <c r="E25" s="18"/>
      <c r="F25" s="3"/>
      <c r="G25" s="3"/>
      <c r="H25" s="18"/>
      <c r="I25" s="3"/>
      <c r="J25" s="3"/>
      <c r="K25" s="3"/>
      <c r="L25" s="3"/>
      <c r="M25" s="3"/>
      <c r="N25" s="3"/>
    </row>
    <row r="26" spans="1:14" ht="15">
      <c r="A26" s="4"/>
      <c r="B26" s="100" t="s">
        <v>152</v>
      </c>
      <c r="C26" s="3"/>
      <c r="D26" s="17">
        <v>168</v>
      </c>
      <c r="E26" s="18"/>
      <c r="F26" s="3"/>
      <c r="G26" s="3"/>
      <c r="H26" s="18"/>
      <c r="I26" s="3"/>
      <c r="J26" s="3"/>
      <c r="K26" s="3"/>
      <c r="L26" s="3"/>
      <c r="M26" s="3"/>
      <c r="N26" s="3"/>
    </row>
    <row r="27" spans="1:14" ht="15">
      <c r="A27" s="4"/>
      <c r="B27" s="100" t="s">
        <v>154</v>
      </c>
      <c r="C27" s="3"/>
      <c r="D27" s="17">
        <v>94</v>
      </c>
      <c r="E27" s="18"/>
      <c r="F27" s="3"/>
      <c r="G27" s="3"/>
      <c r="H27" s="18"/>
      <c r="I27" s="3"/>
      <c r="J27" s="3"/>
      <c r="K27" s="3"/>
      <c r="L27" s="3"/>
      <c r="M27" s="3"/>
      <c r="N27" s="3"/>
    </row>
    <row r="28" spans="1:14" ht="15">
      <c r="A28" s="4"/>
      <c r="B28" s="101"/>
      <c r="C28" s="3"/>
      <c r="D28" s="17"/>
      <c r="E28" s="18"/>
      <c r="F28" s="3"/>
      <c r="G28" s="3"/>
      <c r="H28" s="18"/>
      <c r="I28" s="3"/>
      <c r="J28" s="3"/>
      <c r="K28" s="3"/>
      <c r="L28" s="3"/>
      <c r="M28" s="3"/>
      <c r="N28" s="3"/>
    </row>
    <row r="29" spans="1:14" ht="15">
      <c r="A29" s="4"/>
      <c r="B29" s="101"/>
      <c r="C29" s="3"/>
      <c r="D29" s="17"/>
      <c r="E29" s="18"/>
      <c r="F29" s="3"/>
      <c r="G29" s="3"/>
      <c r="H29" s="18"/>
      <c r="I29" s="3"/>
      <c r="J29" s="3"/>
      <c r="K29" s="3"/>
      <c r="L29" s="3"/>
      <c r="M29" s="3"/>
      <c r="N29" s="3"/>
    </row>
    <row r="30" spans="1:14" ht="15.75">
      <c r="A30" s="4"/>
      <c r="B30" s="102" t="s">
        <v>155</v>
      </c>
      <c r="C30" s="102"/>
      <c r="D30" s="3"/>
      <c r="E30" s="3"/>
      <c r="F30" s="3"/>
      <c r="G30" s="3"/>
      <c r="H30" s="57"/>
      <c r="I30" s="3"/>
      <c r="J30" s="3"/>
      <c r="K30" s="3"/>
      <c r="L30" s="3"/>
      <c r="M30" s="3"/>
      <c r="N30" s="3"/>
    </row>
    <row r="31" spans="1:14" ht="15">
      <c r="A31" s="4"/>
      <c r="B31" s="62" t="s">
        <v>156</v>
      </c>
      <c r="C31" s="25"/>
      <c r="D31" s="56"/>
      <c r="E31" s="57"/>
      <c r="F31" s="4"/>
      <c r="G31" s="56"/>
      <c r="H31" s="57"/>
      <c r="I31" s="3"/>
      <c r="J31" s="3"/>
      <c r="K31" s="3"/>
      <c r="L31" s="3"/>
      <c r="M31" s="3"/>
      <c r="N31" s="3"/>
    </row>
    <row r="32" spans="1:14" ht="123" customHeight="1">
      <c r="A32" s="64"/>
      <c r="B32" s="65" t="s">
        <v>143</v>
      </c>
      <c r="C32" s="103" t="s">
        <v>157</v>
      </c>
      <c r="D32" s="104" t="s">
        <v>158</v>
      </c>
      <c r="E32" s="105" t="s">
        <v>159</v>
      </c>
      <c r="F32" s="106" t="s">
        <v>160</v>
      </c>
      <c r="G32" s="103" t="s">
        <v>161</v>
      </c>
      <c r="H32" s="107"/>
      <c r="I32" s="73" t="s">
        <v>162</v>
      </c>
      <c r="J32" s="108" t="s">
        <v>163</v>
      </c>
      <c r="K32" s="109" t="s">
        <v>164</v>
      </c>
      <c r="L32" s="74" t="s">
        <v>165</v>
      </c>
      <c r="M32" s="64" t="s">
        <v>166</v>
      </c>
      <c r="N32" s="64" t="s">
        <v>167</v>
      </c>
    </row>
    <row r="33" spans="1:14" ht="15">
      <c r="A33" s="4">
        <v>1</v>
      </c>
      <c r="B33" s="75" t="s">
        <v>123</v>
      </c>
      <c r="C33" s="40">
        <v>5575</v>
      </c>
      <c r="D33" s="77">
        <v>268</v>
      </c>
      <c r="E33" s="110">
        <f>D33/C33</f>
        <v>0.048071748878923765</v>
      </c>
      <c r="F33" s="111">
        <v>0.04178221482713995</v>
      </c>
      <c r="G33" s="18">
        <f>C33-D33</f>
        <v>5307</v>
      </c>
      <c r="H33" s="110">
        <f aca="true" t="shared" si="6" ref="H33:H48">G33/$G$48</f>
        <v>0.09055232310133601</v>
      </c>
      <c r="I33" s="80">
        <v>5840</v>
      </c>
      <c r="J33" s="112">
        <v>5183</v>
      </c>
      <c r="K33" s="79">
        <f>G33-I33</f>
        <v>-533</v>
      </c>
      <c r="L33" s="80">
        <f>G33-J33</f>
        <v>124</v>
      </c>
      <c r="M33" s="44">
        <f aca="true" t="shared" si="7" ref="M33:M48">K6/C33</f>
        <v>0.5359641255605381</v>
      </c>
      <c r="N33" s="113">
        <f aca="true" t="shared" si="8" ref="N33:N48">K6/G33</f>
        <v>0.5630299604296213</v>
      </c>
    </row>
    <row r="34" spans="1:14" ht="15">
      <c r="A34" s="4">
        <v>2</v>
      </c>
      <c r="B34" s="81" t="s">
        <v>124</v>
      </c>
      <c r="C34" s="40">
        <v>4152</v>
      </c>
      <c r="D34" s="77">
        <v>576</v>
      </c>
      <c r="E34" s="110">
        <f aca="true" t="shared" si="9" ref="E34:E48">D34/C34</f>
        <v>0.13872832369942195</v>
      </c>
      <c r="F34" s="111">
        <v>0.14197952218430035</v>
      </c>
      <c r="G34" s="18">
        <f aca="true" t="shared" si="10" ref="G34:G47">C34-D34</f>
        <v>3576</v>
      </c>
      <c r="H34" s="110">
        <f t="shared" si="6"/>
        <v>0.061016602112375654</v>
      </c>
      <c r="I34" s="80">
        <v>3099</v>
      </c>
      <c r="J34" s="112">
        <v>3771</v>
      </c>
      <c r="K34" s="79">
        <f aca="true" t="shared" si="11" ref="K34:K49">G34-I34</f>
        <v>477</v>
      </c>
      <c r="L34" s="80">
        <f aca="true" t="shared" si="12" ref="L34:L49">G34-J34</f>
        <v>-195</v>
      </c>
      <c r="M34" s="44">
        <f t="shared" si="7"/>
        <v>1.2369942196531791</v>
      </c>
      <c r="N34" s="113">
        <f t="shared" si="8"/>
        <v>1.436241610738255</v>
      </c>
    </row>
    <row r="35" spans="1:14" ht="15">
      <c r="A35" s="4">
        <v>3</v>
      </c>
      <c r="B35" s="82" t="s">
        <v>125</v>
      </c>
      <c r="C35" s="40">
        <v>2884</v>
      </c>
      <c r="D35" s="77">
        <v>1147</v>
      </c>
      <c r="E35" s="110">
        <f t="shared" si="9"/>
        <v>0.3977115117891817</v>
      </c>
      <c r="F35" s="111">
        <v>0.3875326939843069</v>
      </c>
      <c r="G35" s="18">
        <f t="shared" si="10"/>
        <v>1737</v>
      </c>
      <c r="H35" s="110">
        <f t="shared" si="6"/>
        <v>0.0296380978381422</v>
      </c>
      <c r="I35" s="80">
        <v>1425</v>
      </c>
      <c r="J35" s="112">
        <v>1405</v>
      </c>
      <c r="K35" s="79">
        <f t="shared" si="11"/>
        <v>312</v>
      </c>
      <c r="L35" s="80">
        <f>G35-J35</f>
        <v>332</v>
      </c>
      <c r="M35" s="44">
        <f t="shared" si="7"/>
        <v>2.8949375866851597</v>
      </c>
      <c r="N35" s="113">
        <f t="shared" si="8"/>
        <v>4.806563039723661</v>
      </c>
    </row>
    <row r="36" spans="1:14" ht="15">
      <c r="A36" s="4">
        <v>4</v>
      </c>
      <c r="B36" s="75" t="s">
        <v>126</v>
      </c>
      <c r="C36" s="40">
        <v>18275</v>
      </c>
      <c r="D36" s="77">
        <v>4446</v>
      </c>
      <c r="E36" s="110">
        <f t="shared" si="9"/>
        <v>0.24328317373461011</v>
      </c>
      <c r="F36" s="111">
        <v>0.2520840470480758</v>
      </c>
      <c r="G36" s="18">
        <f t="shared" si="10"/>
        <v>13829</v>
      </c>
      <c r="H36" s="110">
        <f t="shared" si="6"/>
        <v>0.2359615745559404</v>
      </c>
      <c r="I36" s="80">
        <v>12804</v>
      </c>
      <c r="J36" s="112">
        <v>13099</v>
      </c>
      <c r="K36" s="79">
        <f t="shared" si="11"/>
        <v>1025</v>
      </c>
      <c r="L36" s="80">
        <f t="shared" si="12"/>
        <v>730</v>
      </c>
      <c r="M36" s="44">
        <f t="shared" si="7"/>
        <v>1.3522298221614226</v>
      </c>
      <c r="N36" s="113">
        <f t="shared" si="8"/>
        <v>1.7869694121049968</v>
      </c>
    </row>
    <row r="37" spans="1:14" ht="15">
      <c r="A37" s="114">
        <v>5</v>
      </c>
      <c r="B37" s="75" t="s">
        <v>127</v>
      </c>
      <c r="C37" s="40">
        <v>7562</v>
      </c>
      <c r="D37" s="77">
        <v>1050</v>
      </c>
      <c r="E37" s="110">
        <f t="shared" si="9"/>
        <v>0.13885215551441418</v>
      </c>
      <c r="F37" s="111">
        <v>0.1584089323098395</v>
      </c>
      <c r="G37" s="18">
        <f t="shared" si="10"/>
        <v>6512</v>
      </c>
      <c r="H37" s="110">
        <f t="shared" si="6"/>
        <v>0.11111300697868855</v>
      </c>
      <c r="I37" s="80">
        <v>6268</v>
      </c>
      <c r="J37" s="112">
        <v>6030</v>
      </c>
      <c r="K37" s="79">
        <f t="shared" si="11"/>
        <v>244</v>
      </c>
      <c r="L37" s="80">
        <f t="shared" si="12"/>
        <v>482</v>
      </c>
      <c r="M37" s="44">
        <f t="shared" si="7"/>
        <v>2.3823062681830205</v>
      </c>
      <c r="N37" s="113">
        <f t="shared" si="8"/>
        <v>2.766431203931204</v>
      </c>
    </row>
    <row r="38" spans="1:14" ht="15">
      <c r="A38" s="4">
        <v>6</v>
      </c>
      <c r="B38" s="85" t="s">
        <v>128</v>
      </c>
      <c r="C38" s="86">
        <v>6767</v>
      </c>
      <c r="D38" s="88">
        <v>537</v>
      </c>
      <c r="E38" s="87">
        <f t="shared" si="9"/>
        <v>0.07935569676370623</v>
      </c>
      <c r="F38" s="115">
        <v>0.0794635131237381</v>
      </c>
      <c r="G38" s="116">
        <f t="shared" si="10"/>
        <v>6230</v>
      </c>
      <c r="H38" s="87">
        <f t="shared" si="6"/>
        <v>0.10630129506714216</v>
      </c>
      <c r="I38" s="91">
        <v>7450</v>
      </c>
      <c r="J38" s="117">
        <v>6383</v>
      </c>
      <c r="K38" s="90">
        <f t="shared" si="11"/>
        <v>-1220</v>
      </c>
      <c r="L38" s="91">
        <f t="shared" si="12"/>
        <v>-153</v>
      </c>
      <c r="M38" s="118">
        <f t="shared" si="7"/>
        <v>1.900251219151766</v>
      </c>
      <c r="N38" s="118">
        <f t="shared" si="8"/>
        <v>2.0640449438202246</v>
      </c>
    </row>
    <row r="39" spans="1:14" ht="15">
      <c r="A39" s="4">
        <v>7</v>
      </c>
      <c r="B39" s="75" t="s">
        <v>129</v>
      </c>
      <c r="C39" s="40">
        <v>1066</v>
      </c>
      <c r="D39" s="77">
        <v>134</v>
      </c>
      <c r="E39" s="110">
        <f t="shared" si="9"/>
        <v>0.12570356472795496</v>
      </c>
      <c r="F39" s="111">
        <v>0.11748878923766816</v>
      </c>
      <c r="G39" s="18">
        <f t="shared" si="10"/>
        <v>932</v>
      </c>
      <c r="H39" s="110">
        <f t="shared" si="6"/>
        <v>0.01590253723957889</v>
      </c>
      <c r="I39" s="80">
        <v>994</v>
      </c>
      <c r="J39" s="112">
        <v>984</v>
      </c>
      <c r="K39" s="79">
        <f t="shared" si="11"/>
        <v>-62</v>
      </c>
      <c r="L39" s="80">
        <f t="shared" si="12"/>
        <v>-52</v>
      </c>
      <c r="M39" s="44">
        <f t="shared" si="7"/>
        <v>2.6397748592870545</v>
      </c>
      <c r="N39" s="113">
        <f t="shared" si="8"/>
        <v>3.01931330472103</v>
      </c>
    </row>
    <row r="40" spans="1:14" ht="15">
      <c r="A40" s="4">
        <v>9</v>
      </c>
      <c r="B40" s="75" t="s">
        <v>130</v>
      </c>
      <c r="C40" s="40">
        <v>773</v>
      </c>
      <c r="D40" s="77">
        <v>47</v>
      </c>
      <c r="E40" s="110">
        <f t="shared" si="9"/>
        <v>0.06080206985769728</v>
      </c>
      <c r="F40" s="111">
        <v>0.04114285714285714</v>
      </c>
      <c r="G40" s="18">
        <f t="shared" si="10"/>
        <v>726</v>
      </c>
      <c r="H40" s="110">
        <f t="shared" si="6"/>
        <v>0.01238759875100244</v>
      </c>
      <c r="I40" s="80">
        <v>664</v>
      </c>
      <c r="J40" s="112">
        <v>839</v>
      </c>
      <c r="K40" s="79">
        <f t="shared" si="11"/>
        <v>62</v>
      </c>
      <c r="L40" s="80">
        <f t="shared" si="12"/>
        <v>-113</v>
      </c>
      <c r="M40" s="44">
        <f t="shared" si="7"/>
        <v>0.4514877102199224</v>
      </c>
      <c r="N40" s="113">
        <f t="shared" si="8"/>
        <v>0.4807162534435262</v>
      </c>
    </row>
    <row r="41" spans="1:14" ht="15">
      <c r="A41" s="114">
        <v>10</v>
      </c>
      <c r="B41" s="75" t="s">
        <v>131</v>
      </c>
      <c r="C41" s="40">
        <v>5288</v>
      </c>
      <c r="D41" s="77">
        <v>151</v>
      </c>
      <c r="E41" s="110">
        <f t="shared" si="9"/>
        <v>0.028555219364599094</v>
      </c>
      <c r="F41" s="111">
        <v>0.02819514004822853</v>
      </c>
      <c r="G41" s="18">
        <f t="shared" si="10"/>
        <v>5137</v>
      </c>
      <c r="H41" s="110">
        <f t="shared" si="6"/>
        <v>0.0876516457078506</v>
      </c>
      <c r="I41" s="80">
        <v>4537</v>
      </c>
      <c r="J41" s="112">
        <v>5239</v>
      </c>
      <c r="K41" s="79">
        <f t="shared" si="11"/>
        <v>600</v>
      </c>
      <c r="L41" s="80">
        <f t="shared" si="12"/>
        <v>-102</v>
      </c>
      <c r="M41" s="44">
        <f t="shared" si="7"/>
        <v>0.6906202723146747</v>
      </c>
      <c r="N41" s="113">
        <f t="shared" si="8"/>
        <v>0.7109207708779444</v>
      </c>
    </row>
    <row r="42" spans="1:14" ht="15">
      <c r="A42" s="83">
        <v>11</v>
      </c>
      <c r="B42" s="85" t="s">
        <v>132</v>
      </c>
      <c r="C42" s="86">
        <v>5609</v>
      </c>
      <c r="D42" s="88">
        <v>543</v>
      </c>
      <c r="E42" s="87">
        <f t="shared" si="9"/>
        <v>0.09680870030308433</v>
      </c>
      <c r="F42" s="115">
        <v>0.11039657020364416</v>
      </c>
      <c r="G42" s="116">
        <f t="shared" si="10"/>
        <v>5066</v>
      </c>
      <c r="H42" s="87">
        <f t="shared" si="6"/>
        <v>0.08644018632586552</v>
      </c>
      <c r="I42" s="91">
        <v>4935</v>
      </c>
      <c r="J42" s="117">
        <v>4150</v>
      </c>
      <c r="K42" s="90">
        <f t="shared" si="11"/>
        <v>131</v>
      </c>
      <c r="L42" s="91">
        <f t="shared" si="12"/>
        <v>916</v>
      </c>
      <c r="M42" s="118">
        <f t="shared" si="7"/>
        <v>1.47512925655197</v>
      </c>
      <c r="N42" s="118">
        <f t="shared" si="8"/>
        <v>1.6332412159494671</v>
      </c>
    </row>
    <row r="43" spans="1:14" ht="15">
      <c r="A43" s="83">
        <v>12</v>
      </c>
      <c r="B43" s="75" t="s">
        <v>133</v>
      </c>
      <c r="C43" s="40">
        <v>7741</v>
      </c>
      <c r="D43" s="77">
        <v>958</v>
      </c>
      <c r="E43" s="110">
        <f t="shared" si="9"/>
        <v>0.12375662059165482</v>
      </c>
      <c r="F43" s="111">
        <v>0.1341299677765843</v>
      </c>
      <c r="G43" s="18">
        <f t="shared" si="10"/>
        <v>6783</v>
      </c>
      <c r="H43" s="110">
        <f t="shared" si="6"/>
        <v>0.11573702800006826</v>
      </c>
      <c r="I43" s="80">
        <v>6244</v>
      </c>
      <c r="J43" s="112">
        <v>6449</v>
      </c>
      <c r="K43" s="79">
        <f t="shared" si="11"/>
        <v>539</v>
      </c>
      <c r="L43" s="80">
        <f t="shared" si="12"/>
        <v>334</v>
      </c>
      <c r="M43" s="44">
        <f t="shared" si="7"/>
        <v>1.1941609611161348</v>
      </c>
      <c r="N43" s="113">
        <f t="shared" si="8"/>
        <v>1.3628188117352205</v>
      </c>
    </row>
    <row r="44" spans="1:14" ht="15">
      <c r="A44" s="4">
        <v>13</v>
      </c>
      <c r="B44" s="81" t="s">
        <v>134</v>
      </c>
      <c r="C44" s="40">
        <v>1798</v>
      </c>
      <c r="D44" s="77">
        <v>107</v>
      </c>
      <c r="E44" s="110">
        <f t="shared" si="9"/>
        <v>0.059510567296996664</v>
      </c>
      <c r="F44" s="111">
        <v>0.09219858156028368</v>
      </c>
      <c r="G44" s="18">
        <f t="shared" si="10"/>
        <v>1691</v>
      </c>
      <c r="H44" s="110">
        <f t="shared" si="6"/>
        <v>0.02885320866108144</v>
      </c>
      <c r="I44" s="80">
        <v>1158</v>
      </c>
      <c r="J44" s="112">
        <v>1024</v>
      </c>
      <c r="K44" s="79">
        <f t="shared" si="11"/>
        <v>533</v>
      </c>
      <c r="L44" s="80">
        <f t="shared" si="12"/>
        <v>667</v>
      </c>
      <c r="M44" s="44">
        <f t="shared" si="7"/>
        <v>0.3581757508342603</v>
      </c>
      <c r="N44" s="113">
        <f t="shared" si="8"/>
        <v>0.38083973979893554</v>
      </c>
    </row>
    <row r="45" spans="1:14" ht="15">
      <c r="A45" s="4">
        <v>14</v>
      </c>
      <c r="B45" s="75" t="s">
        <v>135</v>
      </c>
      <c r="C45" s="40">
        <v>6508</v>
      </c>
      <c r="D45" s="77">
        <v>2225</v>
      </c>
      <c r="E45" s="110">
        <f t="shared" si="9"/>
        <v>0.34188690842040564</v>
      </c>
      <c r="F45" s="111">
        <v>0.3426829268292683</v>
      </c>
      <c r="G45" s="18">
        <f t="shared" si="10"/>
        <v>4283</v>
      </c>
      <c r="H45" s="110">
        <f t="shared" si="6"/>
        <v>0.0730800075076356</v>
      </c>
      <c r="I45" s="80">
        <v>4158</v>
      </c>
      <c r="J45" s="112">
        <v>4312</v>
      </c>
      <c r="K45" s="79">
        <f t="shared" si="11"/>
        <v>125</v>
      </c>
      <c r="L45" s="80">
        <f t="shared" si="12"/>
        <v>-29</v>
      </c>
      <c r="M45" s="44">
        <f t="shared" si="7"/>
        <v>0.5245851259987707</v>
      </c>
      <c r="N45" s="113">
        <f t="shared" si="8"/>
        <v>0.7971048330609386</v>
      </c>
    </row>
    <row r="46" spans="1:14" ht="15">
      <c r="A46" s="4">
        <v>16</v>
      </c>
      <c r="B46" s="75" t="s">
        <v>136</v>
      </c>
      <c r="C46" s="40">
        <v>654</v>
      </c>
      <c r="D46" s="77">
        <v>1</v>
      </c>
      <c r="E46" s="110">
        <f t="shared" si="9"/>
        <v>0.0015290519877675841</v>
      </c>
      <c r="F46" s="111">
        <v>0.12846715328467154</v>
      </c>
      <c r="G46" s="18">
        <f>C46-D46</f>
        <v>653</v>
      </c>
      <c r="H46" s="110">
        <f t="shared" si="6"/>
        <v>0.011142013752623407</v>
      </c>
      <c r="I46" s="80">
        <v>581</v>
      </c>
      <c r="J46" s="112">
        <v>597</v>
      </c>
      <c r="K46" s="79">
        <f t="shared" si="11"/>
        <v>72</v>
      </c>
      <c r="L46" s="80">
        <f t="shared" si="12"/>
        <v>56</v>
      </c>
      <c r="M46" s="44">
        <f t="shared" si="7"/>
        <v>0.37155963302752293</v>
      </c>
      <c r="N46" s="113">
        <f t="shared" si="8"/>
        <v>0.3721286370597244</v>
      </c>
    </row>
    <row r="47" spans="1:14" ht="15">
      <c r="A47" s="83">
        <v>17</v>
      </c>
      <c r="B47" s="75" t="s">
        <v>137</v>
      </c>
      <c r="C47" s="40">
        <v>543</v>
      </c>
      <c r="D47" s="77">
        <v>115</v>
      </c>
      <c r="E47" s="110">
        <f t="shared" si="9"/>
        <v>0.21178637200736647</v>
      </c>
      <c r="F47" s="111">
        <v>0.1640378548895899</v>
      </c>
      <c r="G47" s="18">
        <f t="shared" si="10"/>
        <v>428</v>
      </c>
      <c r="H47" s="110">
        <f t="shared" si="6"/>
        <v>0.007302881908304469</v>
      </c>
      <c r="I47" s="80">
        <v>556</v>
      </c>
      <c r="J47" s="112">
        <v>530</v>
      </c>
      <c r="K47" s="79">
        <f t="shared" si="11"/>
        <v>-128</v>
      </c>
      <c r="L47" s="80">
        <f t="shared" si="12"/>
        <v>-102</v>
      </c>
      <c r="M47" s="44">
        <f t="shared" si="7"/>
        <v>0.8176795580110497</v>
      </c>
      <c r="N47" s="113">
        <f t="shared" si="8"/>
        <v>1.0373831775700935</v>
      </c>
    </row>
    <row r="48" spans="1:14" ht="15">
      <c r="A48" s="92"/>
      <c r="B48" s="93" t="s">
        <v>168</v>
      </c>
      <c r="C48" s="94">
        <f>SUM(C33:C47)</f>
        <v>75195</v>
      </c>
      <c r="D48" s="96">
        <f>SUM(D33:D44,D46:D47)</f>
        <v>10080</v>
      </c>
      <c r="E48" s="119">
        <f t="shared" si="9"/>
        <v>0.13405146618791142</v>
      </c>
      <c r="F48" s="120">
        <v>0.1380518473383925</v>
      </c>
      <c r="G48" s="121">
        <f>SUM(G33:G44,G46:G47)</f>
        <v>58607</v>
      </c>
      <c r="H48" s="95">
        <f t="shared" si="6"/>
        <v>1</v>
      </c>
      <c r="I48" s="122">
        <v>56555</v>
      </c>
      <c r="J48" s="123">
        <v>55683</v>
      </c>
      <c r="K48" s="124">
        <f t="shared" si="11"/>
        <v>2052</v>
      </c>
      <c r="L48" s="125">
        <f t="shared" si="12"/>
        <v>2924</v>
      </c>
      <c r="M48" s="126">
        <f t="shared" si="7"/>
        <v>1.3449963428419442</v>
      </c>
      <c r="N48" s="126">
        <f t="shared" si="8"/>
        <v>1.7256812326172641</v>
      </c>
    </row>
    <row r="49" spans="1:14" ht="15">
      <c r="A49" s="92"/>
      <c r="B49" s="93" t="s">
        <v>169</v>
      </c>
      <c r="C49" s="94">
        <f>SUM(C33:C47)</f>
        <v>75195</v>
      </c>
      <c r="D49" s="96">
        <f>SUM(D33:D47)</f>
        <v>12305</v>
      </c>
      <c r="E49" s="119">
        <f>D49/C49</f>
        <v>0.1636411995478423</v>
      </c>
      <c r="F49" s="120">
        <v>0.1691824073561181</v>
      </c>
      <c r="G49" s="121">
        <f>SUM(G33:G47)</f>
        <v>62890</v>
      </c>
      <c r="H49" s="95">
        <f>G49/$G$49</f>
        <v>1</v>
      </c>
      <c r="I49" s="122">
        <v>60713</v>
      </c>
      <c r="J49" s="127">
        <v>59995</v>
      </c>
      <c r="K49" s="124">
        <f t="shared" si="11"/>
        <v>2177</v>
      </c>
      <c r="L49" s="80">
        <f t="shared" si="12"/>
        <v>2895</v>
      </c>
      <c r="M49" s="44">
        <f>K21/C49</f>
        <v>1.3449963428419442</v>
      </c>
      <c r="N49" s="113">
        <f>K21/G49</f>
        <v>1.6081570996978851</v>
      </c>
    </row>
    <row r="50" spans="1:14" ht="15">
      <c r="A50" s="128"/>
      <c r="B50" s="129"/>
      <c r="C50" s="130"/>
      <c r="D50" s="130"/>
      <c r="E50" s="131"/>
      <c r="F50" s="131"/>
      <c r="G50" s="130"/>
      <c r="H50" s="132"/>
      <c r="I50" s="133"/>
      <c r="J50" s="134"/>
      <c r="K50" s="3"/>
      <c r="L50" s="3"/>
      <c r="M50" s="3"/>
      <c r="N50" s="3"/>
    </row>
    <row r="51" spans="1:14" ht="15">
      <c r="A51" s="3"/>
      <c r="B51" s="139" t="s">
        <v>170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3"/>
      <c r="N51" s="3"/>
    </row>
    <row r="52" spans="1:14" ht="15">
      <c r="A52" s="3"/>
      <c r="B52" s="139" t="s">
        <v>171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3"/>
      <c r="N52" s="3"/>
    </row>
  </sheetData>
  <sheetProtection/>
  <mergeCells count="3">
    <mergeCell ref="B24:N24"/>
    <mergeCell ref="B51:L51"/>
    <mergeCell ref="B52:L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lyytika</dc:creator>
  <cp:keywords/>
  <dc:description/>
  <cp:lastModifiedBy>kekkoha</cp:lastModifiedBy>
  <dcterms:created xsi:type="dcterms:W3CDTF">2013-02-12T09:30:21Z</dcterms:created>
  <dcterms:modified xsi:type="dcterms:W3CDTF">2013-03-19T12:38:14Z</dcterms:modified>
  <cp:category/>
  <cp:version/>
  <cp:contentType/>
  <cp:contentStatus/>
</cp:coreProperties>
</file>