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els000561\wwwroot$\Tietokeskus\data\helsinki\matkailu\"/>
    </mc:Choice>
  </mc:AlternateContent>
  <bookViews>
    <workbookView xWindow="0" yWindow="0" windowWidth="28800" windowHeight="12435"/>
  </bookViews>
  <sheets>
    <sheet name="Tarkoitus" sheetId="27" r:id="rId1"/>
    <sheet name="Tarkoituskokomaa" sheetId="34" r:id="rId2"/>
    <sheet name="Hintakäyttö" sheetId="33" r:id="rId3"/>
    <sheet name="Kapasiteetti" sheetId="3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eur">[1]Hintakäyttö!$A$3</definedName>
    <definedName name="euro" localSheetId="2">Hintakäyttö!$A$3</definedName>
    <definedName name="Euro" localSheetId="1">#REF!</definedName>
    <definedName name="Euro">#REF!</definedName>
    <definedName name="Ruotsi">'[2]2000'!$B$4:$E$6</definedName>
    <definedName name="suomi">[3]Kaupunkikehitys0405!$G$8</definedName>
    <definedName name="suomi04">[3]Kaupunkikehitys0506!$H$7</definedName>
    <definedName name="suomi05">[3]Kaupunkikehitys0405!$G$7</definedName>
    <definedName name="suomi06" localSheetId="1">#REF!</definedName>
    <definedName name="suomi06">#REF!</definedName>
    <definedName name="suomi07">[4]Kaupunkikehitys0809!$G$8</definedName>
    <definedName name="suomi08" localSheetId="1">#REF!</definedName>
    <definedName name="suomi08">#REF!</definedName>
    <definedName name="suomi10">[5]Maakunnat1112!$G$7</definedName>
    <definedName name="suomi11">[1]Kaupunkikehitys1011!$G$8</definedName>
    <definedName name="ulkomaat">[3]Kaupunkikehitys0405!$H$8</definedName>
    <definedName name="ulkomaat04">[3]Kaupunkikehitys0506!$I$7</definedName>
    <definedName name="ulkomaat05">[3]Kaupunkikehitys0405!$H$7</definedName>
    <definedName name="ulkomaat06" localSheetId="1">#REF!</definedName>
    <definedName name="ulkomaat06">#REF!</definedName>
    <definedName name="ulkomaat07">[4]Kaupunkikehitys0809!$H$8</definedName>
    <definedName name="ulkomaat08" localSheetId="1">#REF!</definedName>
    <definedName name="ulkomaat08">#REF!</definedName>
    <definedName name="ulkomaat10">[5]Maakunnat1112!$H$7</definedName>
    <definedName name="ulkomaat11">[1]Kaupunkikehitys1011!$H$8</definedName>
    <definedName name="yhteensä">[6]Kaupunkikehitys0203!$G$8</definedName>
    <definedName name="yhteensä04">[3]Kaupunkikehitys0506!$G$7</definedName>
    <definedName name="yhteensä05">[3]Kaupunkikehitys0405!$F$7</definedName>
    <definedName name="yhteensä06" localSheetId="1">#REF!</definedName>
    <definedName name="yhteensä06">#REF!</definedName>
    <definedName name="yhteensä07">[4]Kaupunkikehitys0809!$F$8</definedName>
    <definedName name="yhteensä08" localSheetId="1">#REF!</definedName>
    <definedName name="yhteensä08">#REF!</definedName>
    <definedName name="yhteensä10">[5]Maakunnat1112!$F$7</definedName>
    <definedName name="yhteensä11">[1]Kaupunkikehitys1011!$F$8</definedName>
  </definedNames>
  <calcPr calcId="162913"/>
</workbook>
</file>

<file path=xl/calcChain.xml><?xml version="1.0" encoding="utf-8"?>
<calcChain xmlns="http://schemas.openxmlformats.org/spreadsheetml/2006/main">
  <c r="D219" i="31" l="1"/>
  <c r="E219" i="31"/>
  <c r="C219" i="31"/>
  <c r="H49" i="33"/>
  <c r="G49" i="33"/>
  <c r="I49" i="33" s="1"/>
  <c r="H48" i="33"/>
  <c r="G48" i="33"/>
  <c r="I48" i="33" s="1"/>
  <c r="C183" i="33"/>
  <c r="B183" i="33"/>
  <c r="D183" i="33" s="1"/>
  <c r="E218" i="31"/>
  <c r="D218" i="31"/>
  <c r="C218" i="31"/>
  <c r="E217" i="31"/>
  <c r="D217" i="31"/>
  <c r="C217" i="31"/>
  <c r="E216" i="31"/>
  <c r="D216" i="31"/>
  <c r="C216" i="31"/>
  <c r="E215" i="31"/>
  <c r="D215" i="31"/>
  <c r="C215" i="31"/>
  <c r="E214" i="31"/>
  <c r="D214" i="31"/>
  <c r="C214" i="31"/>
  <c r="E213" i="31"/>
  <c r="D213" i="31"/>
  <c r="C213" i="31"/>
  <c r="E212" i="31"/>
  <c r="D212" i="31"/>
  <c r="C212" i="31"/>
  <c r="E211" i="31"/>
  <c r="D211" i="31"/>
  <c r="C211" i="31"/>
  <c r="E210" i="31"/>
  <c r="D210" i="31"/>
  <c r="C210" i="31"/>
  <c r="E209" i="31"/>
  <c r="D209" i="31"/>
  <c r="C209" i="31"/>
  <c r="C182" i="33"/>
  <c r="B182" i="33"/>
  <c r="D182" i="33" s="1"/>
  <c r="C181" i="33"/>
  <c r="B181" i="33"/>
  <c r="D181" i="33" s="1"/>
  <c r="C180" i="33"/>
  <c r="B180" i="33"/>
  <c r="D180" i="33" s="1"/>
  <c r="C179" i="33"/>
  <c r="B179" i="33"/>
  <c r="D179" i="33" s="1"/>
  <c r="C178" i="33"/>
  <c r="B178" i="33"/>
  <c r="D178" i="33" s="1"/>
  <c r="C177" i="33"/>
  <c r="B177" i="33"/>
  <c r="D177" i="33" s="1"/>
  <c r="C176" i="33"/>
  <c r="B176" i="33"/>
  <c r="D176" i="33" s="1"/>
  <c r="C175" i="33"/>
  <c r="B175" i="33"/>
  <c r="D175" i="33" s="1"/>
  <c r="C174" i="33"/>
  <c r="B174" i="33"/>
  <c r="D174" i="33" s="1"/>
  <c r="C173" i="33"/>
  <c r="B173" i="33"/>
  <c r="D173" i="33" s="1"/>
  <c r="L186" i="34"/>
  <c r="K186" i="34"/>
  <c r="J186" i="34"/>
  <c r="H186" i="34"/>
  <c r="G186" i="34"/>
  <c r="F186" i="34"/>
  <c r="L185" i="34"/>
  <c r="K185" i="34"/>
  <c r="J185" i="34"/>
  <c r="H185" i="34"/>
  <c r="G185" i="34"/>
  <c r="F185" i="34"/>
  <c r="L184" i="34"/>
  <c r="K184" i="34"/>
  <c r="J184" i="34"/>
  <c r="H184" i="34"/>
  <c r="G184" i="34"/>
  <c r="F184" i="34"/>
  <c r="L183" i="34"/>
  <c r="K183" i="34"/>
  <c r="J183" i="34"/>
  <c r="H183" i="34"/>
  <c r="G183" i="34"/>
  <c r="F183" i="34"/>
  <c r="L182" i="34"/>
  <c r="K182" i="34"/>
  <c r="J182" i="34"/>
  <c r="H182" i="34"/>
  <c r="G182" i="34"/>
  <c r="F182" i="34"/>
  <c r="L181" i="34"/>
  <c r="K181" i="34"/>
  <c r="J181" i="34"/>
  <c r="H181" i="34"/>
  <c r="G181" i="34"/>
  <c r="F181" i="34"/>
  <c r="L180" i="34"/>
  <c r="K180" i="34"/>
  <c r="J180" i="34"/>
  <c r="H180" i="34"/>
  <c r="G180" i="34"/>
  <c r="F180" i="34"/>
  <c r="L179" i="34"/>
  <c r="L202" i="34" s="1"/>
  <c r="K179" i="34"/>
  <c r="J179" i="34"/>
  <c r="H179" i="34"/>
  <c r="G179" i="34"/>
  <c r="F179" i="34"/>
  <c r="L178" i="34"/>
  <c r="K178" i="34"/>
  <c r="J178" i="34"/>
  <c r="H178" i="34"/>
  <c r="G178" i="34"/>
  <c r="F178" i="34"/>
  <c r="L177" i="34"/>
  <c r="K177" i="34"/>
  <c r="J177" i="34"/>
  <c r="H177" i="34"/>
  <c r="G177" i="34"/>
  <c r="F177" i="34"/>
  <c r="F202" i="34" s="1"/>
  <c r="L186" i="27"/>
  <c r="K186" i="27"/>
  <c r="J186" i="27"/>
  <c r="H186" i="27"/>
  <c r="G186" i="27"/>
  <c r="F186" i="27"/>
  <c r="L185" i="27"/>
  <c r="K185" i="27"/>
  <c r="J185" i="27"/>
  <c r="H185" i="27"/>
  <c r="G185" i="27"/>
  <c r="F185" i="27"/>
  <c r="L184" i="27"/>
  <c r="K184" i="27"/>
  <c r="J184" i="27"/>
  <c r="H184" i="27"/>
  <c r="G184" i="27"/>
  <c r="F184" i="27"/>
  <c r="L183" i="27"/>
  <c r="K183" i="27"/>
  <c r="J183" i="27"/>
  <c r="H183" i="27"/>
  <c r="G183" i="27"/>
  <c r="F183" i="27"/>
  <c r="L182" i="27"/>
  <c r="K182" i="27"/>
  <c r="J182" i="27"/>
  <c r="H182" i="27"/>
  <c r="G182" i="27"/>
  <c r="F182" i="27"/>
  <c r="L181" i="27"/>
  <c r="K181" i="27"/>
  <c r="J181" i="27"/>
  <c r="H181" i="27"/>
  <c r="G181" i="27"/>
  <c r="F181" i="27"/>
  <c r="L180" i="27"/>
  <c r="K180" i="27"/>
  <c r="J180" i="27"/>
  <c r="J202" i="27" s="1"/>
  <c r="H180" i="27"/>
  <c r="G180" i="27"/>
  <c r="F180" i="27"/>
  <c r="L179" i="27"/>
  <c r="K179" i="27"/>
  <c r="J179" i="27"/>
  <c r="H179" i="27"/>
  <c r="G179" i="27"/>
  <c r="F179" i="27"/>
  <c r="L178" i="27"/>
  <c r="K178" i="27"/>
  <c r="J178" i="27"/>
  <c r="H178" i="27"/>
  <c r="G178" i="27"/>
  <c r="F178" i="27"/>
  <c r="L177" i="27"/>
  <c r="K177" i="27"/>
  <c r="J177" i="27"/>
  <c r="H177" i="27"/>
  <c r="G177" i="27"/>
  <c r="F177" i="27"/>
  <c r="L187" i="34"/>
  <c r="K187" i="34"/>
  <c r="J187" i="34"/>
  <c r="B187" i="34" s="1"/>
  <c r="H187" i="34"/>
  <c r="G187" i="34"/>
  <c r="C187" i="34" s="1"/>
  <c r="F187" i="34"/>
  <c r="A233" i="34"/>
  <c r="A232" i="34"/>
  <c r="A231" i="34"/>
  <c r="A230" i="34"/>
  <c r="A229" i="34"/>
  <c r="A228" i="34"/>
  <c r="A227" i="34"/>
  <c r="A226" i="34"/>
  <c r="A225" i="34"/>
  <c r="A224" i="34"/>
  <c r="A223" i="34"/>
  <c r="A222" i="34"/>
  <c r="A221" i="34"/>
  <c r="A220" i="34"/>
  <c r="A219" i="34"/>
  <c r="K202" i="34"/>
  <c r="L187" i="27"/>
  <c r="K187" i="27"/>
  <c r="J187" i="27"/>
  <c r="H187" i="27"/>
  <c r="G187" i="27"/>
  <c r="C187" i="27" s="1"/>
  <c r="F187" i="27"/>
  <c r="A233" i="27"/>
  <c r="A232" i="27"/>
  <c r="A231" i="27"/>
  <c r="A230" i="27"/>
  <c r="A229" i="27"/>
  <c r="A228" i="27"/>
  <c r="A227" i="27"/>
  <c r="A226" i="27"/>
  <c r="A225" i="27"/>
  <c r="A224" i="27"/>
  <c r="A223" i="27"/>
  <c r="A222" i="27"/>
  <c r="A221" i="27"/>
  <c r="A220" i="27"/>
  <c r="A219" i="27"/>
  <c r="G202" i="27" l="1"/>
  <c r="J202" i="34"/>
  <c r="L202" i="27"/>
  <c r="G202" i="34"/>
  <c r="D187" i="27"/>
  <c r="H202" i="27"/>
  <c r="D187" i="34"/>
  <c r="F202" i="27"/>
  <c r="K202" i="27"/>
  <c r="H202" i="34"/>
  <c r="B187" i="27"/>
  <c r="D186" i="34" l="1"/>
  <c r="B186" i="34"/>
  <c r="C186" i="34"/>
  <c r="B186" i="27"/>
  <c r="D186" i="27"/>
  <c r="C186" i="27"/>
  <c r="D185" i="34" l="1"/>
  <c r="C185" i="27"/>
  <c r="B185" i="34"/>
  <c r="D185" i="27"/>
  <c r="C185" i="34"/>
  <c r="B185" i="27"/>
  <c r="D184" i="27"/>
  <c r="C184" i="34" l="1"/>
  <c r="C184" i="27"/>
  <c r="D184" i="34"/>
  <c r="B184" i="34"/>
  <c r="B184" i="27"/>
  <c r="D183" i="27" l="1"/>
  <c r="C183" i="27"/>
  <c r="D183" i="34"/>
  <c r="C183" i="34"/>
  <c r="B183" i="34"/>
  <c r="B183" i="27"/>
  <c r="B182" i="34"/>
  <c r="C182" i="34"/>
  <c r="C182" i="27"/>
  <c r="D182" i="27"/>
  <c r="D182" i="34" l="1"/>
  <c r="B182" i="27"/>
  <c r="D181" i="34"/>
  <c r="C181" i="34"/>
  <c r="B181" i="34"/>
  <c r="D181" i="27"/>
  <c r="C181" i="27" l="1"/>
  <c r="B181" i="27"/>
  <c r="C180" i="34"/>
  <c r="D180" i="34"/>
  <c r="D180" i="27"/>
  <c r="C180" i="27"/>
  <c r="B180" i="34" l="1"/>
  <c r="B180" i="27"/>
  <c r="D179" i="34" l="1"/>
  <c r="C179" i="34"/>
  <c r="D179" i="27"/>
  <c r="C179" i="27"/>
  <c r="B179" i="34"/>
  <c r="B179" i="27"/>
  <c r="C178" i="34" l="1"/>
  <c r="D178" i="34"/>
  <c r="C178" i="27"/>
  <c r="D178" i="27"/>
  <c r="B178" i="34"/>
  <c r="B178" i="27"/>
  <c r="H47" i="33"/>
  <c r="G47" i="33"/>
  <c r="I47" i="33" s="1"/>
  <c r="L176" i="34"/>
  <c r="K176" i="34"/>
  <c r="J176" i="34"/>
  <c r="H176" i="34"/>
  <c r="G176" i="34"/>
  <c r="F176" i="34"/>
  <c r="L175" i="34"/>
  <c r="K175" i="34"/>
  <c r="J175" i="34"/>
  <c r="H175" i="34"/>
  <c r="G175" i="34"/>
  <c r="F175" i="34"/>
  <c r="L174" i="34"/>
  <c r="K174" i="34"/>
  <c r="J174" i="34"/>
  <c r="H174" i="34"/>
  <c r="G174" i="34"/>
  <c r="F174" i="34"/>
  <c r="L173" i="34"/>
  <c r="K173" i="34"/>
  <c r="J173" i="34"/>
  <c r="H173" i="34"/>
  <c r="G173" i="34"/>
  <c r="F173" i="34"/>
  <c r="L172" i="34"/>
  <c r="K172" i="34"/>
  <c r="J172" i="34"/>
  <c r="H172" i="34"/>
  <c r="G172" i="34"/>
  <c r="F172" i="34"/>
  <c r="L171" i="34"/>
  <c r="K171" i="34"/>
  <c r="J171" i="34"/>
  <c r="H171" i="34"/>
  <c r="G171" i="34"/>
  <c r="F171" i="34"/>
  <c r="L170" i="34"/>
  <c r="K170" i="34"/>
  <c r="J170" i="34"/>
  <c r="H170" i="34"/>
  <c r="G170" i="34"/>
  <c r="F170" i="34"/>
  <c r="L169" i="34"/>
  <c r="K169" i="34"/>
  <c r="J169" i="34"/>
  <c r="H169" i="34"/>
  <c r="G169" i="34"/>
  <c r="F169" i="34"/>
  <c r="L168" i="34"/>
  <c r="K168" i="34"/>
  <c r="J168" i="34"/>
  <c r="H168" i="34"/>
  <c r="G168" i="34"/>
  <c r="F168" i="34"/>
  <c r="L167" i="34"/>
  <c r="K167" i="34"/>
  <c r="J167" i="34"/>
  <c r="H167" i="34"/>
  <c r="G167" i="34"/>
  <c r="F167" i="34"/>
  <c r="L166" i="34"/>
  <c r="K166" i="34"/>
  <c r="J166" i="34"/>
  <c r="H166" i="34"/>
  <c r="G166" i="34"/>
  <c r="F166" i="34"/>
  <c r="L165" i="34"/>
  <c r="K165" i="34"/>
  <c r="J165" i="34"/>
  <c r="H165" i="34"/>
  <c r="G165" i="34"/>
  <c r="F165" i="34"/>
  <c r="L164" i="34"/>
  <c r="K164" i="34"/>
  <c r="J164" i="34"/>
  <c r="H164" i="34"/>
  <c r="G164" i="34"/>
  <c r="F164" i="34"/>
  <c r="L163" i="34"/>
  <c r="K163" i="34"/>
  <c r="J163" i="34"/>
  <c r="H163" i="34"/>
  <c r="G163" i="34"/>
  <c r="F163" i="34"/>
  <c r="L162" i="34"/>
  <c r="K162" i="34"/>
  <c r="J162" i="34"/>
  <c r="H162" i="34"/>
  <c r="G162" i="34"/>
  <c r="F162" i="34"/>
  <c r="L161" i="34"/>
  <c r="K161" i="34"/>
  <c r="J161" i="34"/>
  <c r="H161" i="34"/>
  <c r="G161" i="34"/>
  <c r="F161" i="34"/>
  <c r="L160" i="34"/>
  <c r="K160" i="34"/>
  <c r="J160" i="34"/>
  <c r="H160" i="34"/>
  <c r="G160" i="34"/>
  <c r="F160" i="34"/>
  <c r="L159" i="34"/>
  <c r="K159" i="34"/>
  <c r="J159" i="34"/>
  <c r="H159" i="34"/>
  <c r="G159" i="34"/>
  <c r="F159" i="34"/>
  <c r="L158" i="34"/>
  <c r="K158" i="34"/>
  <c r="J158" i="34"/>
  <c r="H158" i="34"/>
  <c r="G158" i="34"/>
  <c r="F158" i="34"/>
  <c r="L157" i="34"/>
  <c r="K157" i="34"/>
  <c r="J157" i="34"/>
  <c r="H157" i="34"/>
  <c r="G157" i="34"/>
  <c r="F157" i="34"/>
  <c r="L156" i="34"/>
  <c r="K156" i="34"/>
  <c r="J156" i="34"/>
  <c r="H156" i="34"/>
  <c r="G156" i="34"/>
  <c r="F156" i="34"/>
  <c r="L155" i="34"/>
  <c r="K155" i="34"/>
  <c r="J155" i="34"/>
  <c r="H155" i="34"/>
  <c r="G155" i="34"/>
  <c r="F155" i="34"/>
  <c r="L154" i="34"/>
  <c r="K154" i="34"/>
  <c r="J154" i="34"/>
  <c r="H154" i="34"/>
  <c r="G154" i="34"/>
  <c r="F154" i="34"/>
  <c r="L153" i="34"/>
  <c r="K153" i="34"/>
  <c r="J153" i="34"/>
  <c r="H153" i="34"/>
  <c r="G153" i="34"/>
  <c r="F153" i="34"/>
  <c r="F200" i="34" s="1"/>
  <c r="L152" i="34"/>
  <c r="K152" i="34"/>
  <c r="J152" i="34"/>
  <c r="H152" i="34"/>
  <c r="G152" i="34"/>
  <c r="F152" i="34"/>
  <c r="L151" i="34"/>
  <c r="K151" i="34"/>
  <c r="J151" i="34"/>
  <c r="H151" i="34"/>
  <c r="G151" i="34"/>
  <c r="F151" i="34"/>
  <c r="L150" i="34"/>
  <c r="K150" i="34"/>
  <c r="J150" i="34"/>
  <c r="H150" i="34"/>
  <c r="G150" i="34"/>
  <c r="F150" i="34"/>
  <c r="L149" i="34"/>
  <c r="K149" i="34"/>
  <c r="J149" i="34"/>
  <c r="H149" i="34"/>
  <c r="G149" i="34"/>
  <c r="F149" i="34"/>
  <c r="L148" i="34"/>
  <c r="K148" i="34"/>
  <c r="J148" i="34"/>
  <c r="H148" i="34"/>
  <c r="G148" i="34"/>
  <c r="F148" i="34"/>
  <c r="L147" i="34"/>
  <c r="K147" i="34"/>
  <c r="J147" i="34"/>
  <c r="H147" i="34"/>
  <c r="G147" i="34"/>
  <c r="F147" i="34"/>
  <c r="L146" i="34"/>
  <c r="K146" i="34"/>
  <c r="J146" i="34"/>
  <c r="H146" i="34"/>
  <c r="G146" i="34"/>
  <c r="F146" i="34"/>
  <c r="L145" i="34"/>
  <c r="K145" i="34"/>
  <c r="J145" i="34"/>
  <c r="H145" i="34"/>
  <c r="G145" i="34"/>
  <c r="F145" i="34"/>
  <c r="L144" i="34"/>
  <c r="K144" i="34"/>
  <c r="J144" i="34"/>
  <c r="H144" i="34"/>
  <c r="G144" i="34"/>
  <c r="F144" i="34"/>
  <c r="L143" i="34"/>
  <c r="K143" i="34"/>
  <c r="J143" i="34"/>
  <c r="H143" i="34"/>
  <c r="G143" i="34"/>
  <c r="F143" i="34"/>
  <c r="L142" i="34"/>
  <c r="K142" i="34"/>
  <c r="J142" i="34"/>
  <c r="H142" i="34"/>
  <c r="G142" i="34"/>
  <c r="F142" i="34"/>
  <c r="L141" i="34"/>
  <c r="L199" i="34" s="1"/>
  <c r="K141" i="34"/>
  <c r="J141" i="34"/>
  <c r="H141" i="34"/>
  <c r="G141" i="34"/>
  <c r="F141" i="34"/>
  <c r="F199" i="34" s="1"/>
  <c r="L140" i="34"/>
  <c r="K140" i="34"/>
  <c r="J140" i="34"/>
  <c r="H140" i="34"/>
  <c r="G140" i="34"/>
  <c r="F140" i="34"/>
  <c r="L139" i="34"/>
  <c r="K139" i="34"/>
  <c r="J139" i="34"/>
  <c r="H139" i="34"/>
  <c r="G139" i="34"/>
  <c r="F139" i="34"/>
  <c r="L138" i="34"/>
  <c r="K138" i="34"/>
  <c r="J138" i="34"/>
  <c r="H138" i="34"/>
  <c r="G138" i="34"/>
  <c r="F138" i="34"/>
  <c r="L137" i="34"/>
  <c r="K137" i="34"/>
  <c r="J137" i="34"/>
  <c r="H137" i="34"/>
  <c r="G137" i="34"/>
  <c r="F137" i="34"/>
  <c r="L136" i="34"/>
  <c r="K136" i="34"/>
  <c r="J136" i="34"/>
  <c r="H136" i="34"/>
  <c r="G136" i="34"/>
  <c r="F136" i="34"/>
  <c r="L135" i="34"/>
  <c r="K135" i="34"/>
  <c r="J135" i="34"/>
  <c r="H135" i="34"/>
  <c r="G135" i="34"/>
  <c r="F135" i="34"/>
  <c r="L134" i="34"/>
  <c r="K134" i="34"/>
  <c r="J134" i="34"/>
  <c r="H134" i="34"/>
  <c r="G134" i="34"/>
  <c r="F134" i="34"/>
  <c r="L133" i="34"/>
  <c r="K133" i="34"/>
  <c r="J133" i="34"/>
  <c r="H133" i="34"/>
  <c r="G133" i="34"/>
  <c r="F133" i="34"/>
  <c r="L132" i="34"/>
  <c r="K132" i="34"/>
  <c r="J132" i="34"/>
  <c r="H132" i="34"/>
  <c r="G132" i="34"/>
  <c r="F132" i="34"/>
  <c r="L131" i="34"/>
  <c r="K131" i="34"/>
  <c r="J131" i="34"/>
  <c r="H131" i="34"/>
  <c r="G131" i="34"/>
  <c r="F131" i="34"/>
  <c r="L130" i="34"/>
  <c r="K130" i="34"/>
  <c r="J130" i="34"/>
  <c r="H130" i="34"/>
  <c r="G130" i="34"/>
  <c r="F130" i="34"/>
  <c r="L129" i="34"/>
  <c r="L198" i="34" s="1"/>
  <c r="K129" i="34"/>
  <c r="J129" i="34"/>
  <c r="H129" i="34"/>
  <c r="G129" i="34"/>
  <c r="F129" i="34"/>
  <c r="L128" i="34"/>
  <c r="K128" i="34"/>
  <c r="J128" i="34"/>
  <c r="H128" i="34"/>
  <c r="G128" i="34"/>
  <c r="F128" i="34"/>
  <c r="L127" i="34"/>
  <c r="K127" i="34"/>
  <c r="J127" i="34"/>
  <c r="H127" i="34"/>
  <c r="G127" i="34"/>
  <c r="F127" i="34"/>
  <c r="L126" i="34"/>
  <c r="K126" i="34"/>
  <c r="J126" i="34"/>
  <c r="H126" i="34"/>
  <c r="G126" i="34"/>
  <c r="F126" i="34"/>
  <c r="L125" i="34"/>
  <c r="K125" i="34"/>
  <c r="J125" i="34"/>
  <c r="H125" i="34"/>
  <c r="G125" i="34"/>
  <c r="F125" i="34"/>
  <c r="L124" i="34"/>
  <c r="K124" i="34"/>
  <c r="J124" i="34"/>
  <c r="H124" i="34"/>
  <c r="G124" i="34"/>
  <c r="F124" i="34"/>
  <c r="L123" i="34"/>
  <c r="K123" i="34"/>
  <c r="J123" i="34"/>
  <c r="H123" i="34"/>
  <c r="G123" i="34"/>
  <c r="F123" i="34"/>
  <c r="L122" i="34"/>
  <c r="K122" i="34"/>
  <c r="J122" i="34"/>
  <c r="H122" i="34"/>
  <c r="G122" i="34"/>
  <c r="F122" i="34"/>
  <c r="L121" i="34"/>
  <c r="K121" i="34"/>
  <c r="J121" i="34"/>
  <c r="H121" i="34"/>
  <c r="G121" i="34"/>
  <c r="F121" i="34"/>
  <c r="L120" i="34"/>
  <c r="K120" i="34"/>
  <c r="J120" i="34"/>
  <c r="H120" i="34"/>
  <c r="G120" i="34"/>
  <c r="F120" i="34"/>
  <c r="L119" i="34"/>
  <c r="K119" i="34"/>
  <c r="J119" i="34"/>
  <c r="H119" i="34"/>
  <c r="G119" i="34"/>
  <c r="F119" i="34"/>
  <c r="L118" i="34"/>
  <c r="K118" i="34"/>
  <c r="J118" i="34"/>
  <c r="H118" i="34"/>
  <c r="G118" i="34"/>
  <c r="F118" i="34"/>
  <c r="L117" i="34"/>
  <c r="L197" i="34" s="1"/>
  <c r="K117" i="34"/>
  <c r="J117" i="34"/>
  <c r="H117" i="34"/>
  <c r="G117" i="34"/>
  <c r="F117" i="34"/>
  <c r="L116" i="34"/>
  <c r="K116" i="34"/>
  <c r="J116" i="34"/>
  <c r="H116" i="34"/>
  <c r="G116" i="34"/>
  <c r="F116" i="34"/>
  <c r="L115" i="34"/>
  <c r="K115" i="34"/>
  <c r="J115" i="34"/>
  <c r="H115" i="34"/>
  <c r="G115" i="34"/>
  <c r="F115" i="34"/>
  <c r="L114" i="34"/>
  <c r="K114" i="34"/>
  <c r="J114" i="34"/>
  <c r="H114" i="34"/>
  <c r="G114" i="34"/>
  <c r="F114" i="34"/>
  <c r="L113" i="34"/>
  <c r="K113" i="34"/>
  <c r="J113" i="34"/>
  <c r="H113" i="34"/>
  <c r="G113" i="34"/>
  <c r="F113" i="34"/>
  <c r="L112" i="34"/>
  <c r="K112" i="34"/>
  <c r="J112" i="34"/>
  <c r="H112" i="34"/>
  <c r="G112" i="34"/>
  <c r="F112" i="34"/>
  <c r="L111" i="34"/>
  <c r="K111" i="34"/>
  <c r="J111" i="34"/>
  <c r="H111" i="34"/>
  <c r="G111" i="34"/>
  <c r="F111" i="34"/>
  <c r="L110" i="34"/>
  <c r="K110" i="34"/>
  <c r="J110" i="34"/>
  <c r="H110" i="34"/>
  <c r="G110" i="34"/>
  <c r="F110" i="34"/>
  <c r="L109" i="34"/>
  <c r="K109" i="34"/>
  <c r="J109" i="34"/>
  <c r="H109" i="34"/>
  <c r="G109" i="34"/>
  <c r="F109" i="34"/>
  <c r="L108" i="34"/>
  <c r="K108" i="34"/>
  <c r="J108" i="34"/>
  <c r="H108" i="34"/>
  <c r="G108" i="34"/>
  <c r="F108" i="34"/>
  <c r="L107" i="34"/>
  <c r="K107" i="34"/>
  <c r="J107" i="34"/>
  <c r="H107" i="34"/>
  <c r="G107" i="34"/>
  <c r="F107" i="34"/>
  <c r="L106" i="34"/>
  <c r="K106" i="34"/>
  <c r="J106" i="34"/>
  <c r="H106" i="34"/>
  <c r="G106" i="34"/>
  <c r="F106" i="34"/>
  <c r="L105" i="34"/>
  <c r="L196" i="34" s="1"/>
  <c r="K105" i="34"/>
  <c r="J105" i="34"/>
  <c r="H105" i="34"/>
  <c r="G105" i="34"/>
  <c r="F105" i="34"/>
  <c r="F196" i="34" s="1"/>
  <c r="L104" i="34"/>
  <c r="K104" i="34"/>
  <c r="J104" i="34"/>
  <c r="H104" i="34"/>
  <c r="G104" i="34"/>
  <c r="F104" i="34"/>
  <c r="L103" i="34"/>
  <c r="K103" i="34"/>
  <c r="J103" i="34"/>
  <c r="H103" i="34"/>
  <c r="G103" i="34"/>
  <c r="F103" i="34"/>
  <c r="L102" i="34"/>
  <c r="K102" i="34"/>
  <c r="J102" i="34"/>
  <c r="H102" i="34"/>
  <c r="G102" i="34"/>
  <c r="F102" i="34"/>
  <c r="L101" i="34"/>
  <c r="K101" i="34"/>
  <c r="J101" i="34"/>
  <c r="H101" i="34"/>
  <c r="G101" i="34"/>
  <c r="F101" i="34"/>
  <c r="L100" i="34"/>
  <c r="K100" i="34"/>
  <c r="J100" i="34"/>
  <c r="H100" i="34"/>
  <c r="G100" i="34"/>
  <c r="F100" i="34"/>
  <c r="L99" i="34"/>
  <c r="K99" i="34"/>
  <c r="J99" i="34"/>
  <c r="H99" i="34"/>
  <c r="G99" i="34"/>
  <c r="F99" i="34"/>
  <c r="L98" i="34"/>
  <c r="K98" i="34"/>
  <c r="J98" i="34"/>
  <c r="H98" i="34"/>
  <c r="G98" i="34"/>
  <c r="F98" i="34"/>
  <c r="L97" i="34"/>
  <c r="K97" i="34"/>
  <c r="J97" i="34"/>
  <c r="H97" i="34"/>
  <c r="G97" i="34"/>
  <c r="F97" i="34"/>
  <c r="L96" i="34"/>
  <c r="K96" i="34"/>
  <c r="J96" i="34"/>
  <c r="H96" i="34"/>
  <c r="G96" i="34"/>
  <c r="F96" i="34"/>
  <c r="L95" i="34"/>
  <c r="K95" i="34"/>
  <c r="J95" i="34"/>
  <c r="H95" i="34"/>
  <c r="G95" i="34"/>
  <c r="F95" i="34"/>
  <c r="L94" i="34"/>
  <c r="K94" i="34"/>
  <c r="J94" i="34"/>
  <c r="H94" i="34"/>
  <c r="G94" i="34"/>
  <c r="F94" i="34"/>
  <c r="L93" i="34"/>
  <c r="L195" i="34" s="1"/>
  <c r="K93" i="34"/>
  <c r="J93" i="34"/>
  <c r="H93" i="34"/>
  <c r="G93" i="34"/>
  <c r="F93" i="34"/>
  <c r="F195" i="34" s="1"/>
  <c r="L92" i="34"/>
  <c r="K92" i="34"/>
  <c r="J92" i="34"/>
  <c r="H92" i="34"/>
  <c r="G92" i="34"/>
  <c r="F92" i="34"/>
  <c r="L91" i="34"/>
  <c r="K91" i="34"/>
  <c r="J91" i="34"/>
  <c r="H91" i="34"/>
  <c r="G91" i="34"/>
  <c r="F91" i="34"/>
  <c r="L90" i="34"/>
  <c r="K90" i="34"/>
  <c r="J90" i="34"/>
  <c r="H90" i="34"/>
  <c r="G90" i="34"/>
  <c r="F90" i="34"/>
  <c r="L89" i="34"/>
  <c r="K89" i="34"/>
  <c r="J89" i="34"/>
  <c r="H89" i="34"/>
  <c r="G89" i="34"/>
  <c r="F89" i="34"/>
  <c r="L88" i="34"/>
  <c r="K88" i="34"/>
  <c r="J88" i="34"/>
  <c r="H88" i="34"/>
  <c r="G88" i="34"/>
  <c r="F88" i="34"/>
  <c r="L87" i="34"/>
  <c r="K87" i="34"/>
  <c r="J87" i="34"/>
  <c r="H87" i="34"/>
  <c r="G87" i="34"/>
  <c r="F87" i="34"/>
  <c r="L86" i="34"/>
  <c r="K86" i="34"/>
  <c r="J86" i="34"/>
  <c r="H86" i="34"/>
  <c r="G86" i="34"/>
  <c r="F86" i="34"/>
  <c r="L85" i="34"/>
  <c r="K85" i="34"/>
  <c r="J85" i="34"/>
  <c r="H85" i="34"/>
  <c r="G85" i="34"/>
  <c r="F85" i="34"/>
  <c r="L84" i="34"/>
  <c r="K84" i="34"/>
  <c r="J84" i="34"/>
  <c r="H84" i="34"/>
  <c r="G84" i="34"/>
  <c r="F84" i="34"/>
  <c r="L83" i="34"/>
  <c r="K83" i="34"/>
  <c r="J83" i="34"/>
  <c r="H83" i="34"/>
  <c r="G83" i="34"/>
  <c r="F83" i="34"/>
  <c r="L82" i="34"/>
  <c r="K82" i="34"/>
  <c r="J82" i="34"/>
  <c r="H82" i="34"/>
  <c r="G82" i="34"/>
  <c r="F82" i="34"/>
  <c r="L81" i="34"/>
  <c r="L194" i="34" s="1"/>
  <c r="K81" i="34"/>
  <c r="J81" i="34"/>
  <c r="H81" i="34"/>
  <c r="G81" i="34"/>
  <c r="F81" i="34"/>
  <c r="F194" i="34" s="1"/>
  <c r="L80" i="34"/>
  <c r="K80" i="34"/>
  <c r="J80" i="34"/>
  <c r="H80" i="34"/>
  <c r="G80" i="34"/>
  <c r="F80" i="34"/>
  <c r="L79" i="34"/>
  <c r="K79" i="34"/>
  <c r="J79" i="34"/>
  <c r="H79" i="34"/>
  <c r="G79" i="34"/>
  <c r="F79" i="34"/>
  <c r="L78" i="34"/>
  <c r="K78" i="34"/>
  <c r="J78" i="34"/>
  <c r="H78" i="34"/>
  <c r="G78" i="34"/>
  <c r="F78" i="34"/>
  <c r="L77" i="34"/>
  <c r="K77" i="34"/>
  <c r="J77" i="34"/>
  <c r="H77" i="34"/>
  <c r="G77" i="34"/>
  <c r="F77" i="34"/>
  <c r="L76" i="34"/>
  <c r="K76" i="34"/>
  <c r="J76" i="34"/>
  <c r="H76" i="34"/>
  <c r="G76" i="34"/>
  <c r="F76" i="34"/>
  <c r="L75" i="34"/>
  <c r="K75" i="34"/>
  <c r="J75" i="34"/>
  <c r="H75" i="34"/>
  <c r="G75" i="34"/>
  <c r="F75" i="34"/>
  <c r="L74" i="34"/>
  <c r="K74" i="34"/>
  <c r="J74" i="34"/>
  <c r="H74" i="34"/>
  <c r="G74" i="34"/>
  <c r="F74" i="34"/>
  <c r="L73" i="34"/>
  <c r="K73" i="34"/>
  <c r="J73" i="34"/>
  <c r="H73" i="34"/>
  <c r="G73" i="34"/>
  <c r="F73" i="34"/>
  <c r="L72" i="34"/>
  <c r="K72" i="34"/>
  <c r="J72" i="34"/>
  <c r="H72" i="34"/>
  <c r="G72" i="34"/>
  <c r="F72" i="34"/>
  <c r="L71" i="34"/>
  <c r="K71" i="34"/>
  <c r="J71" i="34"/>
  <c r="H71" i="34"/>
  <c r="G71" i="34"/>
  <c r="F71" i="34"/>
  <c r="L70" i="34"/>
  <c r="K70" i="34"/>
  <c r="J70" i="34"/>
  <c r="H70" i="34"/>
  <c r="G70" i="34"/>
  <c r="F70" i="34"/>
  <c r="L69" i="34"/>
  <c r="L193" i="34" s="1"/>
  <c r="K69" i="34"/>
  <c r="J69" i="34"/>
  <c r="H69" i="34"/>
  <c r="G69" i="34"/>
  <c r="F69" i="34"/>
  <c r="F193" i="34" s="1"/>
  <c r="L68" i="34"/>
  <c r="K68" i="34"/>
  <c r="J68" i="34"/>
  <c r="H68" i="34"/>
  <c r="G68" i="34"/>
  <c r="F68" i="34"/>
  <c r="L67" i="34"/>
  <c r="K67" i="34"/>
  <c r="J67" i="34"/>
  <c r="H67" i="34"/>
  <c r="G67" i="34"/>
  <c r="F67" i="34"/>
  <c r="L66" i="34"/>
  <c r="K66" i="34"/>
  <c r="J66" i="34"/>
  <c r="H66" i="34"/>
  <c r="G66" i="34"/>
  <c r="F66" i="34"/>
  <c r="L65" i="34"/>
  <c r="K65" i="34"/>
  <c r="J65" i="34"/>
  <c r="H65" i="34"/>
  <c r="G65" i="34"/>
  <c r="F65" i="34"/>
  <c r="L64" i="34"/>
  <c r="K64" i="34"/>
  <c r="J64" i="34"/>
  <c r="H64" i="34"/>
  <c r="G64" i="34"/>
  <c r="F64" i="34"/>
  <c r="L63" i="34"/>
  <c r="K63" i="34"/>
  <c r="J63" i="34"/>
  <c r="H63" i="34"/>
  <c r="G63" i="34"/>
  <c r="F63" i="34"/>
  <c r="L62" i="34"/>
  <c r="K62" i="34"/>
  <c r="J62" i="34"/>
  <c r="H62" i="34"/>
  <c r="G62" i="34"/>
  <c r="F62" i="34"/>
  <c r="L61" i="34"/>
  <c r="K61" i="34"/>
  <c r="J61" i="34"/>
  <c r="H61" i="34"/>
  <c r="G61" i="34"/>
  <c r="F61" i="34"/>
  <c r="L60" i="34"/>
  <c r="K60" i="34"/>
  <c r="J60" i="34"/>
  <c r="H60" i="34"/>
  <c r="G60" i="34"/>
  <c r="F60" i="34"/>
  <c r="L59" i="34"/>
  <c r="K59" i="34"/>
  <c r="J59" i="34"/>
  <c r="H59" i="34"/>
  <c r="G59" i="34"/>
  <c r="F59" i="34"/>
  <c r="L58" i="34"/>
  <c r="K58" i="34"/>
  <c r="J58" i="34"/>
  <c r="H58" i="34"/>
  <c r="G58" i="34"/>
  <c r="F58" i="34"/>
  <c r="L57" i="34"/>
  <c r="L192" i="34" s="1"/>
  <c r="K57" i="34"/>
  <c r="J57" i="34"/>
  <c r="H57" i="34"/>
  <c r="G57" i="34"/>
  <c r="F57" i="34"/>
  <c r="F192" i="34" s="1"/>
  <c r="L56" i="34"/>
  <c r="K56" i="34"/>
  <c r="J56" i="34"/>
  <c r="H56" i="34"/>
  <c r="G56" i="34"/>
  <c r="F56" i="34"/>
  <c r="L55" i="34"/>
  <c r="K55" i="34"/>
  <c r="J55" i="34"/>
  <c r="H55" i="34"/>
  <c r="G55" i="34"/>
  <c r="F55" i="34"/>
  <c r="L54" i="34"/>
  <c r="K54" i="34"/>
  <c r="J54" i="34"/>
  <c r="H54" i="34"/>
  <c r="G54" i="34"/>
  <c r="F54" i="34"/>
  <c r="L53" i="34"/>
  <c r="K53" i="34"/>
  <c r="J53" i="34"/>
  <c r="H53" i="34"/>
  <c r="G53" i="34"/>
  <c r="F53" i="34"/>
  <c r="L52" i="34"/>
  <c r="K52" i="34"/>
  <c r="J52" i="34"/>
  <c r="H52" i="34"/>
  <c r="G52" i="34"/>
  <c r="F52" i="34"/>
  <c r="L51" i="34"/>
  <c r="K51" i="34"/>
  <c r="J51" i="34"/>
  <c r="H51" i="34"/>
  <c r="G51" i="34"/>
  <c r="F51" i="34"/>
  <c r="L50" i="34"/>
  <c r="K50" i="34"/>
  <c r="J50" i="34"/>
  <c r="H50" i="34"/>
  <c r="G50" i="34"/>
  <c r="F50" i="34"/>
  <c r="L49" i="34"/>
  <c r="K49" i="34"/>
  <c r="J49" i="34"/>
  <c r="H49" i="34"/>
  <c r="G49" i="34"/>
  <c r="F49" i="34"/>
  <c r="L48" i="34"/>
  <c r="K48" i="34"/>
  <c r="J48" i="34"/>
  <c r="H48" i="34"/>
  <c r="G48" i="34"/>
  <c r="F48" i="34"/>
  <c r="L47" i="34"/>
  <c r="K47" i="34"/>
  <c r="J47" i="34"/>
  <c r="H47" i="34"/>
  <c r="G47" i="34"/>
  <c r="F47" i="34"/>
  <c r="L46" i="34"/>
  <c r="K46" i="34"/>
  <c r="J46" i="34"/>
  <c r="H46" i="34"/>
  <c r="G46" i="34"/>
  <c r="F46" i="34"/>
  <c r="L45" i="34"/>
  <c r="L191" i="34" s="1"/>
  <c r="K45" i="34"/>
  <c r="J45" i="34"/>
  <c r="H45" i="34"/>
  <c r="G45" i="34"/>
  <c r="F45" i="34"/>
  <c r="F191" i="34" s="1"/>
  <c r="L44" i="34"/>
  <c r="K44" i="34"/>
  <c r="J44" i="34"/>
  <c r="H44" i="34"/>
  <c r="G44" i="34"/>
  <c r="F44" i="34"/>
  <c r="L43" i="34"/>
  <c r="K43" i="34"/>
  <c r="J43" i="34"/>
  <c r="H43" i="34"/>
  <c r="G43" i="34"/>
  <c r="F43" i="34"/>
  <c r="L42" i="34"/>
  <c r="K42" i="34"/>
  <c r="J42" i="34"/>
  <c r="H42" i="34"/>
  <c r="G42" i="34"/>
  <c r="F42" i="34"/>
  <c r="L41" i="34"/>
  <c r="K41" i="34"/>
  <c r="J41" i="34"/>
  <c r="H41" i="34"/>
  <c r="G41" i="34"/>
  <c r="F41" i="34"/>
  <c r="L40" i="34"/>
  <c r="K40" i="34"/>
  <c r="J40" i="34"/>
  <c r="H40" i="34"/>
  <c r="G40" i="34"/>
  <c r="F40" i="34"/>
  <c r="L39" i="34"/>
  <c r="K39" i="34"/>
  <c r="J39" i="34"/>
  <c r="H39" i="34"/>
  <c r="G39" i="34"/>
  <c r="F39" i="34"/>
  <c r="L38" i="34"/>
  <c r="K38" i="34"/>
  <c r="J38" i="34"/>
  <c r="H38" i="34"/>
  <c r="G38" i="34"/>
  <c r="F38" i="34"/>
  <c r="L37" i="34"/>
  <c r="K37" i="34"/>
  <c r="J37" i="34"/>
  <c r="H37" i="34"/>
  <c r="G37" i="34"/>
  <c r="F37" i="34"/>
  <c r="L36" i="34"/>
  <c r="K36" i="34"/>
  <c r="J36" i="34"/>
  <c r="H36" i="34"/>
  <c r="G36" i="34"/>
  <c r="F36" i="34"/>
  <c r="L35" i="34"/>
  <c r="K35" i="34"/>
  <c r="J35" i="34"/>
  <c r="H35" i="34"/>
  <c r="G35" i="34"/>
  <c r="F35" i="34"/>
  <c r="L34" i="34"/>
  <c r="K34" i="34"/>
  <c r="J34" i="34"/>
  <c r="H34" i="34"/>
  <c r="G34" i="34"/>
  <c r="F34" i="34"/>
  <c r="L33" i="34"/>
  <c r="L190" i="34" s="1"/>
  <c r="K33" i="34"/>
  <c r="J33" i="34"/>
  <c r="H33" i="34"/>
  <c r="G33" i="34"/>
  <c r="F33" i="34"/>
  <c r="F190" i="34" s="1"/>
  <c r="L32" i="34"/>
  <c r="K32" i="34"/>
  <c r="J32" i="34"/>
  <c r="H32" i="34"/>
  <c r="G32" i="34"/>
  <c r="F32" i="34"/>
  <c r="L31" i="34"/>
  <c r="K31" i="34"/>
  <c r="J31" i="34"/>
  <c r="H31" i="34"/>
  <c r="G31" i="34"/>
  <c r="F31" i="34"/>
  <c r="L30" i="34"/>
  <c r="K30" i="34"/>
  <c r="J30" i="34"/>
  <c r="H30" i="34"/>
  <c r="G30" i="34"/>
  <c r="F30" i="34"/>
  <c r="L29" i="34"/>
  <c r="K29" i="34"/>
  <c r="J29" i="34"/>
  <c r="H29" i="34"/>
  <c r="G29" i="34"/>
  <c r="F29" i="34"/>
  <c r="L28" i="34"/>
  <c r="K28" i="34"/>
  <c r="J28" i="34"/>
  <c r="H28" i="34"/>
  <c r="G28" i="34"/>
  <c r="F28" i="34"/>
  <c r="L27" i="34"/>
  <c r="K27" i="34"/>
  <c r="J27" i="34"/>
  <c r="H27" i="34"/>
  <c r="G27" i="34"/>
  <c r="F27" i="34"/>
  <c r="L26" i="34"/>
  <c r="K26" i="34"/>
  <c r="J26" i="34"/>
  <c r="H26" i="34"/>
  <c r="G26" i="34"/>
  <c r="F26" i="34"/>
  <c r="L25" i="34"/>
  <c r="K25" i="34"/>
  <c r="J25" i="34"/>
  <c r="H25" i="34"/>
  <c r="G25" i="34"/>
  <c r="F25" i="34"/>
  <c r="L24" i="34"/>
  <c r="K24" i="34"/>
  <c r="J24" i="34"/>
  <c r="H24" i="34"/>
  <c r="G24" i="34"/>
  <c r="F24" i="34"/>
  <c r="L23" i="34"/>
  <c r="K23" i="34"/>
  <c r="J23" i="34"/>
  <c r="H23" i="34"/>
  <c r="G23" i="34"/>
  <c r="F23" i="34"/>
  <c r="L22" i="34"/>
  <c r="K22" i="34"/>
  <c r="J22" i="34"/>
  <c r="H22" i="34"/>
  <c r="G22" i="34"/>
  <c r="F22" i="34"/>
  <c r="L21" i="34"/>
  <c r="L189" i="34" s="1"/>
  <c r="K21" i="34"/>
  <c r="J21" i="34"/>
  <c r="H21" i="34"/>
  <c r="G21" i="34"/>
  <c r="F21" i="34"/>
  <c r="F189" i="34" s="1"/>
  <c r="L20" i="34"/>
  <c r="K20" i="34"/>
  <c r="J20" i="34"/>
  <c r="H20" i="34"/>
  <c r="G20" i="34"/>
  <c r="F20" i="34"/>
  <c r="L19" i="34"/>
  <c r="K19" i="34"/>
  <c r="J19" i="34"/>
  <c r="H19" i="34"/>
  <c r="G19" i="34"/>
  <c r="F19" i="34"/>
  <c r="L18" i="34"/>
  <c r="K18" i="34"/>
  <c r="J18" i="34"/>
  <c r="H18" i="34"/>
  <c r="G18" i="34"/>
  <c r="F18" i="34"/>
  <c r="L17" i="34"/>
  <c r="K17" i="34"/>
  <c r="J17" i="34"/>
  <c r="H17" i="34"/>
  <c r="G17" i="34"/>
  <c r="F17" i="34"/>
  <c r="L16" i="34"/>
  <c r="K16" i="34"/>
  <c r="J16" i="34"/>
  <c r="H16" i="34"/>
  <c r="G16" i="34"/>
  <c r="F16" i="34"/>
  <c r="L15" i="34"/>
  <c r="K15" i="34"/>
  <c r="J15" i="34"/>
  <c r="H15" i="34"/>
  <c r="G15" i="34"/>
  <c r="F15" i="34"/>
  <c r="L14" i="34"/>
  <c r="K14" i="34"/>
  <c r="J14" i="34"/>
  <c r="H14" i="34"/>
  <c r="G14" i="34"/>
  <c r="F14" i="34"/>
  <c r="L13" i="34"/>
  <c r="K13" i="34"/>
  <c r="J13" i="34"/>
  <c r="H13" i="34"/>
  <c r="G13" i="34"/>
  <c r="F13" i="34"/>
  <c r="L12" i="34"/>
  <c r="K12" i="34"/>
  <c r="J12" i="34"/>
  <c r="H12" i="34"/>
  <c r="G12" i="34"/>
  <c r="F12" i="34"/>
  <c r="L11" i="34"/>
  <c r="K11" i="34"/>
  <c r="J11" i="34"/>
  <c r="H11" i="34"/>
  <c r="G11" i="34"/>
  <c r="F11" i="34"/>
  <c r="L10" i="34"/>
  <c r="K10" i="34"/>
  <c r="J10" i="34"/>
  <c r="H10" i="34"/>
  <c r="G10" i="34"/>
  <c r="F10" i="34"/>
  <c r="L9" i="34"/>
  <c r="L188" i="34" s="1"/>
  <c r="K9" i="34"/>
  <c r="J9" i="34"/>
  <c r="H9" i="34"/>
  <c r="G9" i="34"/>
  <c r="F9" i="34"/>
  <c r="L176" i="27"/>
  <c r="K176" i="27"/>
  <c r="J176" i="27"/>
  <c r="H176" i="27"/>
  <c r="G176" i="27"/>
  <c r="F176" i="27"/>
  <c r="L175" i="27"/>
  <c r="K175" i="27"/>
  <c r="J175" i="27"/>
  <c r="H175" i="27"/>
  <c r="G175" i="27"/>
  <c r="F175" i="27"/>
  <c r="L174" i="27"/>
  <c r="K174" i="27"/>
  <c r="J174" i="27"/>
  <c r="H174" i="27"/>
  <c r="G174" i="27"/>
  <c r="F174" i="27"/>
  <c r="L173" i="27"/>
  <c r="K173" i="27"/>
  <c r="J173" i="27"/>
  <c r="H173" i="27"/>
  <c r="G173" i="27"/>
  <c r="F173" i="27"/>
  <c r="L172" i="27"/>
  <c r="K172" i="27"/>
  <c r="J172" i="27"/>
  <c r="H172" i="27"/>
  <c r="G172" i="27"/>
  <c r="F172" i="27"/>
  <c r="L171" i="27"/>
  <c r="K171" i="27"/>
  <c r="J171" i="27"/>
  <c r="H171" i="27"/>
  <c r="G171" i="27"/>
  <c r="F171" i="27"/>
  <c r="L170" i="27"/>
  <c r="K170" i="27"/>
  <c r="J170" i="27"/>
  <c r="H170" i="27"/>
  <c r="G170" i="27"/>
  <c r="F170" i="27"/>
  <c r="L169" i="27"/>
  <c r="K169" i="27"/>
  <c r="J169" i="27"/>
  <c r="H169" i="27"/>
  <c r="G169" i="27"/>
  <c r="F169" i="27"/>
  <c r="L168" i="27"/>
  <c r="K168" i="27"/>
  <c r="J168" i="27"/>
  <c r="H168" i="27"/>
  <c r="G168" i="27"/>
  <c r="F168" i="27"/>
  <c r="L167" i="27"/>
  <c r="K167" i="27"/>
  <c r="J167" i="27"/>
  <c r="H167" i="27"/>
  <c r="G167" i="27"/>
  <c r="F167" i="27"/>
  <c r="L166" i="27"/>
  <c r="K166" i="27"/>
  <c r="J166" i="27"/>
  <c r="H166" i="27"/>
  <c r="G166" i="27"/>
  <c r="F166" i="27"/>
  <c r="L165" i="27"/>
  <c r="K165" i="27"/>
  <c r="J165" i="27"/>
  <c r="H165" i="27"/>
  <c r="G165" i="27"/>
  <c r="F165" i="27"/>
  <c r="L164" i="27"/>
  <c r="K164" i="27"/>
  <c r="J164" i="27"/>
  <c r="H164" i="27"/>
  <c r="G164" i="27"/>
  <c r="F164" i="27"/>
  <c r="L163" i="27"/>
  <c r="K163" i="27"/>
  <c r="J163" i="27"/>
  <c r="H163" i="27"/>
  <c r="G163" i="27"/>
  <c r="F163" i="27"/>
  <c r="L162" i="27"/>
  <c r="K162" i="27"/>
  <c r="J162" i="27"/>
  <c r="H162" i="27"/>
  <c r="G162" i="27"/>
  <c r="F162" i="27"/>
  <c r="L161" i="27"/>
  <c r="K161" i="27"/>
  <c r="J161" i="27"/>
  <c r="H161" i="27"/>
  <c r="G161" i="27"/>
  <c r="F161" i="27"/>
  <c r="L160" i="27"/>
  <c r="K160" i="27"/>
  <c r="J160" i="27"/>
  <c r="H160" i="27"/>
  <c r="G160" i="27"/>
  <c r="F160" i="27"/>
  <c r="L159" i="27"/>
  <c r="K159" i="27"/>
  <c r="J159" i="27"/>
  <c r="H159" i="27"/>
  <c r="G159" i="27"/>
  <c r="F159" i="27"/>
  <c r="L158" i="27"/>
  <c r="K158" i="27"/>
  <c r="J158" i="27"/>
  <c r="H158" i="27"/>
  <c r="G158" i="27"/>
  <c r="F158" i="27"/>
  <c r="L157" i="27"/>
  <c r="K157" i="27"/>
  <c r="J157" i="27"/>
  <c r="H157" i="27"/>
  <c r="G157" i="27"/>
  <c r="F157" i="27"/>
  <c r="L156" i="27"/>
  <c r="K156" i="27"/>
  <c r="J156" i="27"/>
  <c r="H156" i="27"/>
  <c r="G156" i="27"/>
  <c r="F156" i="27"/>
  <c r="L155" i="27"/>
  <c r="K155" i="27"/>
  <c r="J155" i="27"/>
  <c r="H155" i="27"/>
  <c r="G155" i="27"/>
  <c r="F155" i="27"/>
  <c r="L154" i="27"/>
  <c r="K154" i="27"/>
  <c r="J154" i="27"/>
  <c r="H154" i="27"/>
  <c r="G154" i="27"/>
  <c r="F154" i="27"/>
  <c r="L153" i="27"/>
  <c r="L200" i="27" s="1"/>
  <c r="K153" i="27"/>
  <c r="J153" i="27"/>
  <c r="H153" i="27"/>
  <c r="G153" i="27"/>
  <c r="F153" i="27"/>
  <c r="F200" i="27" s="1"/>
  <c r="L152" i="27"/>
  <c r="K152" i="27"/>
  <c r="J152" i="27"/>
  <c r="H152" i="27"/>
  <c r="G152" i="27"/>
  <c r="F152" i="27"/>
  <c r="L151" i="27"/>
  <c r="K151" i="27"/>
  <c r="J151" i="27"/>
  <c r="H151" i="27"/>
  <c r="G151" i="27"/>
  <c r="F151" i="27"/>
  <c r="L150" i="27"/>
  <c r="K150" i="27"/>
  <c r="J150" i="27"/>
  <c r="H150" i="27"/>
  <c r="G150" i="27"/>
  <c r="F150" i="27"/>
  <c r="L149" i="27"/>
  <c r="K149" i="27"/>
  <c r="J149" i="27"/>
  <c r="H149" i="27"/>
  <c r="G149" i="27"/>
  <c r="F149" i="27"/>
  <c r="L148" i="27"/>
  <c r="K148" i="27"/>
  <c r="J148" i="27"/>
  <c r="H148" i="27"/>
  <c r="G148" i="27"/>
  <c r="F148" i="27"/>
  <c r="L147" i="27"/>
  <c r="K147" i="27"/>
  <c r="J147" i="27"/>
  <c r="H147" i="27"/>
  <c r="G147" i="27"/>
  <c r="F147" i="27"/>
  <c r="L146" i="27"/>
  <c r="K146" i="27"/>
  <c r="J146" i="27"/>
  <c r="H146" i="27"/>
  <c r="G146" i="27"/>
  <c r="F146" i="27"/>
  <c r="L145" i="27"/>
  <c r="K145" i="27"/>
  <c r="J145" i="27"/>
  <c r="H145" i="27"/>
  <c r="G145" i="27"/>
  <c r="F145" i="27"/>
  <c r="L144" i="27"/>
  <c r="K144" i="27"/>
  <c r="J144" i="27"/>
  <c r="H144" i="27"/>
  <c r="G144" i="27"/>
  <c r="F144" i="27"/>
  <c r="L143" i="27"/>
  <c r="K143" i="27"/>
  <c r="J143" i="27"/>
  <c r="H143" i="27"/>
  <c r="G143" i="27"/>
  <c r="F143" i="27"/>
  <c r="L142" i="27"/>
  <c r="K142" i="27"/>
  <c r="J142" i="27"/>
  <c r="H142" i="27"/>
  <c r="G142" i="27"/>
  <c r="F142" i="27"/>
  <c r="L141" i="27"/>
  <c r="L199" i="27" s="1"/>
  <c r="K141" i="27"/>
  <c r="J141" i="27"/>
  <c r="H141" i="27"/>
  <c r="G141" i="27"/>
  <c r="F141" i="27"/>
  <c r="F199" i="27" s="1"/>
  <c r="L140" i="27"/>
  <c r="K140" i="27"/>
  <c r="J140" i="27"/>
  <c r="H140" i="27"/>
  <c r="G140" i="27"/>
  <c r="F140" i="27"/>
  <c r="L139" i="27"/>
  <c r="K139" i="27"/>
  <c r="J139" i="27"/>
  <c r="H139" i="27"/>
  <c r="G139" i="27"/>
  <c r="F139" i="27"/>
  <c r="L138" i="27"/>
  <c r="K138" i="27"/>
  <c r="J138" i="27"/>
  <c r="H138" i="27"/>
  <c r="G138" i="27"/>
  <c r="F138" i="27"/>
  <c r="L137" i="27"/>
  <c r="K137" i="27"/>
  <c r="J137" i="27"/>
  <c r="H137" i="27"/>
  <c r="G137" i="27"/>
  <c r="F137" i="27"/>
  <c r="L136" i="27"/>
  <c r="K136" i="27"/>
  <c r="J136" i="27"/>
  <c r="H136" i="27"/>
  <c r="G136" i="27"/>
  <c r="F136" i="27"/>
  <c r="L135" i="27"/>
  <c r="K135" i="27"/>
  <c r="J135" i="27"/>
  <c r="H135" i="27"/>
  <c r="G135" i="27"/>
  <c r="F135" i="27"/>
  <c r="L134" i="27"/>
  <c r="K134" i="27"/>
  <c r="J134" i="27"/>
  <c r="H134" i="27"/>
  <c r="G134" i="27"/>
  <c r="F134" i="27"/>
  <c r="L133" i="27"/>
  <c r="K133" i="27"/>
  <c r="J133" i="27"/>
  <c r="H133" i="27"/>
  <c r="G133" i="27"/>
  <c r="F133" i="27"/>
  <c r="L132" i="27"/>
  <c r="K132" i="27"/>
  <c r="J132" i="27"/>
  <c r="H132" i="27"/>
  <c r="G132" i="27"/>
  <c r="F132" i="27"/>
  <c r="L131" i="27"/>
  <c r="K131" i="27"/>
  <c r="J131" i="27"/>
  <c r="H131" i="27"/>
  <c r="G131" i="27"/>
  <c r="F131" i="27"/>
  <c r="L130" i="27"/>
  <c r="K130" i="27"/>
  <c r="J130" i="27"/>
  <c r="H130" i="27"/>
  <c r="G130" i="27"/>
  <c r="F130" i="27"/>
  <c r="L129" i="27"/>
  <c r="L198" i="27" s="1"/>
  <c r="K129" i="27"/>
  <c r="J129" i="27"/>
  <c r="H129" i="27"/>
  <c r="G129" i="27"/>
  <c r="F129" i="27"/>
  <c r="F198" i="27" s="1"/>
  <c r="L128" i="27"/>
  <c r="K128" i="27"/>
  <c r="J128" i="27"/>
  <c r="H128" i="27"/>
  <c r="G128" i="27"/>
  <c r="F128" i="27"/>
  <c r="L127" i="27"/>
  <c r="K127" i="27"/>
  <c r="J127" i="27"/>
  <c r="H127" i="27"/>
  <c r="G127" i="27"/>
  <c r="F127" i="27"/>
  <c r="L126" i="27"/>
  <c r="K126" i="27"/>
  <c r="J126" i="27"/>
  <c r="H126" i="27"/>
  <c r="G126" i="27"/>
  <c r="F126" i="27"/>
  <c r="L125" i="27"/>
  <c r="K125" i="27"/>
  <c r="J125" i="27"/>
  <c r="H125" i="27"/>
  <c r="G125" i="27"/>
  <c r="F125" i="27"/>
  <c r="L124" i="27"/>
  <c r="K124" i="27"/>
  <c r="J124" i="27"/>
  <c r="H124" i="27"/>
  <c r="G124" i="27"/>
  <c r="F124" i="27"/>
  <c r="L123" i="27"/>
  <c r="K123" i="27"/>
  <c r="J123" i="27"/>
  <c r="H123" i="27"/>
  <c r="G123" i="27"/>
  <c r="F123" i="27"/>
  <c r="L122" i="27"/>
  <c r="K122" i="27"/>
  <c r="J122" i="27"/>
  <c r="H122" i="27"/>
  <c r="G122" i="27"/>
  <c r="F122" i="27"/>
  <c r="L121" i="27"/>
  <c r="K121" i="27"/>
  <c r="J121" i="27"/>
  <c r="H121" i="27"/>
  <c r="G121" i="27"/>
  <c r="F121" i="27"/>
  <c r="L120" i="27"/>
  <c r="K120" i="27"/>
  <c r="J120" i="27"/>
  <c r="H120" i="27"/>
  <c r="G120" i="27"/>
  <c r="F120" i="27"/>
  <c r="L119" i="27"/>
  <c r="K119" i="27"/>
  <c r="J119" i="27"/>
  <c r="H119" i="27"/>
  <c r="G119" i="27"/>
  <c r="F119" i="27"/>
  <c r="L118" i="27"/>
  <c r="K118" i="27"/>
  <c r="J118" i="27"/>
  <c r="H118" i="27"/>
  <c r="G118" i="27"/>
  <c r="F118" i="27"/>
  <c r="L117" i="27"/>
  <c r="L197" i="27" s="1"/>
  <c r="K117" i="27"/>
  <c r="J117" i="27"/>
  <c r="H117" i="27"/>
  <c r="G117" i="27"/>
  <c r="F117" i="27"/>
  <c r="F197" i="27" s="1"/>
  <c r="L116" i="27"/>
  <c r="K116" i="27"/>
  <c r="J116" i="27"/>
  <c r="H116" i="27"/>
  <c r="G116" i="27"/>
  <c r="F116" i="27"/>
  <c r="L115" i="27"/>
  <c r="K115" i="27"/>
  <c r="J115" i="27"/>
  <c r="H115" i="27"/>
  <c r="G115" i="27"/>
  <c r="F115" i="27"/>
  <c r="L114" i="27"/>
  <c r="K114" i="27"/>
  <c r="J114" i="27"/>
  <c r="H114" i="27"/>
  <c r="G114" i="27"/>
  <c r="F114" i="27"/>
  <c r="L113" i="27"/>
  <c r="K113" i="27"/>
  <c r="J113" i="27"/>
  <c r="H113" i="27"/>
  <c r="G113" i="27"/>
  <c r="F113" i="27"/>
  <c r="L112" i="27"/>
  <c r="K112" i="27"/>
  <c r="J112" i="27"/>
  <c r="H112" i="27"/>
  <c r="G112" i="27"/>
  <c r="F112" i="27"/>
  <c r="L111" i="27"/>
  <c r="K111" i="27"/>
  <c r="J111" i="27"/>
  <c r="H111" i="27"/>
  <c r="G111" i="27"/>
  <c r="F111" i="27"/>
  <c r="L110" i="27"/>
  <c r="K110" i="27"/>
  <c r="J110" i="27"/>
  <c r="H110" i="27"/>
  <c r="G110" i="27"/>
  <c r="F110" i="27"/>
  <c r="L109" i="27"/>
  <c r="K109" i="27"/>
  <c r="J109" i="27"/>
  <c r="H109" i="27"/>
  <c r="G109" i="27"/>
  <c r="F109" i="27"/>
  <c r="L108" i="27"/>
  <c r="K108" i="27"/>
  <c r="J108" i="27"/>
  <c r="H108" i="27"/>
  <c r="G108" i="27"/>
  <c r="F108" i="27"/>
  <c r="L107" i="27"/>
  <c r="K107" i="27"/>
  <c r="J107" i="27"/>
  <c r="H107" i="27"/>
  <c r="G107" i="27"/>
  <c r="F107" i="27"/>
  <c r="L106" i="27"/>
  <c r="K106" i="27"/>
  <c r="J106" i="27"/>
  <c r="H106" i="27"/>
  <c r="G106" i="27"/>
  <c r="F106" i="27"/>
  <c r="L105" i="27"/>
  <c r="L196" i="27" s="1"/>
  <c r="K105" i="27"/>
  <c r="J105" i="27"/>
  <c r="H105" i="27"/>
  <c r="G105" i="27"/>
  <c r="F105" i="27"/>
  <c r="F196" i="27" s="1"/>
  <c r="L104" i="27"/>
  <c r="K104" i="27"/>
  <c r="J104" i="27"/>
  <c r="H104" i="27"/>
  <c r="G104" i="27"/>
  <c r="F104" i="27"/>
  <c r="L103" i="27"/>
  <c r="K103" i="27"/>
  <c r="J103" i="27"/>
  <c r="H103" i="27"/>
  <c r="G103" i="27"/>
  <c r="F103" i="27"/>
  <c r="L102" i="27"/>
  <c r="K102" i="27"/>
  <c r="J102" i="27"/>
  <c r="H102" i="27"/>
  <c r="G102" i="27"/>
  <c r="F102" i="27"/>
  <c r="L101" i="27"/>
  <c r="K101" i="27"/>
  <c r="J101" i="27"/>
  <c r="H101" i="27"/>
  <c r="G101" i="27"/>
  <c r="F101" i="27"/>
  <c r="L100" i="27"/>
  <c r="K100" i="27"/>
  <c r="J100" i="27"/>
  <c r="H100" i="27"/>
  <c r="G100" i="27"/>
  <c r="F100" i="27"/>
  <c r="L99" i="27"/>
  <c r="K99" i="27"/>
  <c r="J99" i="27"/>
  <c r="H99" i="27"/>
  <c r="G99" i="27"/>
  <c r="F99" i="27"/>
  <c r="L98" i="27"/>
  <c r="K98" i="27"/>
  <c r="J98" i="27"/>
  <c r="H98" i="27"/>
  <c r="G98" i="27"/>
  <c r="F98" i="27"/>
  <c r="L97" i="27"/>
  <c r="K97" i="27"/>
  <c r="J97" i="27"/>
  <c r="H97" i="27"/>
  <c r="G97" i="27"/>
  <c r="F97" i="27"/>
  <c r="L96" i="27"/>
  <c r="K96" i="27"/>
  <c r="J96" i="27"/>
  <c r="H96" i="27"/>
  <c r="G96" i="27"/>
  <c r="F96" i="27"/>
  <c r="L95" i="27"/>
  <c r="K95" i="27"/>
  <c r="J95" i="27"/>
  <c r="H95" i="27"/>
  <c r="G95" i="27"/>
  <c r="F95" i="27"/>
  <c r="L94" i="27"/>
  <c r="K94" i="27"/>
  <c r="J94" i="27"/>
  <c r="H94" i="27"/>
  <c r="G94" i="27"/>
  <c r="F94" i="27"/>
  <c r="L93" i="27"/>
  <c r="L195" i="27" s="1"/>
  <c r="K93" i="27"/>
  <c r="J93" i="27"/>
  <c r="H93" i="27"/>
  <c r="G93" i="27"/>
  <c r="F93" i="27"/>
  <c r="F195" i="27" s="1"/>
  <c r="L92" i="27"/>
  <c r="K92" i="27"/>
  <c r="J92" i="27"/>
  <c r="H92" i="27"/>
  <c r="G92" i="27"/>
  <c r="F92" i="27"/>
  <c r="L91" i="27"/>
  <c r="K91" i="27"/>
  <c r="J91" i="27"/>
  <c r="H91" i="27"/>
  <c r="G91" i="27"/>
  <c r="F91" i="27"/>
  <c r="L90" i="27"/>
  <c r="K90" i="27"/>
  <c r="J90" i="27"/>
  <c r="H90" i="27"/>
  <c r="G90" i="27"/>
  <c r="F90" i="27"/>
  <c r="L89" i="27"/>
  <c r="K89" i="27"/>
  <c r="J89" i="27"/>
  <c r="H89" i="27"/>
  <c r="G89" i="27"/>
  <c r="F89" i="27"/>
  <c r="L88" i="27"/>
  <c r="K88" i="27"/>
  <c r="J88" i="27"/>
  <c r="H88" i="27"/>
  <c r="G88" i="27"/>
  <c r="F88" i="27"/>
  <c r="L87" i="27"/>
  <c r="K87" i="27"/>
  <c r="J87" i="27"/>
  <c r="H87" i="27"/>
  <c r="G87" i="27"/>
  <c r="F87" i="27"/>
  <c r="L86" i="27"/>
  <c r="K86" i="27"/>
  <c r="J86" i="27"/>
  <c r="H86" i="27"/>
  <c r="G86" i="27"/>
  <c r="F86" i="27"/>
  <c r="L85" i="27"/>
  <c r="K85" i="27"/>
  <c r="J85" i="27"/>
  <c r="H85" i="27"/>
  <c r="G85" i="27"/>
  <c r="F85" i="27"/>
  <c r="L84" i="27"/>
  <c r="K84" i="27"/>
  <c r="J84" i="27"/>
  <c r="H84" i="27"/>
  <c r="G84" i="27"/>
  <c r="F84" i="27"/>
  <c r="L83" i="27"/>
  <c r="K83" i="27"/>
  <c r="J83" i="27"/>
  <c r="H83" i="27"/>
  <c r="G83" i="27"/>
  <c r="F83" i="27"/>
  <c r="L82" i="27"/>
  <c r="K82" i="27"/>
  <c r="J82" i="27"/>
  <c r="H82" i="27"/>
  <c r="G82" i="27"/>
  <c r="F82" i="27"/>
  <c r="L81" i="27"/>
  <c r="L194" i="27" s="1"/>
  <c r="K81" i="27"/>
  <c r="J81" i="27"/>
  <c r="H81" i="27"/>
  <c r="G81" i="27"/>
  <c r="F81" i="27"/>
  <c r="F194" i="27" s="1"/>
  <c r="L80" i="27"/>
  <c r="K80" i="27"/>
  <c r="J80" i="27"/>
  <c r="H80" i="27"/>
  <c r="G80" i="27"/>
  <c r="F80" i="27"/>
  <c r="L79" i="27"/>
  <c r="K79" i="27"/>
  <c r="J79" i="27"/>
  <c r="H79" i="27"/>
  <c r="G79" i="27"/>
  <c r="F79" i="27"/>
  <c r="L78" i="27"/>
  <c r="K78" i="27"/>
  <c r="J78" i="27"/>
  <c r="H78" i="27"/>
  <c r="G78" i="27"/>
  <c r="F78" i="27"/>
  <c r="L77" i="27"/>
  <c r="K77" i="27"/>
  <c r="J77" i="27"/>
  <c r="H77" i="27"/>
  <c r="G77" i="27"/>
  <c r="F77" i="27"/>
  <c r="L76" i="27"/>
  <c r="K76" i="27"/>
  <c r="J76" i="27"/>
  <c r="H76" i="27"/>
  <c r="G76" i="27"/>
  <c r="F76" i="27"/>
  <c r="L75" i="27"/>
  <c r="K75" i="27"/>
  <c r="J75" i="27"/>
  <c r="H75" i="27"/>
  <c r="G75" i="27"/>
  <c r="F75" i="27"/>
  <c r="L74" i="27"/>
  <c r="K74" i="27"/>
  <c r="J74" i="27"/>
  <c r="H74" i="27"/>
  <c r="G74" i="27"/>
  <c r="F74" i="27"/>
  <c r="L73" i="27"/>
  <c r="K73" i="27"/>
  <c r="J73" i="27"/>
  <c r="H73" i="27"/>
  <c r="G73" i="27"/>
  <c r="F73" i="27"/>
  <c r="L72" i="27"/>
  <c r="K72" i="27"/>
  <c r="J72" i="27"/>
  <c r="H72" i="27"/>
  <c r="G72" i="27"/>
  <c r="F72" i="27"/>
  <c r="L71" i="27"/>
  <c r="K71" i="27"/>
  <c r="J71" i="27"/>
  <c r="H71" i="27"/>
  <c r="G71" i="27"/>
  <c r="F71" i="27"/>
  <c r="L70" i="27"/>
  <c r="K70" i="27"/>
  <c r="J70" i="27"/>
  <c r="H70" i="27"/>
  <c r="G70" i="27"/>
  <c r="F70" i="27"/>
  <c r="L69" i="27"/>
  <c r="L193" i="27" s="1"/>
  <c r="K69" i="27"/>
  <c r="J69" i="27"/>
  <c r="H69" i="27"/>
  <c r="G69" i="27"/>
  <c r="F69" i="27"/>
  <c r="F193" i="27" s="1"/>
  <c r="L68" i="27"/>
  <c r="K68" i="27"/>
  <c r="J68" i="27"/>
  <c r="H68" i="27"/>
  <c r="G68" i="27"/>
  <c r="F68" i="27"/>
  <c r="L67" i="27"/>
  <c r="K67" i="27"/>
  <c r="J67" i="27"/>
  <c r="H67" i="27"/>
  <c r="G67" i="27"/>
  <c r="F67" i="27"/>
  <c r="L66" i="27"/>
  <c r="K66" i="27"/>
  <c r="J66" i="27"/>
  <c r="H66" i="27"/>
  <c r="G66" i="27"/>
  <c r="F66" i="27"/>
  <c r="L65" i="27"/>
  <c r="K65" i="27"/>
  <c r="J65" i="27"/>
  <c r="H65" i="27"/>
  <c r="G65" i="27"/>
  <c r="F65" i="27"/>
  <c r="L64" i="27"/>
  <c r="K64" i="27"/>
  <c r="J64" i="27"/>
  <c r="H64" i="27"/>
  <c r="G64" i="27"/>
  <c r="F64" i="27"/>
  <c r="L63" i="27"/>
  <c r="K63" i="27"/>
  <c r="J63" i="27"/>
  <c r="H63" i="27"/>
  <c r="G63" i="27"/>
  <c r="F63" i="27"/>
  <c r="L62" i="27"/>
  <c r="K62" i="27"/>
  <c r="J62" i="27"/>
  <c r="H62" i="27"/>
  <c r="G62" i="27"/>
  <c r="F62" i="27"/>
  <c r="L61" i="27"/>
  <c r="K61" i="27"/>
  <c r="J61" i="27"/>
  <c r="H61" i="27"/>
  <c r="G61" i="27"/>
  <c r="F61" i="27"/>
  <c r="L60" i="27"/>
  <c r="K60" i="27"/>
  <c r="J60" i="27"/>
  <c r="H60" i="27"/>
  <c r="G60" i="27"/>
  <c r="F60" i="27"/>
  <c r="L59" i="27"/>
  <c r="K59" i="27"/>
  <c r="J59" i="27"/>
  <c r="H59" i="27"/>
  <c r="G59" i="27"/>
  <c r="F59" i="27"/>
  <c r="L58" i="27"/>
  <c r="K58" i="27"/>
  <c r="J58" i="27"/>
  <c r="H58" i="27"/>
  <c r="G58" i="27"/>
  <c r="F58" i="27"/>
  <c r="L57" i="27"/>
  <c r="L192" i="27" s="1"/>
  <c r="K57" i="27"/>
  <c r="J57" i="27"/>
  <c r="H57" i="27"/>
  <c r="G57" i="27"/>
  <c r="F57" i="27"/>
  <c r="F192" i="27" s="1"/>
  <c r="L56" i="27"/>
  <c r="K56" i="27"/>
  <c r="J56" i="27"/>
  <c r="H56" i="27"/>
  <c r="G56" i="27"/>
  <c r="F56" i="27"/>
  <c r="L55" i="27"/>
  <c r="K55" i="27"/>
  <c r="J55" i="27"/>
  <c r="H55" i="27"/>
  <c r="G55" i="27"/>
  <c r="F55" i="27"/>
  <c r="L54" i="27"/>
  <c r="K54" i="27"/>
  <c r="J54" i="27"/>
  <c r="H54" i="27"/>
  <c r="G54" i="27"/>
  <c r="F54" i="27"/>
  <c r="L53" i="27"/>
  <c r="K53" i="27"/>
  <c r="J53" i="27"/>
  <c r="H53" i="27"/>
  <c r="G53" i="27"/>
  <c r="F53" i="27"/>
  <c r="L52" i="27"/>
  <c r="K52" i="27"/>
  <c r="J52" i="27"/>
  <c r="H52" i="27"/>
  <c r="G52" i="27"/>
  <c r="F52" i="27"/>
  <c r="L51" i="27"/>
  <c r="K51" i="27"/>
  <c r="J51" i="27"/>
  <c r="H51" i="27"/>
  <c r="G51" i="27"/>
  <c r="F51" i="27"/>
  <c r="L50" i="27"/>
  <c r="K50" i="27"/>
  <c r="J50" i="27"/>
  <c r="H50" i="27"/>
  <c r="G50" i="27"/>
  <c r="F50" i="27"/>
  <c r="L49" i="27"/>
  <c r="K49" i="27"/>
  <c r="J49" i="27"/>
  <c r="H49" i="27"/>
  <c r="G49" i="27"/>
  <c r="F49" i="27"/>
  <c r="L48" i="27"/>
  <c r="K48" i="27"/>
  <c r="J48" i="27"/>
  <c r="H48" i="27"/>
  <c r="G48" i="27"/>
  <c r="F48" i="27"/>
  <c r="L47" i="27"/>
  <c r="K47" i="27"/>
  <c r="J47" i="27"/>
  <c r="H47" i="27"/>
  <c r="G47" i="27"/>
  <c r="F47" i="27"/>
  <c r="L46" i="27"/>
  <c r="K46" i="27"/>
  <c r="J46" i="27"/>
  <c r="H46" i="27"/>
  <c r="G46" i="27"/>
  <c r="F46" i="27"/>
  <c r="L45" i="27"/>
  <c r="L191" i="27" s="1"/>
  <c r="K45" i="27"/>
  <c r="J45" i="27"/>
  <c r="H45" i="27"/>
  <c r="G45" i="27"/>
  <c r="F45" i="27"/>
  <c r="F191" i="27" s="1"/>
  <c r="L44" i="27"/>
  <c r="K44" i="27"/>
  <c r="J44" i="27"/>
  <c r="H44" i="27"/>
  <c r="G44" i="27"/>
  <c r="F44" i="27"/>
  <c r="L43" i="27"/>
  <c r="K43" i="27"/>
  <c r="J43" i="27"/>
  <c r="H43" i="27"/>
  <c r="G43" i="27"/>
  <c r="F43" i="27"/>
  <c r="L42" i="27"/>
  <c r="K42" i="27"/>
  <c r="J42" i="27"/>
  <c r="H42" i="27"/>
  <c r="G42" i="27"/>
  <c r="F42" i="27"/>
  <c r="L41" i="27"/>
  <c r="K41" i="27"/>
  <c r="J41" i="27"/>
  <c r="H41" i="27"/>
  <c r="G41" i="27"/>
  <c r="F41" i="27"/>
  <c r="L40" i="27"/>
  <c r="K40" i="27"/>
  <c r="J40" i="27"/>
  <c r="H40" i="27"/>
  <c r="G40" i="27"/>
  <c r="F40" i="27"/>
  <c r="L39" i="27"/>
  <c r="K39" i="27"/>
  <c r="J39" i="27"/>
  <c r="H39" i="27"/>
  <c r="G39" i="27"/>
  <c r="F39" i="27"/>
  <c r="L38" i="27"/>
  <c r="K38" i="27"/>
  <c r="J38" i="27"/>
  <c r="H38" i="27"/>
  <c r="G38" i="27"/>
  <c r="F38" i="27"/>
  <c r="L37" i="27"/>
  <c r="K37" i="27"/>
  <c r="J37" i="27"/>
  <c r="H37" i="27"/>
  <c r="G37" i="27"/>
  <c r="F37" i="27"/>
  <c r="L36" i="27"/>
  <c r="K36" i="27"/>
  <c r="J36" i="27"/>
  <c r="H36" i="27"/>
  <c r="G36" i="27"/>
  <c r="F36" i="27"/>
  <c r="L35" i="27"/>
  <c r="K35" i="27"/>
  <c r="J35" i="27"/>
  <c r="H35" i="27"/>
  <c r="G35" i="27"/>
  <c r="F35" i="27"/>
  <c r="L34" i="27"/>
  <c r="K34" i="27"/>
  <c r="J34" i="27"/>
  <c r="H34" i="27"/>
  <c r="G34" i="27"/>
  <c r="F34" i="27"/>
  <c r="L33" i="27"/>
  <c r="L190" i="27" s="1"/>
  <c r="K33" i="27"/>
  <c r="J33" i="27"/>
  <c r="H33" i="27"/>
  <c r="G33" i="27"/>
  <c r="F33" i="27"/>
  <c r="F190" i="27" s="1"/>
  <c r="L32" i="27"/>
  <c r="K32" i="27"/>
  <c r="J32" i="27"/>
  <c r="H32" i="27"/>
  <c r="G32" i="27"/>
  <c r="F32" i="27"/>
  <c r="L31" i="27"/>
  <c r="K31" i="27"/>
  <c r="J31" i="27"/>
  <c r="H31" i="27"/>
  <c r="G31" i="27"/>
  <c r="F31" i="27"/>
  <c r="L30" i="27"/>
  <c r="K30" i="27"/>
  <c r="J30" i="27"/>
  <c r="H30" i="27"/>
  <c r="G30" i="27"/>
  <c r="F30" i="27"/>
  <c r="L29" i="27"/>
  <c r="K29" i="27"/>
  <c r="J29" i="27"/>
  <c r="H29" i="27"/>
  <c r="G29" i="27"/>
  <c r="F29" i="27"/>
  <c r="L28" i="27"/>
  <c r="K28" i="27"/>
  <c r="J28" i="27"/>
  <c r="H28" i="27"/>
  <c r="G28" i="27"/>
  <c r="F28" i="27"/>
  <c r="L27" i="27"/>
  <c r="K27" i="27"/>
  <c r="J27" i="27"/>
  <c r="H27" i="27"/>
  <c r="G27" i="27"/>
  <c r="F27" i="27"/>
  <c r="L26" i="27"/>
  <c r="K26" i="27"/>
  <c r="J26" i="27"/>
  <c r="H26" i="27"/>
  <c r="G26" i="27"/>
  <c r="F26" i="27"/>
  <c r="L25" i="27"/>
  <c r="K25" i="27"/>
  <c r="J25" i="27"/>
  <c r="H25" i="27"/>
  <c r="G25" i="27"/>
  <c r="F25" i="27"/>
  <c r="L24" i="27"/>
  <c r="K24" i="27"/>
  <c r="J24" i="27"/>
  <c r="H24" i="27"/>
  <c r="G24" i="27"/>
  <c r="F24" i="27"/>
  <c r="L23" i="27"/>
  <c r="K23" i="27"/>
  <c r="J23" i="27"/>
  <c r="H23" i="27"/>
  <c r="G23" i="27"/>
  <c r="F23" i="27"/>
  <c r="L22" i="27"/>
  <c r="K22" i="27"/>
  <c r="J22" i="27"/>
  <c r="H22" i="27"/>
  <c r="G22" i="27"/>
  <c r="F22" i="27"/>
  <c r="L21" i="27"/>
  <c r="L189" i="27" s="1"/>
  <c r="K21" i="27"/>
  <c r="J21" i="27"/>
  <c r="H21" i="27"/>
  <c r="G21" i="27"/>
  <c r="F21" i="27"/>
  <c r="L20" i="27"/>
  <c r="K20" i="27"/>
  <c r="J20" i="27"/>
  <c r="H20" i="27"/>
  <c r="G20" i="27"/>
  <c r="F20" i="27"/>
  <c r="L19" i="27"/>
  <c r="K19" i="27"/>
  <c r="J19" i="27"/>
  <c r="H19" i="27"/>
  <c r="G19" i="27"/>
  <c r="F19" i="27"/>
  <c r="L18" i="27"/>
  <c r="K18" i="27"/>
  <c r="J18" i="27"/>
  <c r="H18" i="27"/>
  <c r="G18" i="27"/>
  <c r="F18" i="27"/>
  <c r="L17" i="27"/>
  <c r="K17" i="27"/>
  <c r="J17" i="27"/>
  <c r="H17" i="27"/>
  <c r="G17" i="27"/>
  <c r="F17" i="27"/>
  <c r="L16" i="27"/>
  <c r="K16" i="27"/>
  <c r="J16" i="27"/>
  <c r="H16" i="27"/>
  <c r="G16" i="27"/>
  <c r="F16" i="27"/>
  <c r="L15" i="27"/>
  <c r="K15" i="27"/>
  <c r="J15" i="27"/>
  <c r="H15" i="27"/>
  <c r="G15" i="27"/>
  <c r="F15" i="27"/>
  <c r="L14" i="27"/>
  <c r="K14" i="27"/>
  <c r="J14" i="27"/>
  <c r="H14" i="27"/>
  <c r="G14" i="27"/>
  <c r="F14" i="27"/>
  <c r="L13" i="27"/>
  <c r="K13" i="27"/>
  <c r="J13" i="27"/>
  <c r="H13" i="27"/>
  <c r="G13" i="27"/>
  <c r="F13" i="27"/>
  <c r="L12" i="27"/>
  <c r="K12" i="27"/>
  <c r="J12" i="27"/>
  <c r="H12" i="27"/>
  <c r="G12" i="27"/>
  <c r="F12" i="27"/>
  <c r="L11" i="27"/>
  <c r="K11" i="27"/>
  <c r="J11" i="27"/>
  <c r="H11" i="27"/>
  <c r="G11" i="27"/>
  <c r="F11" i="27"/>
  <c r="L10" i="27"/>
  <c r="K10" i="27"/>
  <c r="J10" i="27"/>
  <c r="H10" i="27"/>
  <c r="G10" i="27"/>
  <c r="F10" i="27"/>
  <c r="L9" i="27"/>
  <c r="K9" i="27"/>
  <c r="J9" i="27"/>
  <c r="H9" i="27"/>
  <c r="G9" i="27"/>
  <c r="F9" i="27"/>
  <c r="F188" i="27" s="1"/>
  <c r="F198" i="34" l="1"/>
  <c r="G188" i="27"/>
  <c r="G189" i="27"/>
  <c r="G190" i="27"/>
  <c r="G191" i="27"/>
  <c r="G206" i="27" s="1"/>
  <c r="G192" i="27"/>
  <c r="G207" i="27" s="1"/>
  <c r="G193" i="27"/>
  <c r="G194" i="27"/>
  <c r="G210" i="27" s="1"/>
  <c r="G195" i="27"/>
  <c r="G196" i="27"/>
  <c r="G197" i="27"/>
  <c r="G198" i="27"/>
  <c r="G199" i="27"/>
  <c r="G214" i="27" s="1"/>
  <c r="G200" i="27"/>
  <c r="G215" i="27" s="1"/>
  <c r="G188" i="34"/>
  <c r="G189" i="34"/>
  <c r="G204" i="34" s="1"/>
  <c r="G190" i="34"/>
  <c r="G191" i="34"/>
  <c r="G192" i="34"/>
  <c r="G193" i="34"/>
  <c r="G194" i="34"/>
  <c r="G195" i="34"/>
  <c r="G211" i="34" s="1"/>
  <c r="G196" i="34"/>
  <c r="G197" i="34"/>
  <c r="G212" i="34" s="1"/>
  <c r="G198" i="34"/>
  <c r="G199" i="34"/>
  <c r="F189" i="27"/>
  <c r="J200" i="27"/>
  <c r="J194" i="34"/>
  <c r="J209" i="34" s="1"/>
  <c r="J195" i="34"/>
  <c r="J210" i="34" s="1"/>
  <c r="J196" i="34"/>
  <c r="J197" i="34"/>
  <c r="J198" i="34"/>
  <c r="J200" i="34"/>
  <c r="K188" i="27"/>
  <c r="K189" i="27"/>
  <c r="K190" i="27"/>
  <c r="K205" i="27" s="1"/>
  <c r="K191" i="27"/>
  <c r="K207" i="27" s="1"/>
  <c r="K192" i="27"/>
  <c r="K193" i="27"/>
  <c r="K194" i="27"/>
  <c r="K195" i="27"/>
  <c r="K196" i="27"/>
  <c r="K197" i="27"/>
  <c r="K212" i="27" s="1"/>
  <c r="K198" i="27"/>
  <c r="K213" i="27" s="1"/>
  <c r="K199" i="27"/>
  <c r="K214" i="27" s="1"/>
  <c r="K188" i="34"/>
  <c r="K189" i="34"/>
  <c r="K204" i="34" s="1"/>
  <c r="K190" i="34"/>
  <c r="K191" i="34"/>
  <c r="K207" i="34" s="1"/>
  <c r="K192" i="34"/>
  <c r="K193" i="34"/>
  <c r="K208" i="34" s="1"/>
  <c r="K194" i="34"/>
  <c r="K209" i="34" s="1"/>
  <c r="K195" i="34"/>
  <c r="K210" i="34" s="1"/>
  <c r="K196" i="34"/>
  <c r="K197" i="34"/>
  <c r="K213" i="34" s="1"/>
  <c r="K198" i="34"/>
  <c r="K199" i="34"/>
  <c r="K200" i="34"/>
  <c r="F188" i="34"/>
  <c r="L188" i="27"/>
  <c r="L204" i="27" s="1"/>
  <c r="F201" i="27"/>
  <c r="F216" i="27" s="1"/>
  <c r="F217" i="27"/>
  <c r="F204" i="34"/>
  <c r="F205" i="34"/>
  <c r="F206" i="34"/>
  <c r="K206" i="34"/>
  <c r="F207" i="34"/>
  <c r="F208" i="34"/>
  <c r="F209" i="34"/>
  <c r="F210" i="34"/>
  <c r="F211" i="34"/>
  <c r="F197" i="34"/>
  <c r="K204" i="27"/>
  <c r="F208" i="27"/>
  <c r="K209" i="27"/>
  <c r="K210" i="27"/>
  <c r="F211" i="27"/>
  <c r="K200" i="27"/>
  <c r="F214" i="34"/>
  <c r="K214" i="34"/>
  <c r="F215" i="34"/>
  <c r="K215" i="34"/>
  <c r="F201" i="34"/>
  <c r="F216" i="34" s="1"/>
  <c r="F217" i="34"/>
  <c r="K201" i="34"/>
  <c r="K216" i="34" s="1"/>
  <c r="K217" i="34"/>
  <c r="C188" i="27"/>
  <c r="D219" i="27" s="1"/>
  <c r="G204" i="27"/>
  <c r="G205" i="27"/>
  <c r="L205" i="27"/>
  <c r="L206" i="27"/>
  <c r="L207" i="27"/>
  <c r="G208" i="27"/>
  <c r="L208" i="27"/>
  <c r="G209" i="27"/>
  <c r="L209" i="27"/>
  <c r="L210" i="27"/>
  <c r="G211" i="27"/>
  <c r="L211" i="27"/>
  <c r="G212" i="27"/>
  <c r="L212" i="27"/>
  <c r="G213" i="27"/>
  <c r="L213" i="27"/>
  <c r="L214" i="27"/>
  <c r="L215" i="27"/>
  <c r="G201" i="27"/>
  <c r="G216" i="27" s="1"/>
  <c r="G217" i="27"/>
  <c r="L201" i="27"/>
  <c r="L216" i="27" s="1"/>
  <c r="L217" i="27"/>
  <c r="C188" i="34"/>
  <c r="D219" i="34" s="1"/>
  <c r="L204" i="34"/>
  <c r="G205" i="34"/>
  <c r="L205" i="34"/>
  <c r="G206" i="34"/>
  <c r="L206" i="34"/>
  <c r="G207" i="34"/>
  <c r="L207" i="34"/>
  <c r="G208" i="34"/>
  <c r="L208" i="34"/>
  <c r="G209" i="34"/>
  <c r="L209" i="34"/>
  <c r="L210" i="34"/>
  <c r="L211" i="34"/>
  <c r="L212" i="34"/>
  <c r="G213" i="34"/>
  <c r="L213" i="34"/>
  <c r="G214" i="34"/>
  <c r="L214" i="34"/>
  <c r="G200" i="34"/>
  <c r="L200" i="34"/>
  <c r="G201" i="34"/>
  <c r="G217" i="34"/>
  <c r="L201" i="34"/>
  <c r="L217" i="34"/>
  <c r="F204" i="27"/>
  <c r="F205" i="27"/>
  <c r="F206" i="27"/>
  <c r="F207" i="27"/>
  <c r="K208" i="27"/>
  <c r="F209" i="27"/>
  <c r="F210" i="27"/>
  <c r="K211" i="27"/>
  <c r="F212" i="27"/>
  <c r="F213" i="27"/>
  <c r="F214" i="27"/>
  <c r="F215" i="27"/>
  <c r="K201" i="27"/>
  <c r="K217" i="27"/>
  <c r="H188" i="27"/>
  <c r="H189" i="27"/>
  <c r="H190" i="27"/>
  <c r="H191" i="27"/>
  <c r="H192" i="27"/>
  <c r="H193" i="27"/>
  <c r="H208" i="27" s="1"/>
  <c r="H194" i="27"/>
  <c r="H195" i="27"/>
  <c r="H196" i="27"/>
  <c r="H197" i="27"/>
  <c r="H198" i="27"/>
  <c r="H199" i="27"/>
  <c r="H200" i="27"/>
  <c r="H201" i="27"/>
  <c r="H216" i="27" s="1"/>
  <c r="H217" i="27"/>
  <c r="H188" i="34"/>
  <c r="D188" i="34" s="1"/>
  <c r="F219" i="34" s="1"/>
  <c r="G219" i="34" s="1"/>
  <c r="H189" i="34"/>
  <c r="H190" i="34"/>
  <c r="H191" i="34"/>
  <c r="H192" i="34"/>
  <c r="H193" i="34"/>
  <c r="H194" i="34"/>
  <c r="H209" i="34" s="1"/>
  <c r="H195" i="34"/>
  <c r="H196" i="34"/>
  <c r="H197" i="34"/>
  <c r="H198" i="34"/>
  <c r="H199" i="34"/>
  <c r="H200" i="34"/>
  <c r="H201" i="34"/>
  <c r="H217" i="34"/>
  <c r="J188" i="27"/>
  <c r="B188" i="27" s="1"/>
  <c r="B219" i="27" s="1"/>
  <c r="J189" i="27"/>
  <c r="J190" i="27"/>
  <c r="J191" i="27"/>
  <c r="J192" i="27"/>
  <c r="J193" i="27"/>
  <c r="J194" i="27"/>
  <c r="J195" i="27"/>
  <c r="J210" i="27" s="1"/>
  <c r="J196" i="27"/>
  <c r="J197" i="27"/>
  <c r="J198" i="27"/>
  <c r="J199" i="27"/>
  <c r="J201" i="27"/>
  <c r="J216" i="27" s="1"/>
  <c r="J217" i="27"/>
  <c r="J188" i="34"/>
  <c r="B188" i="34" s="1"/>
  <c r="B219" i="34" s="1"/>
  <c r="J189" i="34"/>
  <c r="J190" i="34"/>
  <c r="J205" i="34" s="1"/>
  <c r="J191" i="34"/>
  <c r="J192" i="34"/>
  <c r="J207" i="34" s="1"/>
  <c r="J193" i="34"/>
  <c r="J212" i="34"/>
  <c r="J214" i="34"/>
  <c r="J213" i="34"/>
  <c r="J199" i="34"/>
  <c r="J215" i="34" s="1"/>
  <c r="J201" i="34"/>
  <c r="J216" i="34" s="1"/>
  <c r="J217" i="34"/>
  <c r="C96" i="34"/>
  <c r="D136" i="34"/>
  <c r="D106" i="34"/>
  <c r="D10" i="34"/>
  <c r="B11" i="34"/>
  <c r="D12" i="34"/>
  <c r="B13" i="34"/>
  <c r="D14" i="34"/>
  <c r="B15" i="34"/>
  <c r="D16" i="34"/>
  <c r="B17" i="34"/>
  <c r="D18" i="34"/>
  <c r="B19" i="34"/>
  <c r="D20" i="34"/>
  <c r="D22" i="34"/>
  <c r="B23" i="34"/>
  <c r="D24" i="34"/>
  <c r="B25" i="34"/>
  <c r="D26" i="34"/>
  <c r="B27" i="34"/>
  <c r="D28" i="34"/>
  <c r="B29" i="34"/>
  <c r="D30" i="34"/>
  <c r="B31" i="34"/>
  <c r="D32" i="34"/>
  <c r="D34" i="34"/>
  <c r="B35" i="34"/>
  <c r="D36" i="34"/>
  <c r="B37" i="34"/>
  <c r="D38" i="34"/>
  <c r="B39" i="34"/>
  <c r="D40" i="34"/>
  <c r="B41" i="34"/>
  <c r="D42" i="34"/>
  <c r="B43" i="34"/>
  <c r="D44" i="34"/>
  <c r="D46" i="34"/>
  <c r="B47" i="34"/>
  <c r="D48" i="34"/>
  <c r="B49" i="34"/>
  <c r="D50" i="34"/>
  <c r="B51" i="34"/>
  <c r="D52" i="34"/>
  <c r="B53" i="34"/>
  <c r="D54" i="34"/>
  <c r="B55" i="34"/>
  <c r="B59" i="34"/>
  <c r="D60" i="34"/>
  <c r="B61" i="34"/>
  <c r="D62" i="34"/>
  <c r="B63" i="34"/>
  <c r="D64" i="34"/>
  <c r="B65" i="34"/>
  <c r="D66" i="34"/>
  <c r="B67" i="34"/>
  <c r="D68" i="34"/>
  <c r="D70" i="34"/>
  <c r="B71" i="34"/>
  <c r="D72" i="34"/>
  <c r="B73" i="34"/>
  <c r="D74" i="34"/>
  <c r="B75" i="34"/>
  <c r="D76" i="34"/>
  <c r="B77" i="34"/>
  <c r="D78" i="34"/>
  <c r="C46" i="34"/>
  <c r="D175" i="34"/>
  <c r="B60" i="27"/>
  <c r="B79" i="34"/>
  <c r="D80" i="34"/>
  <c r="D82" i="34"/>
  <c r="B83" i="34"/>
  <c r="D84" i="34"/>
  <c r="B85" i="34"/>
  <c r="D86" i="34"/>
  <c r="B87" i="34"/>
  <c r="D88" i="34"/>
  <c r="C13" i="27"/>
  <c r="C17" i="27"/>
  <c r="C41" i="27"/>
  <c r="C53" i="27"/>
  <c r="C63" i="27"/>
  <c r="C67" i="27"/>
  <c r="C73" i="27"/>
  <c r="C77" i="27"/>
  <c r="C85" i="27"/>
  <c r="C91" i="27"/>
  <c r="C95" i="27"/>
  <c r="C99" i="27"/>
  <c r="C109" i="27"/>
  <c r="C115" i="27"/>
  <c r="C121" i="27"/>
  <c r="C125" i="27"/>
  <c r="C135" i="27"/>
  <c r="C143" i="27"/>
  <c r="C149" i="27"/>
  <c r="C20" i="34"/>
  <c r="B89" i="34"/>
  <c r="D90" i="34"/>
  <c r="B91" i="34"/>
  <c r="D92" i="34"/>
  <c r="D94" i="34"/>
  <c r="B95" i="34"/>
  <c r="D96" i="34"/>
  <c r="B97" i="34"/>
  <c r="B99" i="34"/>
  <c r="D100" i="34"/>
  <c r="B101" i="34"/>
  <c r="D102" i="34"/>
  <c r="B103" i="34"/>
  <c r="D104" i="34"/>
  <c r="B105" i="34"/>
  <c r="B107" i="34"/>
  <c r="D108" i="34"/>
  <c r="B109" i="34"/>
  <c r="D110" i="34"/>
  <c r="B111" i="34"/>
  <c r="D112" i="34"/>
  <c r="B113" i="34"/>
  <c r="D114" i="34"/>
  <c r="B115" i="34"/>
  <c r="D116" i="34"/>
  <c r="B117" i="34"/>
  <c r="D118" i="34"/>
  <c r="B119" i="34"/>
  <c r="D120" i="34"/>
  <c r="B121" i="34"/>
  <c r="D122" i="34"/>
  <c r="B123" i="34"/>
  <c r="D124" i="34"/>
  <c r="B125" i="34"/>
  <c r="D126" i="34"/>
  <c r="B127" i="34"/>
  <c r="D128" i="34"/>
  <c r="B129" i="34"/>
  <c r="D130" i="34"/>
  <c r="B131" i="34"/>
  <c r="D132" i="34"/>
  <c r="B133" i="34"/>
  <c r="D134" i="34"/>
  <c r="B135" i="34"/>
  <c r="B137" i="34"/>
  <c r="D138" i="34"/>
  <c r="B139" i="34"/>
  <c r="D140" i="34"/>
  <c r="B141" i="34"/>
  <c r="D142" i="34"/>
  <c r="B143" i="34"/>
  <c r="D144" i="34"/>
  <c r="B145" i="34"/>
  <c r="D146" i="34"/>
  <c r="B147" i="34"/>
  <c r="D148" i="34"/>
  <c r="B149" i="34"/>
  <c r="D150" i="34"/>
  <c r="B151" i="34"/>
  <c r="C28" i="34"/>
  <c r="C36" i="34"/>
  <c r="C48" i="34"/>
  <c r="C50" i="34"/>
  <c r="C66" i="34"/>
  <c r="C72" i="34"/>
  <c r="C76" i="34"/>
  <c r="C92" i="34"/>
  <c r="C112" i="34"/>
  <c r="C116" i="34"/>
  <c r="C132" i="34"/>
  <c r="C142" i="34"/>
  <c r="B153" i="34"/>
  <c r="D154" i="34"/>
  <c r="B155" i="34"/>
  <c r="D156" i="34"/>
  <c r="B157" i="34"/>
  <c r="D158" i="34"/>
  <c r="B159" i="34"/>
  <c r="D160" i="34"/>
  <c r="B161" i="34"/>
  <c r="D162" i="34"/>
  <c r="B163" i="34"/>
  <c r="D164" i="34"/>
  <c r="B165" i="34"/>
  <c r="D166" i="34"/>
  <c r="B167" i="34"/>
  <c r="D168" i="34"/>
  <c r="B169" i="34"/>
  <c r="D170" i="34"/>
  <c r="B171" i="34"/>
  <c r="D172" i="34"/>
  <c r="B173" i="34"/>
  <c r="D174" i="34"/>
  <c r="B175" i="34"/>
  <c r="D176" i="34"/>
  <c r="C159" i="27"/>
  <c r="C167" i="27"/>
  <c r="C171" i="27"/>
  <c r="C175" i="27"/>
  <c r="C168" i="34"/>
  <c r="C172" i="34"/>
  <c r="C176" i="34"/>
  <c r="D9" i="34"/>
  <c r="C37" i="34"/>
  <c r="C41" i="34"/>
  <c r="B42" i="34"/>
  <c r="C43" i="34"/>
  <c r="D51" i="34"/>
  <c r="D53" i="34"/>
  <c r="D59" i="34"/>
  <c r="D61" i="34"/>
  <c r="D65" i="34"/>
  <c r="D67" i="34"/>
  <c r="B78" i="34"/>
  <c r="C103" i="34"/>
  <c r="D111" i="34"/>
  <c r="C113" i="34"/>
  <c r="C133" i="34"/>
  <c r="D133" i="34"/>
  <c r="D12" i="27"/>
  <c r="D18" i="27"/>
  <c r="D20" i="27"/>
  <c r="B25" i="27"/>
  <c r="B27" i="27"/>
  <c r="B59" i="27"/>
  <c r="B75" i="27"/>
  <c r="B111" i="27"/>
  <c r="D135" i="27"/>
  <c r="D149" i="27"/>
  <c r="D10" i="27"/>
  <c r="D14" i="27"/>
  <c r="D16" i="27"/>
  <c r="B23" i="27"/>
  <c r="B29" i="27"/>
  <c r="D48" i="27"/>
  <c r="B69" i="27"/>
  <c r="D152" i="34"/>
  <c r="C21" i="27"/>
  <c r="C25" i="27"/>
  <c r="C27" i="27"/>
  <c r="C31" i="27"/>
  <c r="C39" i="27"/>
  <c r="C49" i="27"/>
  <c r="C32" i="27"/>
  <c r="C36" i="27"/>
  <c r="C40" i="27"/>
  <c r="D72" i="27"/>
  <c r="B73" i="27"/>
  <c r="D74" i="27"/>
  <c r="D76" i="27"/>
  <c r="B77" i="27"/>
  <c r="D78" i="27"/>
  <c r="B79" i="27"/>
  <c r="D80" i="27"/>
  <c r="B81" i="27"/>
  <c r="D82" i="27"/>
  <c r="C75" i="27"/>
  <c r="C79" i="27"/>
  <c r="C83" i="27"/>
  <c r="C87" i="27"/>
  <c r="C89" i="27"/>
  <c r="C97" i="27"/>
  <c r="C101" i="27"/>
  <c r="C103" i="27"/>
  <c r="C107" i="27"/>
  <c r="C111" i="27"/>
  <c r="C113" i="27"/>
  <c r="C119" i="27"/>
  <c r="C123" i="27"/>
  <c r="C127" i="27"/>
  <c r="C131" i="27"/>
  <c r="C133" i="27"/>
  <c r="C137" i="27"/>
  <c r="C139" i="27"/>
  <c r="C145" i="27"/>
  <c r="C147" i="27"/>
  <c r="C151" i="27"/>
  <c r="C155" i="27"/>
  <c r="C157" i="27"/>
  <c r="C161" i="27"/>
  <c r="C163" i="27"/>
  <c r="C169" i="27"/>
  <c r="B83" i="27"/>
  <c r="D84" i="27"/>
  <c r="B85" i="27"/>
  <c r="D86" i="27"/>
  <c r="B87" i="27"/>
  <c r="D88" i="27"/>
  <c r="B89" i="27"/>
  <c r="D90" i="27"/>
  <c r="B91" i="27"/>
  <c r="D92" i="27"/>
  <c r="B93" i="27"/>
  <c r="D94" i="27"/>
  <c r="B95" i="27"/>
  <c r="D96" i="27"/>
  <c r="B97" i="27"/>
  <c r="D98" i="27"/>
  <c r="B99" i="27"/>
  <c r="D100" i="27"/>
  <c r="B101" i="27"/>
  <c r="D102" i="27"/>
  <c r="B103" i="27"/>
  <c r="D104" i="27"/>
  <c r="B105" i="27"/>
  <c r="D106" i="27"/>
  <c r="B107" i="27"/>
  <c r="D110" i="27"/>
  <c r="D112" i="27"/>
  <c r="B113" i="27"/>
  <c r="D114" i="27"/>
  <c r="B115" i="27"/>
  <c r="D116" i="27"/>
  <c r="B117" i="27"/>
  <c r="D118" i="27"/>
  <c r="B119" i="27"/>
  <c r="D120" i="27"/>
  <c r="B121" i="27"/>
  <c r="D122" i="27"/>
  <c r="B123" i="27"/>
  <c r="D124" i="27"/>
  <c r="B125" i="27"/>
  <c r="D126" i="27"/>
  <c r="B127" i="27"/>
  <c r="D128" i="27"/>
  <c r="B129" i="27"/>
  <c r="D130" i="27"/>
  <c r="B131" i="27"/>
  <c r="D132" i="27"/>
  <c r="B133" i="27"/>
  <c r="D134" i="27"/>
  <c r="B135" i="27"/>
  <c r="D136" i="27"/>
  <c r="B137" i="27"/>
  <c r="D138" i="27"/>
  <c r="B139" i="27"/>
  <c r="D140" i="27"/>
  <c r="D142" i="27"/>
  <c r="B143" i="27"/>
  <c r="D144" i="27"/>
  <c r="B145" i="27"/>
  <c r="D146" i="27"/>
  <c r="D148" i="27"/>
  <c r="B149" i="27"/>
  <c r="D150" i="27"/>
  <c r="B151" i="27"/>
  <c r="D152" i="27"/>
  <c r="B153" i="27"/>
  <c r="D154" i="27"/>
  <c r="B155" i="27"/>
  <c r="D156" i="27"/>
  <c r="B157" i="27"/>
  <c r="D158" i="27"/>
  <c r="B159" i="27"/>
  <c r="D160" i="27"/>
  <c r="B161" i="27"/>
  <c r="D162" i="27"/>
  <c r="B163" i="27"/>
  <c r="D164" i="27"/>
  <c r="B165" i="27"/>
  <c r="D166" i="27"/>
  <c r="B167" i="27"/>
  <c r="D168" i="27"/>
  <c r="B169" i="27"/>
  <c r="D170" i="27"/>
  <c r="B171" i="27"/>
  <c r="D172" i="27"/>
  <c r="C23" i="27"/>
  <c r="C35" i="27"/>
  <c r="C37" i="27"/>
  <c r="C47" i="27"/>
  <c r="C51" i="27"/>
  <c r="C55" i="27"/>
  <c r="C59" i="27"/>
  <c r="C61" i="27"/>
  <c r="C65" i="27"/>
  <c r="C71" i="27"/>
  <c r="C15" i="27"/>
  <c r="C19" i="27"/>
  <c r="C29" i="27"/>
  <c r="C43" i="27"/>
  <c r="B10" i="27"/>
  <c r="D11" i="27"/>
  <c r="B12" i="27"/>
  <c r="D13" i="27"/>
  <c r="B14" i="27"/>
  <c r="D15" i="27"/>
  <c r="B16" i="27"/>
  <c r="D17" i="27"/>
  <c r="B18" i="27"/>
  <c r="D19" i="27"/>
  <c r="B20" i="27"/>
  <c r="B22" i="27"/>
  <c r="D23" i="27"/>
  <c r="B24" i="27"/>
  <c r="D25" i="27"/>
  <c r="B26" i="27"/>
  <c r="D27" i="27"/>
  <c r="B28" i="27"/>
  <c r="D29" i="27"/>
  <c r="B30" i="27"/>
  <c r="D31" i="27"/>
  <c r="B32" i="27"/>
  <c r="D35" i="27"/>
  <c r="B36" i="27"/>
  <c r="D37" i="27"/>
  <c r="B38" i="27"/>
  <c r="D39" i="27"/>
  <c r="B40" i="27"/>
  <c r="D41" i="27"/>
  <c r="B42" i="27"/>
  <c r="D43" i="27"/>
  <c r="B44" i="27"/>
  <c r="B46" i="27"/>
  <c r="D47" i="27"/>
  <c r="B48" i="27"/>
  <c r="D49" i="27"/>
  <c r="B50" i="27"/>
  <c r="D51" i="27"/>
  <c r="B52" i="27"/>
  <c r="D53" i="27"/>
  <c r="B54" i="27"/>
  <c r="D55" i="27"/>
  <c r="B56" i="27"/>
  <c r="D59" i="27"/>
  <c r="D61" i="27"/>
  <c r="B62" i="27"/>
  <c r="D63" i="27"/>
  <c r="B64" i="27"/>
  <c r="D65" i="27"/>
  <c r="B66" i="27"/>
  <c r="C66" i="27"/>
  <c r="D67" i="27"/>
  <c r="B68" i="27"/>
  <c r="B70" i="27"/>
  <c r="D71" i="27"/>
  <c r="B72" i="27"/>
  <c r="D73" i="27"/>
  <c r="B74" i="27"/>
  <c r="D75" i="27"/>
  <c r="B76" i="27"/>
  <c r="D77" i="27"/>
  <c r="B78" i="27"/>
  <c r="D79" i="27"/>
  <c r="B80" i="27"/>
  <c r="C11" i="27"/>
  <c r="B11" i="27"/>
  <c r="B13" i="27"/>
  <c r="B15" i="27"/>
  <c r="B17" i="27"/>
  <c r="B19" i="27"/>
  <c r="B21" i="27"/>
  <c r="D22" i="27"/>
  <c r="D24" i="27"/>
  <c r="D26" i="27"/>
  <c r="D28" i="27"/>
  <c r="D30" i="27"/>
  <c r="D32" i="27"/>
  <c r="B33" i="27"/>
  <c r="D34" i="27"/>
  <c r="B35" i="27"/>
  <c r="D36" i="27"/>
  <c r="B37" i="27"/>
  <c r="D38" i="27"/>
  <c r="B39" i="27"/>
  <c r="D40" i="27"/>
  <c r="B41" i="27"/>
  <c r="D42" i="27"/>
  <c r="B43" i="27"/>
  <c r="D44" i="27"/>
  <c r="B45" i="27"/>
  <c r="D46" i="27"/>
  <c r="B49" i="27"/>
  <c r="D50" i="27"/>
  <c r="B51" i="27"/>
  <c r="D52" i="27"/>
  <c r="B53" i="27"/>
  <c r="D54" i="27"/>
  <c r="B55" i="27"/>
  <c r="D56" i="27"/>
  <c r="B57" i="27"/>
  <c r="D58" i="27"/>
  <c r="D60" i="27"/>
  <c r="B61" i="27"/>
  <c r="D62" i="27"/>
  <c r="B63" i="27"/>
  <c r="D64" i="27"/>
  <c r="B65" i="27"/>
  <c r="D66" i="27"/>
  <c r="B67" i="27"/>
  <c r="D68" i="27"/>
  <c r="D70" i="27"/>
  <c r="B71" i="27"/>
  <c r="D83" i="27"/>
  <c r="B84" i="27"/>
  <c r="D85" i="27"/>
  <c r="B86" i="27"/>
  <c r="D87" i="27"/>
  <c r="B88" i="27"/>
  <c r="D89" i="27"/>
  <c r="B90" i="27"/>
  <c r="D91" i="27"/>
  <c r="B92" i="27"/>
  <c r="B94" i="27"/>
  <c r="D95" i="27"/>
  <c r="B96" i="27"/>
  <c r="D97" i="27"/>
  <c r="B98" i="27"/>
  <c r="D99" i="27"/>
  <c r="B100" i="27"/>
  <c r="D101" i="27"/>
  <c r="B102" i="27"/>
  <c r="D103" i="27"/>
  <c r="B104" i="27"/>
  <c r="B106" i="27"/>
  <c r="D107" i="27"/>
  <c r="B108" i="27"/>
  <c r="D109" i="27"/>
  <c r="B110" i="27"/>
  <c r="D111" i="27"/>
  <c r="B112" i="27"/>
  <c r="D113" i="27"/>
  <c r="B114" i="27"/>
  <c r="D115" i="27"/>
  <c r="B116" i="27"/>
  <c r="B118" i="27"/>
  <c r="D119" i="27"/>
  <c r="B120" i="27"/>
  <c r="D121" i="27"/>
  <c r="B122" i="27"/>
  <c r="D123" i="27"/>
  <c r="B124" i="27"/>
  <c r="D125" i="27"/>
  <c r="B126" i="27"/>
  <c r="D127" i="27"/>
  <c r="B128" i="27"/>
  <c r="D131" i="27"/>
  <c r="B132" i="27"/>
  <c r="D133" i="27"/>
  <c r="B134" i="27"/>
  <c r="B136" i="27"/>
  <c r="D137" i="27"/>
  <c r="B138" i="27"/>
  <c r="D139" i="27"/>
  <c r="B140" i="27"/>
  <c r="B142" i="27"/>
  <c r="D143" i="27"/>
  <c r="B144" i="27"/>
  <c r="D145" i="27"/>
  <c r="B146" i="27"/>
  <c r="D147" i="27"/>
  <c r="B148" i="27"/>
  <c r="B150" i="27"/>
  <c r="D151" i="27"/>
  <c r="B152" i="27"/>
  <c r="B154" i="27"/>
  <c r="D155" i="27"/>
  <c r="B156" i="27"/>
  <c r="D157" i="27"/>
  <c r="B158" i="27"/>
  <c r="D159" i="27"/>
  <c r="B160" i="27"/>
  <c r="D161" i="27"/>
  <c r="B162" i="27"/>
  <c r="D163" i="27"/>
  <c r="B164" i="27"/>
  <c r="B166" i="27"/>
  <c r="D167" i="27"/>
  <c r="B168" i="27"/>
  <c r="D169" i="27"/>
  <c r="B170" i="27"/>
  <c r="D171" i="27"/>
  <c r="B172" i="27"/>
  <c r="D173" i="27"/>
  <c r="B174" i="27"/>
  <c r="D175" i="27"/>
  <c r="B176" i="27"/>
  <c r="B14" i="34"/>
  <c r="B70" i="34"/>
  <c r="B86" i="34"/>
  <c r="D107" i="34"/>
  <c r="D115" i="34"/>
  <c r="B122" i="34"/>
  <c r="D151" i="34"/>
  <c r="B158" i="34"/>
  <c r="D167" i="34"/>
  <c r="D169" i="34"/>
  <c r="D171" i="34"/>
  <c r="C140" i="27"/>
  <c r="C148" i="27"/>
  <c r="C16" i="34"/>
  <c r="C152" i="34"/>
  <c r="B173" i="27"/>
  <c r="D174" i="27"/>
  <c r="B175" i="27"/>
  <c r="D176" i="27"/>
  <c r="D57" i="34"/>
  <c r="C10" i="34"/>
  <c r="C24" i="34"/>
  <c r="C32" i="34"/>
  <c r="C38" i="34"/>
  <c r="C40" i="34"/>
  <c r="C44" i="34"/>
  <c r="C54" i="34"/>
  <c r="C58" i="34"/>
  <c r="C62" i="34"/>
  <c r="C80" i="34"/>
  <c r="C84" i="34"/>
  <c r="C88" i="34"/>
  <c r="C108" i="34"/>
  <c r="C126" i="34"/>
  <c r="C146" i="34"/>
  <c r="C173" i="27"/>
  <c r="B58" i="27"/>
  <c r="B18" i="34"/>
  <c r="D47" i="34"/>
  <c r="D49" i="34"/>
  <c r="D55" i="34"/>
  <c r="D63" i="34"/>
  <c r="B74" i="34"/>
  <c r="B82" i="34"/>
  <c r="B90" i="34"/>
  <c r="B94" i="34"/>
  <c r="B98" i="34"/>
  <c r="D109" i="34"/>
  <c r="D113" i="34"/>
  <c r="B118" i="34"/>
  <c r="B124" i="34"/>
  <c r="B162" i="34"/>
  <c r="B34" i="27"/>
  <c r="C12" i="27"/>
  <c r="C14" i="27"/>
  <c r="C16" i="27"/>
  <c r="C18" i="27"/>
  <c r="C20" i="27"/>
  <c r="C24" i="27"/>
  <c r="C26" i="27"/>
  <c r="C28" i="27"/>
  <c r="C34" i="27"/>
  <c r="C42" i="27"/>
  <c r="C44" i="27"/>
  <c r="C46" i="27"/>
  <c r="C48" i="27"/>
  <c r="C52" i="27"/>
  <c r="C56" i="27"/>
  <c r="C58" i="27"/>
  <c r="C62" i="27"/>
  <c r="C72" i="27"/>
  <c r="C94" i="27"/>
  <c r="C96" i="27"/>
  <c r="C100" i="27"/>
  <c r="C104" i="27"/>
  <c r="C108" i="27"/>
  <c r="B109" i="27"/>
  <c r="C118" i="27"/>
  <c r="C120" i="27"/>
  <c r="C124" i="27"/>
  <c r="C128" i="27"/>
  <c r="C132" i="27"/>
  <c r="C136" i="27"/>
  <c r="B147" i="27"/>
  <c r="C152" i="27"/>
  <c r="C154" i="27"/>
  <c r="C158" i="27"/>
  <c r="C164" i="27"/>
  <c r="C170" i="27"/>
  <c r="C174" i="27"/>
  <c r="C176" i="27"/>
  <c r="H64" i="33"/>
  <c r="C17" i="34"/>
  <c r="C23" i="34"/>
  <c r="C25" i="34"/>
  <c r="C29" i="34"/>
  <c r="C33" i="34"/>
  <c r="C51" i="34"/>
  <c r="D56" i="34"/>
  <c r="D58" i="34"/>
  <c r="C69" i="34"/>
  <c r="C75" i="34"/>
  <c r="C87" i="34"/>
  <c r="C93" i="34"/>
  <c r="C95" i="34"/>
  <c r="C97" i="34"/>
  <c r="D98" i="34"/>
  <c r="C99" i="34"/>
  <c r="C101" i="34"/>
  <c r="C107" i="34"/>
  <c r="C111" i="34"/>
  <c r="C115" i="34"/>
  <c r="C119" i="34"/>
  <c r="C173" i="34"/>
  <c r="C11" i="34"/>
  <c r="C13" i="34"/>
  <c r="C27" i="34"/>
  <c r="C31" i="34"/>
  <c r="C35" i="34"/>
  <c r="C39" i="34"/>
  <c r="C53" i="34"/>
  <c r="C55" i="34"/>
  <c r="C63" i="34"/>
  <c r="C65" i="34"/>
  <c r="C67" i="34"/>
  <c r="C71" i="34"/>
  <c r="C79" i="34"/>
  <c r="C83" i="34"/>
  <c r="C85" i="34"/>
  <c r="C89" i="34"/>
  <c r="C91" i="34"/>
  <c r="C109" i="34"/>
  <c r="C121" i="34"/>
  <c r="C123" i="34"/>
  <c r="C125" i="34"/>
  <c r="C127" i="34"/>
  <c r="C131" i="34"/>
  <c r="C135" i="34"/>
  <c r="C137" i="34"/>
  <c r="C143" i="34"/>
  <c r="C145" i="34"/>
  <c r="C147" i="34"/>
  <c r="C149" i="34"/>
  <c r="C151" i="34"/>
  <c r="C163" i="34"/>
  <c r="C169" i="34"/>
  <c r="C171" i="34"/>
  <c r="C175" i="34"/>
  <c r="D11" i="34"/>
  <c r="B30" i="34"/>
  <c r="B128" i="34"/>
  <c r="B144" i="34"/>
  <c r="B177" i="27"/>
  <c r="B202" i="27" s="1"/>
  <c r="B177" i="34"/>
  <c r="B202" i="34" s="1"/>
  <c r="B9" i="27"/>
  <c r="C22" i="27"/>
  <c r="C15" i="34"/>
  <c r="C19" i="34"/>
  <c r="C47" i="34"/>
  <c r="C49" i="34"/>
  <c r="C59" i="34"/>
  <c r="C61" i="34"/>
  <c r="C73" i="34"/>
  <c r="C77" i="34"/>
  <c r="C81" i="34"/>
  <c r="C129" i="34"/>
  <c r="C139" i="34"/>
  <c r="C155" i="34"/>
  <c r="C157" i="34"/>
  <c r="C159" i="34"/>
  <c r="C161" i="34"/>
  <c r="C167" i="34"/>
  <c r="C156" i="34"/>
  <c r="B22" i="34"/>
  <c r="B26" i="34"/>
  <c r="B34" i="34"/>
  <c r="B148" i="34"/>
  <c r="B154" i="34"/>
  <c r="D173" i="34"/>
  <c r="C34" i="34"/>
  <c r="C64" i="34"/>
  <c r="C86" i="34"/>
  <c r="C100" i="34"/>
  <c r="B82" i="27"/>
  <c r="C50" i="27"/>
  <c r="C54" i="27"/>
  <c r="C60" i="27"/>
  <c r="C64" i="27"/>
  <c r="C68" i="27"/>
  <c r="C70" i="27"/>
  <c r="C76" i="27"/>
  <c r="C78" i="27"/>
  <c r="C80" i="27"/>
  <c r="C84" i="27"/>
  <c r="C86" i="27"/>
  <c r="C88" i="27"/>
  <c r="C92" i="27"/>
  <c r="C102" i="27"/>
  <c r="C112" i="27"/>
  <c r="C114" i="27"/>
  <c r="C116" i="27"/>
  <c r="C126" i="27"/>
  <c r="C134" i="27"/>
  <c r="C138" i="27"/>
  <c r="B141" i="27"/>
  <c r="B199" i="27" s="1"/>
  <c r="C144" i="27"/>
  <c r="C156" i="27"/>
  <c r="C160" i="27"/>
  <c r="C168" i="27"/>
  <c r="C172" i="27"/>
  <c r="B10" i="34"/>
  <c r="B12" i="34"/>
  <c r="C12" i="34"/>
  <c r="D13" i="34"/>
  <c r="C14" i="34"/>
  <c r="D15" i="34"/>
  <c r="B16" i="34"/>
  <c r="D17" i="34"/>
  <c r="C18" i="34"/>
  <c r="D19" i="34"/>
  <c r="B20" i="34"/>
  <c r="C22" i="34"/>
  <c r="D23" i="34"/>
  <c r="B24" i="34"/>
  <c r="D25" i="34"/>
  <c r="C26" i="34"/>
  <c r="D27" i="34"/>
  <c r="B28" i="34"/>
  <c r="D29" i="34"/>
  <c r="C30" i="34"/>
  <c r="D31" i="34"/>
  <c r="B32" i="34"/>
  <c r="D33" i="34"/>
  <c r="D35" i="34"/>
  <c r="B36" i="34"/>
  <c r="D37" i="34"/>
  <c r="B38" i="34"/>
  <c r="D39" i="34"/>
  <c r="B40" i="34"/>
  <c r="D41" i="34"/>
  <c r="C42" i="34"/>
  <c r="D43" i="34"/>
  <c r="B44" i="34"/>
  <c r="D45" i="34"/>
  <c r="B46" i="34"/>
  <c r="B48" i="34"/>
  <c r="B50" i="34"/>
  <c r="B52" i="34"/>
  <c r="C52" i="34"/>
  <c r="B54" i="34"/>
  <c r="B56" i="34"/>
  <c r="C56" i="34"/>
  <c r="B58" i="34"/>
  <c r="B60" i="34"/>
  <c r="C60" i="34"/>
  <c r="B62" i="34"/>
  <c r="B64" i="34"/>
  <c r="B66" i="34"/>
  <c r="B68" i="34"/>
  <c r="C68" i="34"/>
  <c r="D69" i="34"/>
  <c r="D71" i="34"/>
  <c r="B72" i="34"/>
  <c r="D73" i="34"/>
  <c r="C74" i="34"/>
  <c r="D75" i="34"/>
  <c r="B76" i="34"/>
  <c r="D77" i="34"/>
  <c r="C78" i="34"/>
  <c r="D79" i="34"/>
  <c r="B80" i="34"/>
  <c r="D81" i="34"/>
  <c r="D83" i="34"/>
  <c r="B84" i="34"/>
  <c r="D85" i="34"/>
  <c r="D87" i="34"/>
  <c r="B88" i="34"/>
  <c r="D89" i="34"/>
  <c r="C90" i="34"/>
  <c r="D91" i="34"/>
  <c r="B92" i="34"/>
  <c r="D93" i="34"/>
  <c r="C94" i="34"/>
  <c r="D95" i="34"/>
  <c r="B96" i="34"/>
  <c r="D97" i="34"/>
  <c r="C98" i="34"/>
  <c r="D99" i="34"/>
  <c r="B100" i="34"/>
  <c r="D101" i="34"/>
  <c r="B102" i="34"/>
  <c r="C102" i="34"/>
  <c r="D103" i="34"/>
  <c r="B104" i="34"/>
  <c r="C104" i="34"/>
  <c r="B106" i="34"/>
  <c r="B108" i="34"/>
  <c r="B110" i="34"/>
  <c r="C110" i="34"/>
  <c r="B112" i="34"/>
  <c r="B114" i="34"/>
  <c r="C114" i="34"/>
  <c r="B116" i="34"/>
  <c r="C118" i="34"/>
  <c r="D119" i="34"/>
  <c r="B120" i="34"/>
  <c r="C120" i="34"/>
  <c r="D121" i="34"/>
  <c r="D123" i="34"/>
  <c r="C124" i="34"/>
  <c r="D125" i="34"/>
  <c r="B126" i="34"/>
  <c r="D127" i="34"/>
  <c r="C128" i="34"/>
  <c r="B130" i="34"/>
  <c r="C130" i="34"/>
  <c r="D131" i="34"/>
  <c r="B132" i="34"/>
  <c r="B134" i="34"/>
  <c r="D135" i="34"/>
  <c r="B136" i="34"/>
  <c r="C136" i="34"/>
  <c r="D137" i="34"/>
  <c r="B138" i="34"/>
  <c r="C138" i="34"/>
  <c r="D139" i="34"/>
  <c r="B140" i="34"/>
  <c r="C140" i="34"/>
  <c r="B142" i="34"/>
  <c r="D143" i="34"/>
  <c r="C144" i="34"/>
  <c r="D145" i="34"/>
  <c r="B146" i="34"/>
  <c r="D147" i="34"/>
  <c r="C148" i="34"/>
  <c r="D149" i="34"/>
  <c r="B150" i="34"/>
  <c r="B152" i="34"/>
  <c r="C154" i="34"/>
  <c r="D155" i="34"/>
  <c r="B156" i="34"/>
  <c r="D157" i="34"/>
  <c r="C158" i="34"/>
  <c r="D159" i="34"/>
  <c r="B160" i="34"/>
  <c r="C160" i="34"/>
  <c r="D161" i="34"/>
  <c r="C162" i="34"/>
  <c r="D163" i="34"/>
  <c r="B164" i="34"/>
  <c r="C164" i="34"/>
  <c r="B166" i="34"/>
  <c r="B168" i="34"/>
  <c r="B170" i="34"/>
  <c r="C170" i="34"/>
  <c r="B172" i="34"/>
  <c r="B174" i="34"/>
  <c r="B176" i="34"/>
  <c r="I64" i="33"/>
  <c r="G64" i="33"/>
  <c r="D21" i="34"/>
  <c r="C70" i="34"/>
  <c r="C82" i="34"/>
  <c r="C106" i="34"/>
  <c r="C117" i="34"/>
  <c r="D117" i="34"/>
  <c r="C122" i="34"/>
  <c r="D129" i="34"/>
  <c r="C150" i="34"/>
  <c r="C166" i="34"/>
  <c r="D141" i="34"/>
  <c r="B9" i="34"/>
  <c r="B21" i="34"/>
  <c r="B33" i="34"/>
  <c r="B45" i="34"/>
  <c r="B57" i="34"/>
  <c r="B69" i="34"/>
  <c r="B81" i="34"/>
  <c r="B93" i="34"/>
  <c r="C105" i="34"/>
  <c r="D105" i="34"/>
  <c r="C134" i="34"/>
  <c r="C165" i="34"/>
  <c r="D165" i="34"/>
  <c r="C177" i="34"/>
  <c r="C202" i="34" s="1"/>
  <c r="D177" i="34"/>
  <c r="D202" i="34" s="1"/>
  <c r="C141" i="34"/>
  <c r="C9" i="34"/>
  <c r="C21" i="34"/>
  <c r="C45" i="34"/>
  <c r="C57" i="34"/>
  <c r="C153" i="34"/>
  <c r="D153" i="34"/>
  <c r="C174" i="34"/>
  <c r="D105" i="27"/>
  <c r="D129" i="27"/>
  <c r="C141" i="27"/>
  <c r="C10" i="27"/>
  <c r="D21" i="27"/>
  <c r="C30" i="27"/>
  <c r="B47" i="27"/>
  <c r="C82" i="27"/>
  <c r="C93" i="27"/>
  <c r="D93" i="27"/>
  <c r="C98" i="27"/>
  <c r="C110" i="27"/>
  <c r="C117" i="27"/>
  <c r="D117" i="27"/>
  <c r="C122" i="27"/>
  <c r="C146" i="27"/>
  <c r="C150" i="27"/>
  <c r="C162" i="27"/>
  <c r="C177" i="27"/>
  <c r="C202" i="27" s="1"/>
  <c r="D177" i="27"/>
  <c r="D202" i="27" s="1"/>
  <c r="C105" i="27"/>
  <c r="C129" i="27"/>
  <c r="D141" i="27"/>
  <c r="D153" i="27"/>
  <c r="C81" i="27"/>
  <c r="D81" i="27"/>
  <c r="B130" i="27"/>
  <c r="C166" i="27"/>
  <c r="D108" i="27"/>
  <c r="C153" i="27"/>
  <c r="C9" i="27"/>
  <c r="B31" i="27"/>
  <c r="C33" i="27"/>
  <c r="D33" i="27"/>
  <c r="C38" i="27"/>
  <c r="C45" i="27"/>
  <c r="D45" i="27"/>
  <c r="C57" i="27"/>
  <c r="D57" i="27"/>
  <c r="C69" i="27"/>
  <c r="D69" i="27"/>
  <c r="C74" i="27"/>
  <c r="C90" i="27"/>
  <c r="C106" i="27"/>
  <c r="C130" i="27"/>
  <c r="C142" i="27"/>
  <c r="C165" i="27"/>
  <c r="D165" i="27"/>
  <c r="D9" i="27"/>
  <c r="K21" i="31"/>
  <c r="J21" i="31"/>
  <c r="I21" i="31"/>
  <c r="D188" i="27" l="1"/>
  <c r="F219" i="27" s="1"/>
  <c r="C219" i="27" s="1"/>
  <c r="D197" i="27"/>
  <c r="C201" i="34"/>
  <c r="J212" i="27"/>
  <c r="J204" i="27"/>
  <c r="H211" i="34"/>
  <c r="H210" i="27"/>
  <c r="G210" i="34"/>
  <c r="K211" i="34"/>
  <c r="D196" i="34"/>
  <c r="C189" i="34"/>
  <c r="D193" i="34"/>
  <c r="C194" i="34"/>
  <c r="D225" i="34" s="1"/>
  <c r="J211" i="34"/>
  <c r="K206" i="27"/>
  <c r="K215" i="27"/>
  <c r="B189" i="34"/>
  <c r="D199" i="34"/>
  <c r="F230" i="34" s="1"/>
  <c r="J208" i="27"/>
  <c r="H207" i="34"/>
  <c r="H214" i="27"/>
  <c r="H206" i="27"/>
  <c r="K205" i="34"/>
  <c r="C199" i="27"/>
  <c r="D200" i="27"/>
  <c r="K212" i="34"/>
  <c r="C197" i="34"/>
  <c r="C201" i="27"/>
  <c r="D192" i="27"/>
  <c r="F223" i="27" s="1"/>
  <c r="D199" i="27"/>
  <c r="D200" i="34"/>
  <c r="F231" i="34" s="1"/>
  <c r="B193" i="34"/>
  <c r="D189" i="34"/>
  <c r="D190" i="34"/>
  <c r="J214" i="27"/>
  <c r="J206" i="27"/>
  <c r="H213" i="34"/>
  <c r="H205" i="34"/>
  <c r="H212" i="27"/>
  <c r="H204" i="27"/>
  <c r="C219" i="34"/>
  <c r="B224" i="34"/>
  <c r="F220" i="34"/>
  <c r="D204" i="34"/>
  <c r="B230" i="27"/>
  <c r="C190" i="34"/>
  <c r="B198" i="34"/>
  <c r="B197" i="34"/>
  <c r="F213" i="34"/>
  <c r="F212" i="34"/>
  <c r="C192" i="27"/>
  <c r="D190" i="27"/>
  <c r="C200" i="27"/>
  <c r="D194" i="27"/>
  <c r="C198" i="27"/>
  <c r="C214" i="27" s="1"/>
  <c r="F228" i="27"/>
  <c r="D195" i="27"/>
  <c r="D198" i="27"/>
  <c r="C200" i="34"/>
  <c r="D201" i="34"/>
  <c r="C196" i="34"/>
  <c r="B192" i="34"/>
  <c r="D198" i="34"/>
  <c r="D194" i="34"/>
  <c r="D191" i="34"/>
  <c r="C195" i="34"/>
  <c r="D192" i="34"/>
  <c r="B192" i="27"/>
  <c r="B196" i="27"/>
  <c r="B195" i="27"/>
  <c r="B199" i="34"/>
  <c r="J208" i="34"/>
  <c r="J204" i="34"/>
  <c r="J215" i="27"/>
  <c r="J211" i="27"/>
  <c r="J207" i="27"/>
  <c r="H215" i="34"/>
  <c r="H214" i="34"/>
  <c r="H210" i="34"/>
  <c r="H206" i="34"/>
  <c r="H213" i="27"/>
  <c r="H209" i="27"/>
  <c r="H205" i="27"/>
  <c r="K216" i="27"/>
  <c r="L216" i="34"/>
  <c r="L215" i="34"/>
  <c r="C216" i="27"/>
  <c r="D232" i="27"/>
  <c r="F230" i="27"/>
  <c r="G230" i="27" s="1"/>
  <c r="D214" i="27"/>
  <c r="D230" i="27"/>
  <c r="D220" i="34"/>
  <c r="C204" i="34"/>
  <c r="F227" i="34"/>
  <c r="B220" i="34"/>
  <c r="C220" i="34" s="1"/>
  <c r="B204" i="34"/>
  <c r="D228" i="34"/>
  <c r="F224" i="34"/>
  <c r="D205" i="34"/>
  <c r="F221" i="34"/>
  <c r="C193" i="34"/>
  <c r="B198" i="27"/>
  <c r="B214" i="27" s="1"/>
  <c r="B197" i="27"/>
  <c r="C189" i="27"/>
  <c r="D193" i="27"/>
  <c r="D191" i="27"/>
  <c r="C190" i="27"/>
  <c r="C194" i="27"/>
  <c r="C196" i="27"/>
  <c r="C197" i="27"/>
  <c r="C195" i="27"/>
  <c r="D189" i="27"/>
  <c r="D196" i="27"/>
  <c r="C192" i="34"/>
  <c r="C199" i="34"/>
  <c r="D232" i="34"/>
  <c r="C216" i="34"/>
  <c r="B195" i="34"/>
  <c r="B191" i="34"/>
  <c r="B189" i="27"/>
  <c r="B201" i="27"/>
  <c r="B200" i="27"/>
  <c r="B193" i="27"/>
  <c r="B201" i="34"/>
  <c r="B232" i="34" s="1"/>
  <c r="B200" i="34"/>
  <c r="G216" i="34"/>
  <c r="G215" i="34"/>
  <c r="E219" i="34"/>
  <c r="D201" i="27"/>
  <c r="C193" i="27"/>
  <c r="C191" i="27"/>
  <c r="F231" i="27"/>
  <c r="D215" i="27"/>
  <c r="C191" i="34"/>
  <c r="B194" i="34"/>
  <c r="B190" i="34"/>
  <c r="D197" i="34"/>
  <c r="D195" i="34"/>
  <c r="C198" i="34"/>
  <c r="B191" i="27"/>
  <c r="B190" i="27"/>
  <c r="B194" i="27"/>
  <c r="B196" i="34"/>
  <c r="J206" i="34"/>
  <c r="J213" i="27"/>
  <c r="J209" i="27"/>
  <c r="J205" i="27"/>
  <c r="H216" i="34"/>
  <c r="H212" i="34"/>
  <c r="H208" i="34"/>
  <c r="H204" i="34"/>
  <c r="H215" i="27"/>
  <c r="H211" i="27"/>
  <c r="H207" i="27"/>
  <c r="G219" i="27"/>
  <c r="E219" i="27"/>
  <c r="F233" i="34"/>
  <c r="D217" i="34"/>
  <c r="B233" i="34"/>
  <c r="B217" i="34"/>
  <c r="C217" i="27"/>
  <c r="D233" i="27"/>
  <c r="D233" i="34"/>
  <c r="C217" i="34"/>
  <c r="B233" i="27"/>
  <c r="B217" i="27"/>
  <c r="F233" i="27"/>
  <c r="D217" i="27"/>
  <c r="E208" i="31"/>
  <c r="D208" i="31"/>
  <c r="C208" i="31"/>
  <c r="E207" i="31"/>
  <c r="F219" i="31" s="1"/>
  <c r="D207" i="31"/>
  <c r="C207" i="31"/>
  <c r="E206" i="31"/>
  <c r="F218" i="31" s="1"/>
  <c r="D206" i="31"/>
  <c r="C206" i="31"/>
  <c r="E205" i="31"/>
  <c r="F217" i="31" s="1"/>
  <c r="D205" i="31"/>
  <c r="C205" i="31"/>
  <c r="E204" i="31"/>
  <c r="D204" i="31"/>
  <c r="C204" i="31"/>
  <c r="E203" i="31"/>
  <c r="D203" i="31"/>
  <c r="C203" i="31"/>
  <c r="E202" i="31"/>
  <c r="D202" i="31"/>
  <c r="C202" i="31"/>
  <c r="E201" i="31"/>
  <c r="D201" i="31"/>
  <c r="C201" i="31"/>
  <c r="E200" i="31"/>
  <c r="D200" i="31"/>
  <c r="C200" i="31"/>
  <c r="E199" i="31"/>
  <c r="D199" i="31"/>
  <c r="C199" i="31"/>
  <c r="E198" i="31"/>
  <c r="D198" i="31"/>
  <c r="C198" i="31"/>
  <c r="E197" i="31"/>
  <c r="D197" i="31"/>
  <c r="C197" i="31"/>
  <c r="C171" i="33"/>
  <c r="B171" i="33"/>
  <c r="D171" i="33" s="1"/>
  <c r="C170" i="33"/>
  <c r="B170" i="33"/>
  <c r="D170" i="33" s="1"/>
  <c r="C169" i="33"/>
  <c r="B169" i="33"/>
  <c r="D169" i="33" s="1"/>
  <c r="C168" i="33"/>
  <c r="B168" i="33"/>
  <c r="D168" i="33" s="1"/>
  <c r="C167" i="33"/>
  <c r="B167" i="33"/>
  <c r="D167" i="33" s="1"/>
  <c r="C166" i="33"/>
  <c r="B166" i="33"/>
  <c r="D166" i="33" s="1"/>
  <c r="C165" i="33"/>
  <c r="B165" i="33"/>
  <c r="D165" i="33" s="1"/>
  <c r="C164" i="33"/>
  <c r="B164" i="33"/>
  <c r="D164" i="33" s="1"/>
  <c r="C163" i="33"/>
  <c r="B163" i="33"/>
  <c r="D163" i="33" s="1"/>
  <c r="C162" i="33"/>
  <c r="B162" i="33"/>
  <c r="D162" i="33" s="1"/>
  <c r="C161" i="33"/>
  <c r="B161" i="33"/>
  <c r="D161" i="33" s="1"/>
  <c r="C172" i="33"/>
  <c r="B172" i="33"/>
  <c r="D172" i="33" s="1"/>
  <c r="D215" i="34" l="1"/>
  <c r="C209" i="34"/>
  <c r="E233" i="34"/>
  <c r="E233" i="27"/>
  <c r="B225" i="27"/>
  <c r="B209" i="27"/>
  <c r="F226" i="34"/>
  <c r="D210" i="34"/>
  <c r="D222" i="34"/>
  <c r="C206" i="34"/>
  <c r="C208" i="27"/>
  <c r="D224" i="27"/>
  <c r="B231" i="27"/>
  <c r="B215" i="27"/>
  <c r="B206" i="34"/>
  <c r="B222" i="34"/>
  <c r="C222" i="34" s="1"/>
  <c r="D230" i="34"/>
  <c r="C214" i="34"/>
  <c r="D226" i="27"/>
  <c r="C210" i="27"/>
  <c r="C205" i="27"/>
  <c r="D221" i="27"/>
  <c r="B228" i="27"/>
  <c r="B212" i="27"/>
  <c r="E230" i="27"/>
  <c r="B214" i="34"/>
  <c r="B230" i="34"/>
  <c r="F223" i="34"/>
  <c r="D207" i="34"/>
  <c r="D214" i="34"/>
  <c r="D213" i="34"/>
  <c r="F229" i="34"/>
  <c r="D231" i="34"/>
  <c r="C215" i="34"/>
  <c r="F221" i="27"/>
  <c r="D205" i="27"/>
  <c r="B228" i="34"/>
  <c r="C228" i="34" s="1"/>
  <c r="B212" i="34"/>
  <c r="G220" i="34"/>
  <c r="B221" i="27"/>
  <c r="C221" i="27" s="1"/>
  <c r="B205" i="27"/>
  <c r="F228" i="34"/>
  <c r="D212" i="34"/>
  <c r="F232" i="27"/>
  <c r="D216" i="27"/>
  <c r="B216" i="34"/>
  <c r="B215" i="34"/>
  <c r="B231" i="34"/>
  <c r="C231" i="34" s="1"/>
  <c r="B232" i="27"/>
  <c r="B216" i="27"/>
  <c r="B210" i="34"/>
  <c r="B226" i="34"/>
  <c r="C207" i="34"/>
  <c r="D223" i="34"/>
  <c r="C212" i="27"/>
  <c r="D228" i="27"/>
  <c r="E228" i="27" s="1"/>
  <c r="F222" i="27"/>
  <c r="D206" i="27"/>
  <c r="B229" i="27"/>
  <c r="B213" i="27"/>
  <c r="D208" i="34"/>
  <c r="B210" i="27"/>
  <c r="B226" i="27"/>
  <c r="D226" i="34"/>
  <c r="E226" i="34" s="1"/>
  <c r="C210" i="34"/>
  <c r="B223" i="34"/>
  <c r="B207" i="34"/>
  <c r="F229" i="27"/>
  <c r="D213" i="27"/>
  <c r="C213" i="27"/>
  <c r="D229" i="27"/>
  <c r="D223" i="27"/>
  <c r="C207" i="27"/>
  <c r="B229" i="34"/>
  <c r="B213" i="34"/>
  <c r="C230" i="27"/>
  <c r="B208" i="34"/>
  <c r="D207" i="27"/>
  <c r="B206" i="27"/>
  <c r="B222" i="27"/>
  <c r="C222" i="27" s="1"/>
  <c r="B205" i="34"/>
  <c r="B221" i="34"/>
  <c r="B220" i="27"/>
  <c r="B204" i="27"/>
  <c r="D211" i="27"/>
  <c r="F227" i="27"/>
  <c r="G227" i="27" s="1"/>
  <c r="D227" i="27"/>
  <c r="C211" i="27"/>
  <c r="F224" i="27"/>
  <c r="D208" i="27"/>
  <c r="D224" i="34"/>
  <c r="E224" i="34" s="1"/>
  <c r="C208" i="34"/>
  <c r="G224" i="34"/>
  <c r="E220" i="34"/>
  <c r="B227" i="27"/>
  <c r="B211" i="27"/>
  <c r="F222" i="34"/>
  <c r="D206" i="34"/>
  <c r="C211" i="34"/>
  <c r="D227" i="34"/>
  <c r="F226" i="27"/>
  <c r="G226" i="27" s="1"/>
  <c r="D210" i="27"/>
  <c r="F225" i="27"/>
  <c r="D209" i="27"/>
  <c r="C205" i="34"/>
  <c r="D221" i="34"/>
  <c r="E221" i="34" s="1"/>
  <c r="C224" i="34"/>
  <c r="B227" i="34"/>
  <c r="C227" i="34" s="1"/>
  <c r="B211" i="34"/>
  <c r="C213" i="34"/>
  <c r="D229" i="34"/>
  <c r="B225" i="34"/>
  <c r="B209" i="34"/>
  <c r="D222" i="27"/>
  <c r="C206" i="27"/>
  <c r="B224" i="27"/>
  <c r="B208" i="27"/>
  <c r="F220" i="27"/>
  <c r="D204" i="27"/>
  <c r="C209" i="27"/>
  <c r="D225" i="27"/>
  <c r="E225" i="27" s="1"/>
  <c r="C204" i="27"/>
  <c r="D220" i="27"/>
  <c r="G221" i="34"/>
  <c r="C212" i="34"/>
  <c r="D211" i="34"/>
  <c r="B207" i="27"/>
  <c r="B223" i="27"/>
  <c r="D209" i="34"/>
  <c r="F225" i="34"/>
  <c r="F232" i="34"/>
  <c r="G232" i="34" s="1"/>
  <c r="D216" i="34"/>
  <c r="D212" i="27"/>
  <c r="D231" i="27"/>
  <c r="E231" i="27" s="1"/>
  <c r="C215" i="27"/>
  <c r="G233" i="27"/>
  <c r="C233" i="34"/>
  <c r="C233" i="27"/>
  <c r="G233" i="34"/>
  <c r="F212" i="31"/>
  <c r="F216" i="31"/>
  <c r="F209" i="31"/>
  <c r="F213" i="31"/>
  <c r="F211" i="31"/>
  <c r="F215" i="31"/>
  <c r="F210" i="31"/>
  <c r="F214" i="31"/>
  <c r="C196" i="31"/>
  <c r="C195" i="31"/>
  <c r="E196" i="31"/>
  <c r="E195" i="31"/>
  <c r="H46" i="33"/>
  <c r="G46" i="33"/>
  <c r="G229" i="27" l="1"/>
  <c r="G232" i="27"/>
  <c r="E224" i="27"/>
  <c r="E220" i="27"/>
  <c r="E223" i="27"/>
  <c r="G225" i="34"/>
  <c r="C223" i="34"/>
  <c r="E232" i="27"/>
  <c r="C225" i="34"/>
  <c r="G231" i="27"/>
  <c r="C226" i="27"/>
  <c r="E231" i="34"/>
  <c r="C228" i="27"/>
  <c r="E226" i="27"/>
  <c r="G226" i="34"/>
  <c r="C232" i="34"/>
  <c r="C226" i="34"/>
  <c r="C224" i="27"/>
  <c r="G222" i="34"/>
  <c r="G224" i="27"/>
  <c r="E229" i="27"/>
  <c r="C229" i="27"/>
  <c r="G231" i="34"/>
  <c r="G220" i="27"/>
  <c r="C229" i="34"/>
  <c r="E229" i="34"/>
  <c r="G223" i="27"/>
  <c r="E227" i="34"/>
  <c r="C221" i="34"/>
  <c r="E223" i="34"/>
  <c r="G228" i="34"/>
  <c r="G221" i="27"/>
  <c r="G229" i="34"/>
  <c r="G223" i="34"/>
  <c r="G227" i="34"/>
  <c r="E221" i="27"/>
  <c r="E225" i="34"/>
  <c r="C223" i="27"/>
  <c r="E232" i="34"/>
  <c r="E222" i="27"/>
  <c r="G225" i="27"/>
  <c r="C227" i="27"/>
  <c r="E227" i="27"/>
  <c r="C220" i="27"/>
  <c r="G222" i="27"/>
  <c r="C232" i="27"/>
  <c r="G228" i="27"/>
  <c r="C230" i="34"/>
  <c r="G230" i="34"/>
  <c r="E228" i="34"/>
  <c r="E230" i="34"/>
  <c r="C231" i="27"/>
  <c r="E222" i="34"/>
  <c r="C225" i="27"/>
  <c r="F208" i="31"/>
  <c r="F207" i="31"/>
  <c r="G63" i="33"/>
  <c r="H63" i="33"/>
  <c r="I46" i="33"/>
  <c r="K20" i="31"/>
  <c r="K39" i="31" s="1"/>
  <c r="J20" i="31"/>
  <c r="J39" i="31" s="1"/>
  <c r="I20" i="31"/>
  <c r="I63" i="33" l="1"/>
  <c r="D196" i="31"/>
  <c r="C160" i="33"/>
  <c r="B160" i="33"/>
  <c r="D160" i="33" s="1"/>
  <c r="D195" i="31"/>
  <c r="E194" i="31"/>
  <c r="D194" i="31"/>
  <c r="C194" i="31"/>
  <c r="E193" i="31"/>
  <c r="D193" i="31"/>
  <c r="C193" i="31"/>
  <c r="E192" i="31"/>
  <c r="D192" i="31"/>
  <c r="C192" i="31"/>
  <c r="E191" i="31"/>
  <c r="D191" i="31"/>
  <c r="C191" i="31"/>
  <c r="E190" i="31"/>
  <c r="D190" i="31"/>
  <c r="C190" i="31"/>
  <c r="E189" i="31"/>
  <c r="D189" i="31"/>
  <c r="C189" i="31"/>
  <c r="E188" i="31"/>
  <c r="D188" i="31"/>
  <c r="C188" i="31"/>
  <c r="E187" i="31"/>
  <c r="D187" i="31"/>
  <c r="C187" i="31"/>
  <c r="E186" i="31"/>
  <c r="D186" i="31"/>
  <c r="C186" i="31"/>
  <c r="E185" i="31"/>
  <c r="D185" i="31"/>
  <c r="C185" i="31"/>
  <c r="C159" i="33"/>
  <c r="B159" i="33"/>
  <c r="D159" i="33" s="1"/>
  <c r="XFC158" i="33"/>
  <c r="XFB158" i="33"/>
  <c r="XFD158" i="33" s="1"/>
  <c r="XEY158" i="33"/>
  <c r="XEX158" i="33"/>
  <c r="XEZ158" i="33" s="1"/>
  <c r="XEU158" i="33"/>
  <c r="XET158" i="33"/>
  <c r="XEV158" i="33" s="1"/>
  <c r="XEQ158" i="33"/>
  <c r="XEP158" i="33"/>
  <c r="XER158" i="33" s="1"/>
  <c r="XEM158" i="33"/>
  <c r="XEL158" i="33"/>
  <c r="XEN158" i="33" s="1"/>
  <c r="XEI158" i="33"/>
  <c r="XEH158" i="33"/>
  <c r="XEJ158" i="33" s="1"/>
  <c r="XEE158" i="33"/>
  <c r="XED158" i="33"/>
  <c r="XEF158" i="33" s="1"/>
  <c r="XEA158" i="33"/>
  <c r="XDZ158" i="33"/>
  <c r="XEB158" i="33" s="1"/>
  <c r="XDW158" i="33"/>
  <c r="XDV158" i="33"/>
  <c r="XDX158" i="33" s="1"/>
  <c r="XDS158" i="33"/>
  <c r="XDR158" i="33"/>
  <c r="XDT158" i="33" s="1"/>
  <c r="XDO158" i="33"/>
  <c r="XDN158" i="33"/>
  <c r="XDP158" i="33" s="1"/>
  <c r="XDK158" i="33"/>
  <c r="XDJ158" i="33"/>
  <c r="XDL158" i="33" s="1"/>
  <c r="XDG158" i="33"/>
  <c r="XDF158" i="33"/>
  <c r="XDH158" i="33" s="1"/>
  <c r="XDC158" i="33"/>
  <c r="XDB158" i="33"/>
  <c r="XDD158" i="33" s="1"/>
  <c r="XCY158" i="33"/>
  <c r="XCX158" i="33"/>
  <c r="XCZ158" i="33" s="1"/>
  <c r="XCU158" i="33"/>
  <c r="XCT158" i="33"/>
  <c r="XCV158" i="33" s="1"/>
  <c r="XCQ158" i="33"/>
  <c r="XCP158" i="33"/>
  <c r="XCR158" i="33" s="1"/>
  <c r="XCM158" i="33"/>
  <c r="XCL158" i="33"/>
  <c r="XCN158" i="33" s="1"/>
  <c r="XCI158" i="33"/>
  <c r="XCH158" i="33"/>
  <c r="XCJ158" i="33" s="1"/>
  <c r="XCE158" i="33"/>
  <c r="XCD158" i="33"/>
  <c r="XCF158" i="33" s="1"/>
  <c r="XCA158" i="33"/>
  <c r="XBZ158" i="33"/>
  <c r="XCB158" i="33" s="1"/>
  <c r="XBW158" i="33"/>
  <c r="XBV158" i="33"/>
  <c r="XBX158" i="33" s="1"/>
  <c r="XBS158" i="33"/>
  <c r="XBR158" i="33"/>
  <c r="XBT158" i="33" s="1"/>
  <c r="XBO158" i="33"/>
  <c r="XBN158" i="33"/>
  <c r="XBP158" i="33" s="1"/>
  <c r="XBK158" i="33"/>
  <c r="XBJ158" i="33"/>
  <c r="XBL158" i="33" s="1"/>
  <c r="XBG158" i="33"/>
  <c r="XBF158" i="33"/>
  <c r="XBH158" i="33" s="1"/>
  <c r="XBC158" i="33"/>
  <c r="XBB158" i="33"/>
  <c r="XBD158" i="33" s="1"/>
  <c r="XAY158" i="33"/>
  <c r="XAX158" i="33"/>
  <c r="XAZ158" i="33" s="1"/>
  <c r="XAU158" i="33"/>
  <c r="XAT158" i="33"/>
  <c r="XAV158" i="33" s="1"/>
  <c r="XAQ158" i="33"/>
  <c r="XAP158" i="33"/>
  <c r="XAR158" i="33" s="1"/>
  <c r="XAM158" i="33"/>
  <c r="XAL158" i="33"/>
  <c r="XAN158" i="33" s="1"/>
  <c r="XAI158" i="33"/>
  <c r="XAH158" i="33"/>
  <c r="XAJ158" i="33" s="1"/>
  <c r="XAE158" i="33"/>
  <c r="XAD158" i="33"/>
  <c r="XAF158" i="33" s="1"/>
  <c r="XAA158" i="33"/>
  <c r="WZZ158" i="33"/>
  <c r="XAB158" i="33" s="1"/>
  <c r="WZW158" i="33"/>
  <c r="WZV158" i="33"/>
  <c r="WZX158" i="33" s="1"/>
  <c r="WZS158" i="33"/>
  <c r="WZR158" i="33"/>
  <c r="WZT158" i="33" s="1"/>
  <c r="WZO158" i="33"/>
  <c r="WZN158" i="33"/>
  <c r="WZP158" i="33" s="1"/>
  <c r="WZK158" i="33"/>
  <c r="WZJ158" i="33"/>
  <c r="WZL158" i="33" s="1"/>
  <c r="WZG158" i="33"/>
  <c r="WZF158" i="33"/>
  <c r="WZH158" i="33" s="1"/>
  <c r="WZC158" i="33"/>
  <c r="WZB158" i="33"/>
  <c r="WZD158" i="33" s="1"/>
  <c r="WYY158" i="33"/>
  <c r="WYX158" i="33"/>
  <c r="WYZ158" i="33" s="1"/>
  <c r="WYU158" i="33"/>
  <c r="WYT158" i="33"/>
  <c r="WYV158" i="33" s="1"/>
  <c r="WYQ158" i="33"/>
  <c r="WYP158" i="33"/>
  <c r="WYR158" i="33" s="1"/>
  <c r="WYM158" i="33"/>
  <c r="WYL158" i="33"/>
  <c r="WYN158" i="33" s="1"/>
  <c r="WYI158" i="33"/>
  <c r="WYH158" i="33"/>
  <c r="WYJ158" i="33" s="1"/>
  <c r="WYE158" i="33"/>
  <c r="WYD158" i="33"/>
  <c r="WYF158" i="33" s="1"/>
  <c r="WYA158" i="33"/>
  <c r="WXZ158" i="33"/>
  <c r="WYB158" i="33" s="1"/>
  <c r="WXW158" i="33"/>
  <c r="WXV158" i="33"/>
  <c r="WXX158" i="33" s="1"/>
  <c r="WXS158" i="33"/>
  <c r="WXR158" i="33"/>
  <c r="WXT158" i="33" s="1"/>
  <c r="WXO158" i="33"/>
  <c r="WXN158" i="33"/>
  <c r="WXP158" i="33" s="1"/>
  <c r="WXK158" i="33"/>
  <c r="WXJ158" i="33"/>
  <c r="WXL158" i="33" s="1"/>
  <c r="WXG158" i="33"/>
  <c r="WXF158" i="33"/>
  <c r="WXH158" i="33" s="1"/>
  <c r="WXC158" i="33"/>
  <c r="WXB158" i="33"/>
  <c r="WXD158" i="33" s="1"/>
  <c r="WWY158" i="33"/>
  <c r="WWX158" i="33"/>
  <c r="WWZ158" i="33" s="1"/>
  <c r="WWU158" i="33"/>
  <c r="WWT158" i="33"/>
  <c r="WWV158" i="33" s="1"/>
  <c r="WWQ158" i="33"/>
  <c r="WWP158" i="33"/>
  <c r="WWR158" i="33" s="1"/>
  <c r="WWM158" i="33"/>
  <c r="WWL158" i="33"/>
  <c r="WWN158" i="33" s="1"/>
  <c r="WWI158" i="33"/>
  <c r="WWH158" i="33"/>
  <c r="WWJ158" i="33" s="1"/>
  <c r="WWE158" i="33"/>
  <c r="WWD158" i="33"/>
  <c r="WWF158" i="33" s="1"/>
  <c r="WWA158" i="33"/>
  <c r="WVZ158" i="33"/>
  <c r="WWB158" i="33" s="1"/>
  <c r="WVW158" i="33"/>
  <c r="WVV158" i="33"/>
  <c r="WVX158" i="33" s="1"/>
  <c r="WVS158" i="33"/>
  <c r="WVR158" i="33"/>
  <c r="WVT158" i="33" s="1"/>
  <c r="WVO158" i="33"/>
  <c r="WVN158" i="33"/>
  <c r="WVP158" i="33" s="1"/>
  <c r="WVK158" i="33"/>
  <c r="WVJ158" i="33"/>
  <c r="WVL158" i="33" s="1"/>
  <c r="WVG158" i="33"/>
  <c r="WVF158" i="33"/>
  <c r="WVH158" i="33" s="1"/>
  <c r="WVC158" i="33"/>
  <c r="WVB158" i="33"/>
  <c r="WVD158" i="33" s="1"/>
  <c r="WUY158" i="33"/>
  <c r="WUX158" i="33"/>
  <c r="WUZ158" i="33" s="1"/>
  <c r="WUU158" i="33"/>
  <c r="WUT158" i="33"/>
  <c r="WUV158" i="33" s="1"/>
  <c r="WUQ158" i="33"/>
  <c r="WUP158" i="33"/>
  <c r="WUR158" i="33" s="1"/>
  <c r="WUM158" i="33"/>
  <c r="WUL158" i="33"/>
  <c r="WUN158" i="33" s="1"/>
  <c r="WUI158" i="33"/>
  <c r="WUH158" i="33"/>
  <c r="WUJ158" i="33" s="1"/>
  <c r="WUE158" i="33"/>
  <c r="WUD158" i="33"/>
  <c r="WUF158" i="33" s="1"/>
  <c r="WUA158" i="33"/>
  <c r="WTZ158" i="33"/>
  <c r="WUB158" i="33" s="1"/>
  <c r="WTW158" i="33"/>
  <c r="WTV158" i="33"/>
  <c r="WTX158" i="33" s="1"/>
  <c r="WTS158" i="33"/>
  <c r="WTR158" i="33"/>
  <c r="WTT158" i="33" s="1"/>
  <c r="WTO158" i="33"/>
  <c r="WTN158" i="33"/>
  <c r="WTP158" i="33" s="1"/>
  <c r="WTK158" i="33"/>
  <c r="WTJ158" i="33"/>
  <c r="WTL158" i="33" s="1"/>
  <c r="WTG158" i="33"/>
  <c r="WTF158" i="33"/>
  <c r="WTH158" i="33" s="1"/>
  <c r="WTC158" i="33"/>
  <c r="WTB158" i="33"/>
  <c r="WTD158" i="33" s="1"/>
  <c r="WSY158" i="33"/>
  <c r="WSX158" i="33"/>
  <c r="WSZ158" i="33" s="1"/>
  <c r="WSU158" i="33"/>
  <c r="WST158" i="33"/>
  <c r="WSV158" i="33" s="1"/>
  <c r="WSQ158" i="33"/>
  <c r="WSP158" i="33"/>
  <c r="WSR158" i="33" s="1"/>
  <c r="WSM158" i="33"/>
  <c r="WSL158" i="33"/>
  <c r="WSN158" i="33" s="1"/>
  <c r="WSI158" i="33"/>
  <c r="WSH158" i="33"/>
  <c r="WSJ158" i="33" s="1"/>
  <c r="WSE158" i="33"/>
  <c r="WSD158" i="33"/>
  <c r="WSF158" i="33" s="1"/>
  <c r="WSA158" i="33"/>
  <c r="WRZ158" i="33"/>
  <c r="WSB158" i="33" s="1"/>
  <c r="WRW158" i="33"/>
  <c r="WRV158" i="33"/>
  <c r="WRX158" i="33" s="1"/>
  <c r="WRS158" i="33"/>
  <c r="WRR158" i="33"/>
  <c r="WRT158" i="33" s="1"/>
  <c r="WRO158" i="33"/>
  <c r="WRN158" i="33"/>
  <c r="WRP158" i="33" s="1"/>
  <c r="WRK158" i="33"/>
  <c r="WRJ158" i="33"/>
  <c r="WRL158" i="33" s="1"/>
  <c r="WRG158" i="33"/>
  <c r="WRF158" i="33"/>
  <c r="WRH158" i="33" s="1"/>
  <c r="WRC158" i="33"/>
  <c r="WRB158" i="33"/>
  <c r="WRD158" i="33" s="1"/>
  <c r="WQY158" i="33"/>
  <c r="WQX158" i="33"/>
  <c r="WQZ158" i="33" s="1"/>
  <c r="WQU158" i="33"/>
  <c r="WQT158" i="33"/>
  <c r="WQV158" i="33" s="1"/>
  <c r="WQQ158" i="33"/>
  <c r="WQP158" i="33"/>
  <c r="WQR158" i="33" s="1"/>
  <c r="WQM158" i="33"/>
  <c r="WQL158" i="33"/>
  <c r="WQN158" i="33" s="1"/>
  <c r="WQI158" i="33"/>
  <c r="WQH158" i="33"/>
  <c r="WQJ158" i="33" s="1"/>
  <c r="WQE158" i="33"/>
  <c r="WQD158" i="33"/>
  <c r="WQF158" i="33" s="1"/>
  <c r="WQA158" i="33"/>
  <c r="WPZ158" i="33"/>
  <c r="WQB158" i="33" s="1"/>
  <c r="WPW158" i="33"/>
  <c r="WPV158" i="33"/>
  <c r="WPX158" i="33" s="1"/>
  <c r="WPS158" i="33"/>
  <c r="WPR158" i="33"/>
  <c r="WPT158" i="33" s="1"/>
  <c r="WPO158" i="33"/>
  <c r="WPN158" i="33"/>
  <c r="WPP158" i="33" s="1"/>
  <c r="WPK158" i="33"/>
  <c r="WPJ158" i="33"/>
  <c r="WPL158" i="33" s="1"/>
  <c r="WPG158" i="33"/>
  <c r="WPF158" i="33"/>
  <c r="WPH158" i="33" s="1"/>
  <c r="WPC158" i="33"/>
  <c r="WPB158" i="33"/>
  <c r="WPD158" i="33" s="1"/>
  <c r="WOY158" i="33"/>
  <c r="WOX158" i="33"/>
  <c r="WOZ158" i="33" s="1"/>
  <c r="WOU158" i="33"/>
  <c r="WOT158" i="33"/>
  <c r="WOV158" i="33" s="1"/>
  <c r="WOQ158" i="33"/>
  <c r="WOP158" i="33"/>
  <c r="WOR158" i="33" s="1"/>
  <c r="WOM158" i="33"/>
  <c r="WOL158" i="33"/>
  <c r="WON158" i="33" s="1"/>
  <c r="WOI158" i="33"/>
  <c r="WOH158" i="33"/>
  <c r="WOJ158" i="33" s="1"/>
  <c r="WOE158" i="33"/>
  <c r="WOD158" i="33"/>
  <c r="WOF158" i="33" s="1"/>
  <c r="WOA158" i="33"/>
  <c r="WNZ158" i="33"/>
  <c r="WOB158" i="33" s="1"/>
  <c r="WNW158" i="33"/>
  <c r="WNV158" i="33"/>
  <c r="WNX158" i="33" s="1"/>
  <c r="WNS158" i="33"/>
  <c r="WNR158" i="33"/>
  <c r="WNT158" i="33" s="1"/>
  <c r="WNO158" i="33"/>
  <c r="WNN158" i="33"/>
  <c r="WNP158" i="33" s="1"/>
  <c r="WNK158" i="33"/>
  <c r="WNJ158" i="33"/>
  <c r="WNL158" i="33" s="1"/>
  <c r="WNG158" i="33"/>
  <c r="WNF158" i="33"/>
  <c r="WNH158" i="33" s="1"/>
  <c r="WNC158" i="33"/>
  <c r="WNB158" i="33"/>
  <c r="WND158" i="33" s="1"/>
  <c r="WMY158" i="33"/>
  <c r="WMX158" i="33"/>
  <c r="WMZ158" i="33" s="1"/>
  <c r="WMU158" i="33"/>
  <c r="WMT158" i="33"/>
  <c r="WMV158" i="33" s="1"/>
  <c r="WMQ158" i="33"/>
  <c r="WMP158" i="33"/>
  <c r="WMR158" i="33" s="1"/>
  <c r="WMM158" i="33"/>
  <c r="WML158" i="33"/>
  <c r="WMN158" i="33" s="1"/>
  <c r="WMI158" i="33"/>
  <c r="WMH158" i="33"/>
  <c r="WMJ158" i="33" s="1"/>
  <c r="WME158" i="33"/>
  <c r="WMD158" i="33"/>
  <c r="WMF158" i="33" s="1"/>
  <c r="WMA158" i="33"/>
  <c r="WLZ158" i="33"/>
  <c r="WMB158" i="33" s="1"/>
  <c r="WLW158" i="33"/>
  <c r="WLV158" i="33"/>
  <c r="WLX158" i="33" s="1"/>
  <c r="WLS158" i="33"/>
  <c r="WLR158" i="33"/>
  <c r="WLT158" i="33" s="1"/>
  <c r="WLO158" i="33"/>
  <c r="WLN158" i="33"/>
  <c r="WLP158" i="33" s="1"/>
  <c r="WLK158" i="33"/>
  <c r="WLJ158" i="33"/>
  <c r="WLL158" i="33" s="1"/>
  <c r="WLG158" i="33"/>
  <c r="WLF158" i="33"/>
  <c r="WLH158" i="33" s="1"/>
  <c r="WLC158" i="33"/>
  <c r="WLB158" i="33"/>
  <c r="WLD158" i="33" s="1"/>
  <c r="WKY158" i="33"/>
  <c r="WKX158" i="33"/>
  <c r="WKZ158" i="33" s="1"/>
  <c r="WKU158" i="33"/>
  <c r="WKT158" i="33"/>
  <c r="WKV158" i="33" s="1"/>
  <c r="WKQ158" i="33"/>
  <c r="WKP158" i="33"/>
  <c r="WKR158" i="33" s="1"/>
  <c r="WKM158" i="33"/>
  <c r="WKL158" i="33"/>
  <c r="WKN158" i="33" s="1"/>
  <c r="WKI158" i="33"/>
  <c r="WKH158" i="33"/>
  <c r="WKJ158" i="33" s="1"/>
  <c r="WKE158" i="33"/>
  <c r="WKD158" i="33"/>
  <c r="WKF158" i="33" s="1"/>
  <c r="WKA158" i="33"/>
  <c r="WJZ158" i="33"/>
  <c r="WKB158" i="33" s="1"/>
  <c r="WJW158" i="33"/>
  <c r="WJV158" i="33"/>
  <c r="WJX158" i="33" s="1"/>
  <c r="WJS158" i="33"/>
  <c r="WJR158" i="33"/>
  <c r="WJT158" i="33" s="1"/>
  <c r="WJO158" i="33"/>
  <c r="WJN158" i="33"/>
  <c r="WJP158" i="33" s="1"/>
  <c r="WJK158" i="33"/>
  <c r="WJJ158" i="33"/>
  <c r="WJL158" i="33" s="1"/>
  <c r="WJG158" i="33"/>
  <c r="WJF158" i="33"/>
  <c r="WJH158" i="33" s="1"/>
  <c r="WJC158" i="33"/>
  <c r="WJB158" i="33"/>
  <c r="WJD158" i="33" s="1"/>
  <c r="WIY158" i="33"/>
  <c r="WIX158" i="33"/>
  <c r="WIZ158" i="33" s="1"/>
  <c r="WIU158" i="33"/>
  <c r="WIT158" i="33"/>
  <c r="WIV158" i="33" s="1"/>
  <c r="WIQ158" i="33"/>
  <c r="WIP158" i="33"/>
  <c r="WIR158" i="33" s="1"/>
  <c r="WIM158" i="33"/>
  <c r="WIL158" i="33"/>
  <c r="WIN158" i="33" s="1"/>
  <c r="WII158" i="33"/>
  <c r="WIH158" i="33"/>
  <c r="WIJ158" i="33" s="1"/>
  <c r="WIE158" i="33"/>
  <c r="WID158" i="33"/>
  <c r="WIF158" i="33" s="1"/>
  <c r="WIA158" i="33"/>
  <c r="WHZ158" i="33"/>
  <c r="WIB158" i="33" s="1"/>
  <c r="WHW158" i="33"/>
  <c r="WHV158" i="33"/>
  <c r="WHX158" i="33" s="1"/>
  <c r="WHS158" i="33"/>
  <c r="WHR158" i="33"/>
  <c r="WHT158" i="33" s="1"/>
  <c r="WHO158" i="33"/>
  <c r="WHN158" i="33"/>
  <c r="WHP158" i="33" s="1"/>
  <c r="WHK158" i="33"/>
  <c r="WHJ158" i="33"/>
  <c r="WHL158" i="33" s="1"/>
  <c r="WHG158" i="33"/>
  <c r="WHF158" i="33"/>
  <c r="WHH158" i="33" s="1"/>
  <c r="WHC158" i="33"/>
  <c r="WHB158" i="33"/>
  <c r="WHD158" i="33" s="1"/>
  <c r="WGY158" i="33"/>
  <c r="WGX158" i="33"/>
  <c r="WGZ158" i="33" s="1"/>
  <c r="WGU158" i="33"/>
  <c r="WGT158" i="33"/>
  <c r="WGV158" i="33" s="1"/>
  <c r="WGQ158" i="33"/>
  <c r="WGP158" i="33"/>
  <c r="WGR158" i="33" s="1"/>
  <c r="WGM158" i="33"/>
  <c r="WGL158" i="33"/>
  <c r="WGN158" i="33" s="1"/>
  <c r="WGI158" i="33"/>
  <c r="WGH158" i="33"/>
  <c r="WGJ158" i="33" s="1"/>
  <c r="WGE158" i="33"/>
  <c r="WGD158" i="33"/>
  <c r="WGF158" i="33" s="1"/>
  <c r="WGA158" i="33"/>
  <c r="WFZ158" i="33"/>
  <c r="WGB158" i="33" s="1"/>
  <c r="WFW158" i="33"/>
  <c r="WFV158" i="33"/>
  <c r="WFX158" i="33" s="1"/>
  <c r="WFS158" i="33"/>
  <c r="WFR158" i="33"/>
  <c r="WFT158" i="33" s="1"/>
  <c r="WFO158" i="33"/>
  <c r="WFN158" i="33"/>
  <c r="WFP158" i="33" s="1"/>
  <c r="WFK158" i="33"/>
  <c r="WFJ158" i="33"/>
  <c r="WFL158" i="33" s="1"/>
  <c r="WFG158" i="33"/>
  <c r="WFF158" i="33"/>
  <c r="WFH158" i="33" s="1"/>
  <c r="WFC158" i="33"/>
  <c r="WFB158" i="33"/>
  <c r="WFD158" i="33" s="1"/>
  <c r="WEY158" i="33"/>
  <c r="WEX158" i="33"/>
  <c r="WEZ158" i="33" s="1"/>
  <c r="WEU158" i="33"/>
  <c r="WET158" i="33"/>
  <c r="WEV158" i="33" s="1"/>
  <c r="WEQ158" i="33"/>
  <c r="WEP158" i="33"/>
  <c r="WER158" i="33" s="1"/>
  <c r="WEM158" i="33"/>
  <c r="WEL158" i="33"/>
  <c r="WEN158" i="33" s="1"/>
  <c r="WEI158" i="33"/>
  <c r="WEH158" i="33"/>
  <c r="WEJ158" i="33" s="1"/>
  <c r="WEE158" i="33"/>
  <c r="WED158" i="33"/>
  <c r="WEF158" i="33" s="1"/>
  <c r="WEA158" i="33"/>
  <c r="WDZ158" i="33"/>
  <c r="WEB158" i="33" s="1"/>
  <c r="WDW158" i="33"/>
  <c r="WDV158" i="33"/>
  <c r="WDX158" i="33" s="1"/>
  <c r="WDS158" i="33"/>
  <c r="WDR158" i="33"/>
  <c r="WDT158" i="33" s="1"/>
  <c r="WDO158" i="33"/>
  <c r="WDN158" i="33"/>
  <c r="WDP158" i="33" s="1"/>
  <c r="WDK158" i="33"/>
  <c r="WDJ158" i="33"/>
  <c r="WDL158" i="33" s="1"/>
  <c r="WDG158" i="33"/>
  <c r="WDF158" i="33"/>
  <c r="WDH158" i="33" s="1"/>
  <c r="WDC158" i="33"/>
  <c r="WDB158" i="33"/>
  <c r="WDD158" i="33" s="1"/>
  <c r="WCY158" i="33"/>
  <c r="WCX158" i="33"/>
  <c r="WCZ158" i="33" s="1"/>
  <c r="WCU158" i="33"/>
  <c r="WCT158" i="33"/>
  <c r="WCV158" i="33" s="1"/>
  <c r="WCQ158" i="33"/>
  <c r="WCP158" i="33"/>
  <c r="WCR158" i="33" s="1"/>
  <c r="WCM158" i="33"/>
  <c r="WCL158" i="33"/>
  <c r="WCN158" i="33" s="1"/>
  <c r="WCI158" i="33"/>
  <c r="WCH158" i="33"/>
  <c r="WCJ158" i="33" s="1"/>
  <c r="WCE158" i="33"/>
  <c r="WCD158" i="33"/>
  <c r="WCF158" i="33" s="1"/>
  <c r="WCA158" i="33"/>
  <c r="WBZ158" i="33"/>
  <c r="WCB158" i="33" s="1"/>
  <c r="WBW158" i="33"/>
  <c r="WBV158" i="33"/>
  <c r="WBX158" i="33" s="1"/>
  <c r="WBS158" i="33"/>
  <c r="WBR158" i="33"/>
  <c r="WBT158" i="33" s="1"/>
  <c r="WBO158" i="33"/>
  <c r="WBN158" i="33"/>
  <c r="WBP158" i="33" s="1"/>
  <c r="WBK158" i="33"/>
  <c r="WBJ158" i="33"/>
  <c r="WBL158" i="33" s="1"/>
  <c r="WBG158" i="33"/>
  <c r="WBF158" i="33"/>
  <c r="WBH158" i="33" s="1"/>
  <c r="WBC158" i="33"/>
  <c r="WBB158" i="33"/>
  <c r="WBD158" i="33" s="1"/>
  <c r="WAY158" i="33"/>
  <c r="WAX158" i="33"/>
  <c r="WAZ158" i="33" s="1"/>
  <c r="WAU158" i="33"/>
  <c r="WAT158" i="33"/>
  <c r="WAV158" i="33" s="1"/>
  <c r="WAQ158" i="33"/>
  <c r="WAP158" i="33"/>
  <c r="WAR158" i="33" s="1"/>
  <c r="WAM158" i="33"/>
  <c r="WAL158" i="33"/>
  <c r="WAN158" i="33" s="1"/>
  <c r="WAI158" i="33"/>
  <c r="WAH158" i="33"/>
  <c r="WAJ158" i="33" s="1"/>
  <c r="WAE158" i="33"/>
  <c r="WAD158" i="33"/>
  <c r="WAF158" i="33" s="1"/>
  <c r="WAA158" i="33"/>
  <c r="VZZ158" i="33"/>
  <c r="WAB158" i="33" s="1"/>
  <c r="VZW158" i="33"/>
  <c r="VZV158" i="33"/>
  <c r="VZX158" i="33" s="1"/>
  <c r="VZS158" i="33"/>
  <c r="VZR158" i="33"/>
  <c r="VZT158" i="33" s="1"/>
  <c r="VZO158" i="33"/>
  <c r="VZN158" i="33"/>
  <c r="VZP158" i="33" s="1"/>
  <c r="VZK158" i="33"/>
  <c r="VZJ158" i="33"/>
  <c r="VZL158" i="33" s="1"/>
  <c r="VZG158" i="33"/>
  <c r="VZF158" i="33"/>
  <c r="VZH158" i="33" s="1"/>
  <c r="VZC158" i="33"/>
  <c r="VZB158" i="33"/>
  <c r="VZD158" i="33" s="1"/>
  <c r="VYY158" i="33"/>
  <c r="VYX158" i="33"/>
  <c r="VYZ158" i="33" s="1"/>
  <c r="VYU158" i="33"/>
  <c r="VYT158" i="33"/>
  <c r="VYV158" i="33" s="1"/>
  <c r="VYQ158" i="33"/>
  <c r="VYP158" i="33"/>
  <c r="VYR158" i="33" s="1"/>
  <c r="VYM158" i="33"/>
  <c r="VYL158" i="33"/>
  <c r="VYN158" i="33" s="1"/>
  <c r="VYI158" i="33"/>
  <c r="VYH158" i="33"/>
  <c r="VYJ158" i="33" s="1"/>
  <c r="VYE158" i="33"/>
  <c r="VYD158" i="33"/>
  <c r="VYF158" i="33" s="1"/>
  <c r="VYA158" i="33"/>
  <c r="VXZ158" i="33"/>
  <c r="VYB158" i="33" s="1"/>
  <c r="VXW158" i="33"/>
  <c r="VXV158" i="33"/>
  <c r="VXX158" i="33" s="1"/>
  <c r="VXS158" i="33"/>
  <c r="VXR158" i="33"/>
  <c r="VXT158" i="33" s="1"/>
  <c r="VXO158" i="33"/>
  <c r="VXN158" i="33"/>
  <c r="VXP158" i="33" s="1"/>
  <c r="VXK158" i="33"/>
  <c r="VXJ158" i="33"/>
  <c r="VXL158" i="33" s="1"/>
  <c r="VXG158" i="33"/>
  <c r="VXF158" i="33"/>
  <c r="VXH158" i="33" s="1"/>
  <c r="VXC158" i="33"/>
  <c r="VXB158" i="33"/>
  <c r="VXD158" i="33" s="1"/>
  <c r="VWY158" i="33"/>
  <c r="VWX158" i="33"/>
  <c r="VWZ158" i="33" s="1"/>
  <c r="VWU158" i="33"/>
  <c r="VWT158" i="33"/>
  <c r="VWV158" i="33" s="1"/>
  <c r="VWQ158" i="33"/>
  <c r="VWP158" i="33"/>
  <c r="VWR158" i="33" s="1"/>
  <c r="VWM158" i="33"/>
  <c r="VWL158" i="33"/>
  <c r="VWN158" i="33" s="1"/>
  <c r="VWI158" i="33"/>
  <c r="VWH158" i="33"/>
  <c r="VWJ158" i="33" s="1"/>
  <c r="VWE158" i="33"/>
  <c r="VWD158" i="33"/>
  <c r="VWF158" i="33" s="1"/>
  <c r="VWA158" i="33"/>
  <c r="VVZ158" i="33"/>
  <c r="VWB158" i="33" s="1"/>
  <c r="VVW158" i="33"/>
  <c r="VVV158" i="33"/>
  <c r="VVX158" i="33" s="1"/>
  <c r="VVS158" i="33"/>
  <c r="VVR158" i="33"/>
  <c r="VVT158" i="33" s="1"/>
  <c r="VVO158" i="33"/>
  <c r="VVN158" i="33"/>
  <c r="VVP158" i="33" s="1"/>
  <c r="VVK158" i="33"/>
  <c r="VVJ158" i="33"/>
  <c r="VVL158" i="33" s="1"/>
  <c r="VVG158" i="33"/>
  <c r="VVF158" i="33"/>
  <c r="VVH158" i="33" s="1"/>
  <c r="VVC158" i="33"/>
  <c r="VVB158" i="33"/>
  <c r="VVD158" i="33" s="1"/>
  <c r="VUY158" i="33"/>
  <c r="VUX158" i="33"/>
  <c r="VUZ158" i="33" s="1"/>
  <c r="VUU158" i="33"/>
  <c r="VUT158" i="33"/>
  <c r="VUV158" i="33" s="1"/>
  <c r="VUQ158" i="33"/>
  <c r="VUP158" i="33"/>
  <c r="VUR158" i="33" s="1"/>
  <c r="VUM158" i="33"/>
  <c r="VUL158" i="33"/>
  <c r="VUN158" i="33" s="1"/>
  <c r="VUI158" i="33"/>
  <c r="VUH158" i="33"/>
  <c r="VUJ158" i="33" s="1"/>
  <c r="VUE158" i="33"/>
  <c r="VUD158" i="33"/>
  <c r="VUF158" i="33" s="1"/>
  <c r="VUA158" i="33"/>
  <c r="VTZ158" i="33"/>
  <c r="VUB158" i="33" s="1"/>
  <c r="VTW158" i="33"/>
  <c r="VTV158" i="33"/>
  <c r="VTX158" i="33" s="1"/>
  <c r="VTS158" i="33"/>
  <c r="VTR158" i="33"/>
  <c r="VTT158" i="33" s="1"/>
  <c r="VTO158" i="33"/>
  <c r="VTN158" i="33"/>
  <c r="VTP158" i="33" s="1"/>
  <c r="VTK158" i="33"/>
  <c r="VTJ158" i="33"/>
  <c r="VTL158" i="33" s="1"/>
  <c r="VTG158" i="33"/>
  <c r="VTF158" i="33"/>
  <c r="VTH158" i="33" s="1"/>
  <c r="VTC158" i="33"/>
  <c r="VTB158" i="33"/>
  <c r="VTD158" i="33" s="1"/>
  <c r="VSY158" i="33"/>
  <c r="VSX158" i="33"/>
  <c r="VSZ158" i="33" s="1"/>
  <c r="VSU158" i="33"/>
  <c r="VST158" i="33"/>
  <c r="VSV158" i="33" s="1"/>
  <c r="VSQ158" i="33"/>
  <c r="VSP158" i="33"/>
  <c r="VSR158" i="33" s="1"/>
  <c r="VSM158" i="33"/>
  <c r="VSL158" i="33"/>
  <c r="VSN158" i="33" s="1"/>
  <c r="VSI158" i="33"/>
  <c r="VSH158" i="33"/>
  <c r="VSJ158" i="33" s="1"/>
  <c r="VSE158" i="33"/>
  <c r="VSD158" i="33"/>
  <c r="VSF158" i="33" s="1"/>
  <c r="VSA158" i="33"/>
  <c r="VRZ158" i="33"/>
  <c r="VSB158" i="33" s="1"/>
  <c r="VRW158" i="33"/>
  <c r="VRV158" i="33"/>
  <c r="VRX158" i="33" s="1"/>
  <c r="VRS158" i="33"/>
  <c r="VRR158" i="33"/>
  <c r="VRT158" i="33" s="1"/>
  <c r="VRO158" i="33"/>
  <c r="VRN158" i="33"/>
  <c r="VRP158" i="33" s="1"/>
  <c r="VRK158" i="33"/>
  <c r="VRJ158" i="33"/>
  <c r="VRL158" i="33" s="1"/>
  <c r="VRG158" i="33"/>
  <c r="VRF158" i="33"/>
  <c r="VRH158" i="33" s="1"/>
  <c r="VRC158" i="33"/>
  <c r="VRB158" i="33"/>
  <c r="VRD158" i="33" s="1"/>
  <c r="VQY158" i="33"/>
  <c r="VQX158" i="33"/>
  <c r="VQZ158" i="33" s="1"/>
  <c r="VQU158" i="33"/>
  <c r="VQT158" i="33"/>
  <c r="VQV158" i="33" s="1"/>
  <c r="VQQ158" i="33"/>
  <c r="VQP158" i="33"/>
  <c r="VQR158" i="33" s="1"/>
  <c r="VQM158" i="33"/>
  <c r="VQL158" i="33"/>
  <c r="VQN158" i="33" s="1"/>
  <c r="VQI158" i="33"/>
  <c r="VQH158" i="33"/>
  <c r="VQJ158" i="33" s="1"/>
  <c r="VQE158" i="33"/>
  <c r="VQD158" i="33"/>
  <c r="VQF158" i="33" s="1"/>
  <c r="VQA158" i="33"/>
  <c r="VPZ158" i="33"/>
  <c r="VQB158" i="33" s="1"/>
  <c r="VPW158" i="33"/>
  <c r="VPV158" i="33"/>
  <c r="VPX158" i="33" s="1"/>
  <c r="VPS158" i="33"/>
  <c r="VPR158" i="33"/>
  <c r="VPT158" i="33" s="1"/>
  <c r="VPO158" i="33"/>
  <c r="VPN158" i="33"/>
  <c r="VPP158" i="33" s="1"/>
  <c r="VPK158" i="33"/>
  <c r="VPJ158" i="33"/>
  <c r="VPL158" i="33" s="1"/>
  <c r="VPG158" i="33"/>
  <c r="VPF158" i="33"/>
  <c r="VPH158" i="33" s="1"/>
  <c r="VPC158" i="33"/>
  <c r="VPB158" i="33"/>
  <c r="VPD158" i="33" s="1"/>
  <c r="VOY158" i="33"/>
  <c r="VOX158" i="33"/>
  <c r="VOZ158" i="33" s="1"/>
  <c r="VOU158" i="33"/>
  <c r="VOT158" i="33"/>
  <c r="VOV158" i="33" s="1"/>
  <c r="VOQ158" i="33"/>
  <c r="VOP158" i="33"/>
  <c r="VOR158" i="33" s="1"/>
  <c r="VOM158" i="33"/>
  <c r="VOL158" i="33"/>
  <c r="VON158" i="33" s="1"/>
  <c r="VOI158" i="33"/>
  <c r="VOH158" i="33"/>
  <c r="VOJ158" i="33" s="1"/>
  <c r="VOE158" i="33"/>
  <c r="VOD158" i="33"/>
  <c r="VOF158" i="33" s="1"/>
  <c r="VOA158" i="33"/>
  <c r="VNZ158" i="33"/>
  <c r="VOB158" i="33" s="1"/>
  <c r="VNW158" i="33"/>
  <c r="VNV158" i="33"/>
  <c r="VNX158" i="33" s="1"/>
  <c r="VNS158" i="33"/>
  <c r="VNR158" i="33"/>
  <c r="VNT158" i="33" s="1"/>
  <c r="VNO158" i="33"/>
  <c r="VNN158" i="33"/>
  <c r="VNP158" i="33" s="1"/>
  <c r="VNK158" i="33"/>
  <c r="VNJ158" i="33"/>
  <c r="VNL158" i="33" s="1"/>
  <c r="VNG158" i="33"/>
  <c r="VNF158" i="33"/>
  <c r="VNH158" i="33" s="1"/>
  <c r="VNC158" i="33"/>
  <c r="VNB158" i="33"/>
  <c r="VND158" i="33" s="1"/>
  <c r="VMY158" i="33"/>
  <c r="VMX158" i="33"/>
  <c r="VMZ158" i="33" s="1"/>
  <c r="VMU158" i="33"/>
  <c r="VMT158" i="33"/>
  <c r="VMV158" i="33" s="1"/>
  <c r="VMQ158" i="33"/>
  <c r="VMP158" i="33"/>
  <c r="VMR158" i="33" s="1"/>
  <c r="VMM158" i="33"/>
  <c r="VML158" i="33"/>
  <c r="VMN158" i="33" s="1"/>
  <c r="VMI158" i="33"/>
  <c r="VMH158" i="33"/>
  <c r="VMJ158" i="33" s="1"/>
  <c r="VME158" i="33"/>
  <c r="VMD158" i="33"/>
  <c r="VMF158" i="33" s="1"/>
  <c r="VMA158" i="33"/>
  <c r="VLZ158" i="33"/>
  <c r="VMB158" i="33" s="1"/>
  <c r="VLW158" i="33"/>
  <c r="VLV158" i="33"/>
  <c r="VLX158" i="33" s="1"/>
  <c r="VLS158" i="33"/>
  <c r="VLR158" i="33"/>
  <c r="VLT158" i="33" s="1"/>
  <c r="VLO158" i="33"/>
  <c r="VLN158" i="33"/>
  <c r="VLP158" i="33" s="1"/>
  <c r="VLK158" i="33"/>
  <c r="VLJ158" i="33"/>
  <c r="VLL158" i="33" s="1"/>
  <c r="VLG158" i="33"/>
  <c r="VLF158" i="33"/>
  <c r="VLH158" i="33" s="1"/>
  <c r="VLC158" i="33"/>
  <c r="VLB158" i="33"/>
  <c r="VLD158" i="33" s="1"/>
  <c r="VKY158" i="33"/>
  <c r="VKX158" i="33"/>
  <c r="VKZ158" i="33" s="1"/>
  <c r="VKU158" i="33"/>
  <c r="VKT158" i="33"/>
  <c r="VKV158" i="33" s="1"/>
  <c r="VKQ158" i="33"/>
  <c r="VKP158" i="33"/>
  <c r="VKR158" i="33" s="1"/>
  <c r="VKM158" i="33"/>
  <c r="VKL158" i="33"/>
  <c r="VKN158" i="33" s="1"/>
  <c r="VKI158" i="33"/>
  <c r="VKH158" i="33"/>
  <c r="VKJ158" i="33" s="1"/>
  <c r="VKE158" i="33"/>
  <c r="VKD158" i="33"/>
  <c r="VKF158" i="33" s="1"/>
  <c r="VKA158" i="33"/>
  <c r="VJZ158" i="33"/>
  <c r="VKB158" i="33" s="1"/>
  <c r="VJW158" i="33"/>
  <c r="VJV158" i="33"/>
  <c r="VJX158" i="33" s="1"/>
  <c r="VJS158" i="33"/>
  <c r="VJR158" i="33"/>
  <c r="VJT158" i="33" s="1"/>
  <c r="VJO158" i="33"/>
  <c r="VJN158" i="33"/>
  <c r="VJP158" i="33" s="1"/>
  <c r="VJK158" i="33"/>
  <c r="VJJ158" i="33"/>
  <c r="VJL158" i="33" s="1"/>
  <c r="VJG158" i="33"/>
  <c r="VJF158" i="33"/>
  <c r="VJH158" i="33" s="1"/>
  <c r="VJC158" i="33"/>
  <c r="VJB158" i="33"/>
  <c r="VJD158" i="33" s="1"/>
  <c r="VIY158" i="33"/>
  <c r="VIX158" i="33"/>
  <c r="VIZ158" i="33" s="1"/>
  <c r="VIU158" i="33"/>
  <c r="VIT158" i="33"/>
  <c r="VIV158" i="33" s="1"/>
  <c r="VIQ158" i="33"/>
  <c r="VIP158" i="33"/>
  <c r="VIR158" i="33" s="1"/>
  <c r="VIM158" i="33"/>
  <c r="VIL158" i="33"/>
  <c r="VIN158" i="33" s="1"/>
  <c r="VII158" i="33"/>
  <c r="VIH158" i="33"/>
  <c r="VIJ158" i="33" s="1"/>
  <c r="VIE158" i="33"/>
  <c r="VID158" i="33"/>
  <c r="VIF158" i="33" s="1"/>
  <c r="VIA158" i="33"/>
  <c r="VHZ158" i="33"/>
  <c r="VIB158" i="33" s="1"/>
  <c r="VHW158" i="33"/>
  <c r="VHV158" i="33"/>
  <c r="VHX158" i="33" s="1"/>
  <c r="VHS158" i="33"/>
  <c r="VHR158" i="33"/>
  <c r="VHT158" i="33" s="1"/>
  <c r="VHO158" i="33"/>
  <c r="VHN158" i="33"/>
  <c r="VHP158" i="33" s="1"/>
  <c r="VHK158" i="33"/>
  <c r="VHJ158" i="33"/>
  <c r="VHL158" i="33" s="1"/>
  <c r="VHG158" i="33"/>
  <c r="VHF158" i="33"/>
  <c r="VHH158" i="33" s="1"/>
  <c r="VHC158" i="33"/>
  <c r="VHB158" i="33"/>
  <c r="VHD158" i="33" s="1"/>
  <c r="VGY158" i="33"/>
  <c r="VGX158" i="33"/>
  <c r="VGZ158" i="33" s="1"/>
  <c r="VGU158" i="33"/>
  <c r="VGT158" i="33"/>
  <c r="VGV158" i="33" s="1"/>
  <c r="VGQ158" i="33"/>
  <c r="VGP158" i="33"/>
  <c r="VGR158" i="33" s="1"/>
  <c r="VGM158" i="33"/>
  <c r="VGL158" i="33"/>
  <c r="VGN158" i="33" s="1"/>
  <c r="VGI158" i="33"/>
  <c r="VGH158" i="33"/>
  <c r="VGJ158" i="33" s="1"/>
  <c r="VGE158" i="33"/>
  <c r="VGD158" i="33"/>
  <c r="VGF158" i="33" s="1"/>
  <c r="VGA158" i="33"/>
  <c r="VFZ158" i="33"/>
  <c r="VGB158" i="33" s="1"/>
  <c r="VFW158" i="33"/>
  <c r="VFV158" i="33"/>
  <c r="VFX158" i="33" s="1"/>
  <c r="VFS158" i="33"/>
  <c r="VFR158" i="33"/>
  <c r="VFT158" i="33" s="1"/>
  <c r="VFO158" i="33"/>
  <c r="VFN158" i="33"/>
  <c r="VFP158" i="33" s="1"/>
  <c r="VFK158" i="33"/>
  <c r="VFJ158" i="33"/>
  <c r="VFL158" i="33" s="1"/>
  <c r="VFG158" i="33"/>
  <c r="VFF158" i="33"/>
  <c r="VFH158" i="33" s="1"/>
  <c r="VFC158" i="33"/>
  <c r="VFB158" i="33"/>
  <c r="VFD158" i="33" s="1"/>
  <c r="VEY158" i="33"/>
  <c r="VEX158" i="33"/>
  <c r="VEZ158" i="33" s="1"/>
  <c r="VEU158" i="33"/>
  <c r="VET158" i="33"/>
  <c r="VEV158" i="33" s="1"/>
  <c r="VEQ158" i="33"/>
  <c r="VEP158" i="33"/>
  <c r="VER158" i="33" s="1"/>
  <c r="VEM158" i="33"/>
  <c r="VEL158" i="33"/>
  <c r="VEN158" i="33" s="1"/>
  <c r="VEI158" i="33"/>
  <c r="VEH158" i="33"/>
  <c r="VEJ158" i="33" s="1"/>
  <c r="VEE158" i="33"/>
  <c r="VED158" i="33"/>
  <c r="VEF158" i="33" s="1"/>
  <c r="VEA158" i="33"/>
  <c r="VDZ158" i="33"/>
  <c r="VEB158" i="33" s="1"/>
  <c r="VDW158" i="33"/>
  <c r="VDV158" i="33"/>
  <c r="VDX158" i="33" s="1"/>
  <c r="VDS158" i="33"/>
  <c r="VDR158" i="33"/>
  <c r="VDT158" i="33" s="1"/>
  <c r="VDO158" i="33"/>
  <c r="VDN158" i="33"/>
  <c r="VDP158" i="33" s="1"/>
  <c r="VDK158" i="33"/>
  <c r="VDJ158" i="33"/>
  <c r="VDL158" i="33" s="1"/>
  <c r="VDG158" i="33"/>
  <c r="VDF158" i="33"/>
  <c r="VDH158" i="33" s="1"/>
  <c r="VDC158" i="33"/>
  <c r="VDB158" i="33"/>
  <c r="VDD158" i="33" s="1"/>
  <c r="VCY158" i="33"/>
  <c r="VCX158" i="33"/>
  <c r="VCZ158" i="33" s="1"/>
  <c r="VCU158" i="33"/>
  <c r="VCT158" i="33"/>
  <c r="VCV158" i="33" s="1"/>
  <c r="VCQ158" i="33"/>
  <c r="VCP158" i="33"/>
  <c r="VCR158" i="33" s="1"/>
  <c r="VCM158" i="33"/>
  <c r="VCL158" i="33"/>
  <c r="VCN158" i="33" s="1"/>
  <c r="VCI158" i="33"/>
  <c r="VCH158" i="33"/>
  <c r="VCJ158" i="33" s="1"/>
  <c r="VCE158" i="33"/>
  <c r="VCD158" i="33"/>
  <c r="VCF158" i="33" s="1"/>
  <c r="VCA158" i="33"/>
  <c r="VBZ158" i="33"/>
  <c r="VCB158" i="33" s="1"/>
  <c r="VBW158" i="33"/>
  <c r="VBV158" i="33"/>
  <c r="VBX158" i="33" s="1"/>
  <c r="VBS158" i="33"/>
  <c r="VBR158" i="33"/>
  <c r="VBT158" i="33" s="1"/>
  <c r="VBO158" i="33"/>
  <c r="VBN158" i="33"/>
  <c r="VBP158" i="33" s="1"/>
  <c r="VBK158" i="33"/>
  <c r="VBJ158" i="33"/>
  <c r="VBL158" i="33" s="1"/>
  <c r="VBG158" i="33"/>
  <c r="VBF158" i="33"/>
  <c r="VBH158" i="33" s="1"/>
  <c r="VBC158" i="33"/>
  <c r="VBB158" i="33"/>
  <c r="VBD158" i="33" s="1"/>
  <c r="VAY158" i="33"/>
  <c r="VAX158" i="33"/>
  <c r="VAZ158" i="33" s="1"/>
  <c r="VAU158" i="33"/>
  <c r="VAT158" i="33"/>
  <c r="VAV158" i="33" s="1"/>
  <c r="VAQ158" i="33"/>
  <c r="VAP158" i="33"/>
  <c r="VAR158" i="33" s="1"/>
  <c r="VAM158" i="33"/>
  <c r="VAL158" i="33"/>
  <c r="VAN158" i="33" s="1"/>
  <c r="VAI158" i="33"/>
  <c r="VAH158" i="33"/>
  <c r="VAJ158" i="33" s="1"/>
  <c r="VAE158" i="33"/>
  <c r="VAD158" i="33"/>
  <c r="VAF158" i="33" s="1"/>
  <c r="VAA158" i="33"/>
  <c r="UZZ158" i="33"/>
  <c r="VAB158" i="33" s="1"/>
  <c r="UZW158" i="33"/>
  <c r="UZV158" i="33"/>
  <c r="UZX158" i="33" s="1"/>
  <c r="UZS158" i="33"/>
  <c r="UZR158" i="33"/>
  <c r="UZT158" i="33" s="1"/>
  <c r="UZO158" i="33"/>
  <c r="UZN158" i="33"/>
  <c r="UZP158" i="33" s="1"/>
  <c r="UZK158" i="33"/>
  <c r="UZJ158" i="33"/>
  <c r="UZL158" i="33" s="1"/>
  <c r="UZG158" i="33"/>
  <c r="UZF158" i="33"/>
  <c r="UZH158" i="33" s="1"/>
  <c r="UZC158" i="33"/>
  <c r="UZB158" i="33"/>
  <c r="UZD158" i="33" s="1"/>
  <c r="UYY158" i="33"/>
  <c r="UYX158" i="33"/>
  <c r="UYZ158" i="33" s="1"/>
  <c r="UYU158" i="33"/>
  <c r="UYT158" i="33"/>
  <c r="UYV158" i="33" s="1"/>
  <c r="UYQ158" i="33"/>
  <c r="UYP158" i="33"/>
  <c r="UYR158" i="33" s="1"/>
  <c r="UYM158" i="33"/>
  <c r="UYL158" i="33"/>
  <c r="UYN158" i="33" s="1"/>
  <c r="UYI158" i="33"/>
  <c r="UYH158" i="33"/>
  <c r="UYJ158" i="33" s="1"/>
  <c r="UYE158" i="33"/>
  <c r="UYD158" i="33"/>
  <c r="UYF158" i="33" s="1"/>
  <c r="UYA158" i="33"/>
  <c r="UXZ158" i="33"/>
  <c r="UYB158" i="33" s="1"/>
  <c r="UXW158" i="33"/>
  <c r="UXV158" i="33"/>
  <c r="UXX158" i="33" s="1"/>
  <c r="UXS158" i="33"/>
  <c r="UXR158" i="33"/>
  <c r="UXT158" i="33" s="1"/>
  <c r="UXO158" i="33"/>
  <c r="UXN158" i="33"/>
  <c r="UXP158" i="33" s="1"/>
  <c r="UXK158" i="33"/>
  <c r="UXJ158" i="33"/>
  <c r="UXL158" i="33" s="1"/>
  <c r="UXG158" i="33"/>
  <c r="UXF158" i="33"/>
  <c r="UXH158" i="33" s="1"/>
  <c r="UXC158" i="33"/>
  <c r="UXB158" i="33"/>
  <c r="UXD158" i="33" s="1"/>
  <c r="UWY158" i="33"/>
  <c r="UWX158" i="33"/>
  <c r="UWZ158" i="33" s="1"/>
  <c r="UWU158" i="33"/>
  <c r="UWT158" i="33"/>
  <c r="UWV158" i="33" s="1"/>
  <c r="UWQ158" i="33"/>
  <c r="UWP158" i="33"/>
  <c r="UWR158" i="33" s="1"/>
  <c r="UWM158" i="33"/>
  <c r="UWL158" i="33"/>
  <c r="UWN158" i="33" s="1"/>
  <c r="UWI158" i="33"/>
  <c r="UWH158" i="33"/>
  <c r="UWJ158" i="33" s="1"/>
  <c r="UWE158" i="33"/>
  <c r="UWD158" i="33"/>
  <c r="UWF158" i="33" s="1"/>
  <c r="UWA158" i="33"/>
  <c r="UVZ158" i="33"/>
  <c r="UWB158" i="33" s="1"/>
  <c r="UVW158" i="33"/>
  <c r="UVV158" i="33"/>
  <c r="UVX158" i="33" s="1"/>
  <c r="UVS158" i="33"/>
  <c r="UVR158" i="33"/>
  <c r="UVT158" i="33" s="1"/>
  <c r="UVO158" i="33"/>
  <c r="UVN158" i="33"/>
  <c r="UVP158" i="33" s="1"/>
  <c r="UVK158" i="33"/>
  <c r="UVJ158" i="33"/>
  <c r="UVL158" i="33" s="1"/>
  <c r="UVG158" i="33"/>
  <c r="UVF158" i="33"/>
  <c r="UVH158" i="33" s="1"/>
  <c r="UVC158" i="33"/>
  <c r="UVB158" i="33"/>
  <c r="UVD158" i="33" s="1"/>
  <c r="UUY158" i="33"/>
  <c r="UUX158" i="33"/>
  <c r="UUZ158" i="33" s="1"/>
  <c r="UUU158" i="33"/>
  <c r="UUT158" i="33"/>
  <c r="UUV158" i="33" s="1"/>
  <c r="UUQ158" i="33"/>
  <c r="UUP158" i="33"/>
  <c r="UUR158" i="33" s="1"/>
  <c r="UUM158" i="33"/>
  <c r="UUL158" i="33"/>
  <c r="UUN158" i="33" s="1"/>
  <c r="UUI158" i="33"/>
  <c r="UUH158" i="33"/>
  <c r="UUJ158" i="33" s="1"/>
  <c r="UUE158" i="33"/>
  <c r="UUD158" i="33"/>
  <c r="UUF158" i="33" s="1"/>
  <c r="UUA158" i="33"/>
  <c r="UTZ158" i="33"/>
  <c r="UUB158" i="33" s="1"/>
  <c r="UTW158" i="33"/>
  <c r="UTV158" i="33"/>
  <c r="UTX158" i="33" s="1"/>
  <c r="UTS158" i="33"/>
  <c r="UTR158" i="33"/>
  <c r="UTT158" i="33" s="1"/>
  <c r="UTO158" i="33"/>
  <c r="UTN158" i="33"/>
  <c r="UTP158" i="33" s="1"/>
  <c r="UTK158" i="33"/>
  <c r="UTJ158" i="33"/>
  <c r="UTL158" i="33" s="1"/>
  <c r="UTG158" i="33"/>
  <c r="UTF158" i="33"/>
  <c r="UTH158" i="33" s="1"/>
  <c r="UTC158" i="33"/>
  <c r="UTB158" i="33"/>
  <c r="UTD158" i="33" s="1"/>
  <c r="USY158" i="33"/>
  <c r="USX158" i="33"/>
  <c r="USZ158" i="33" s="1"/>
  <c r="USU158" i="33"/>
  <c r="UST158" i="33"/>
  <c r="USV158" i="33" s="1"/>
  <c r="USQ158" i="33"/>
  <c r="USP158" i="33"/>
  <c r="USR158" i="33" s="1"/>
  <c r="USM158" i="33"/>
  <c r="USL158" i="33"/>
  <c r="USN158" i="33" s="1"/>
  <c r="USI158" i="33"/>
  <c r="USH158" i="33"/>
  <c r="USJ158" i="33" s="1"/>
  <c r="USE158" i="33"/>
  <c r="USD158" i="33"/>
  <c r="USF158" i="33" s="1"/>
  <c r="USA158" i="33"/>
  <c r="URZ158" i="33"/>
  <c r="USB158" i="33" s="1"/>
  <c r="URW158" i="33"/>
  <c r="URV158" i="33"/>
  <c r="URX158" i="33" s="1"/>
  <c r="URS158" i="33"/>
  <c r="URR158" i="33"/>
  <c r="URT158" i="33" s="1"/>
  <c r="URO158" i="33"/>
  <c r="URN158" i="33"/>
  <c r="URP158" i="33" s="1"/>
  <c r="URK158" i="33"/>
  <c r="URJ158" i="33"/>
  <c r="URL158" i="33" s="1"/>
  <c r="URG158" i="33"/>
  <c r="URF158" i="33"/>
  <c r="URH158" i="33" s="1"/>
  <c r="URC158" i="33"/>
  <c r="URB158" i="33"/>
  <c r="URD158" i="33" s="1"/>
  <c r="UQY158" i="33"/>
  <c r="UQX158" i="33"/>
  <c r="UQZ158" i="33" s="1"/>
  <c r="UQU158" i="33"/>
  <c r="UQT158" i="33"/>
  <c r="UQV158" i="33" s="1"/>
  <c r="UQQ158" i="33"/>
  <c r="UQP158" i="33"/>
  <c r="UQR158" i="33" s="1"/>
  <c r="UQM158" i="33"/>
  <c r="UQL158" i="33"/>
  <c r="UQN158" i="33" s="1"/>
  <c r="UQI158" i="33"/>
  <c r="UQH158" i="33"/>
  <c r="UQJ158" i="33" s="1"/>
  <c r="UQE158" i="33"/>
  <c r="UQD158" i="33"/>
  <c r="UQF158" i="33" s="1"/>
  <c r="UQA158" i="33"/>
  <c r="UPZ158" i="33"/>
  <c r="UQB158" i="33" s="1"/>
  <c r="UPW158" i="33"/>
  <c r="UPV158" i="33"/>
  <c r="UPX158" i="33" s="1"/>
  <c r="UPS158" i="33"/>
  <c r="UPR158" i="33"/>
  <c r="UPT158" i="33" s="1"/>
  <c r="UPO158" i="33"/>
  <c r="UPN158" i="33"/>
  <c r="UPP158" i="33" s="1"/>
  <c r="UPK158" i="33"/>
  <c r="UPJ158" i="33"/>
  <c r="UPL158" i="33" s="1"/>
  <c r="UPG158" i="33"/>
  <c r="UPF158" i="33"/>
  <c r="UPH158" i="33" s="1"/>
  <c r="UPC158" i="33"/>
  <c r="UPB158" i="33"/>
  <c r="UPD158" i="33" s="1"/>
  <c r="UOY158" i="33"/>
  <c r="UOX158" i="33"/>
  <c r="UOZ158" i="33" s="1"/>
  <c r="UOU158" i="33"/>
  <c r="UOT158" i="33"/>
  <c r="UOV158" i="33" s="1"/>
  <c r="UOQ158" i="33"/>
  <c r="UOP158" i="33"/>
  <c r="UOR158" i="33" s="1"/>
  <c r="UOM158" i="33"/>
  <c r="UOL158" i="33"/>
  <c r="UON158" i="33" s="1"/>
  <c r="UOI158" i="33"/>
  <c r="UOH158" i="33"/>
  <c r="UOJ158" i="33" s="1"/>
  <c r="UOE158" i="33"/>
  <c r="UOD158" i="33"/>
  <c r="UOF158" i="33" s="1"/>
  <c r="UOA158" i="33"/>
  <c r="UNZ158" i="33"/>
  <c r="UOB158" i="33" s="1"/>
  <c r="UNW158" i="33"/>
  <c r="UNV158" i="33"/>
  <c r="UNX158" i="33" s="1"/>
  <c r="UNS158" i="33"/>
  <c r="UNR158" i="33"/>
  <c r="UNT158" i="33" s="1"/>
  <c r="UNO158" i="33"/>
  <c r="UNN158" i="33"/>
  <c r="UNP158" i="33" s="1"/>
  <c r="UNK158" i="33"/>
  <c r="UNJ158" i="33"/>
  <c r="UNL158" i="33" s="1"/>
  <c r="UNG158" i="33"/>
  <c r="UNF158" i="33"/>
  <c r="UNH158" i="33" s="1"/>
  <c r="UNC158" i="33"/>
  <c r="UNB158" i="33"/>
  <c r="UND158" i="33" s="1"/>
  <c r="UMY158" i="33"/>
  <c r="UMX158" i="33"/>
  <c r="UMZ158" i="33" s="1"/>
  <c r="UMU158" i="33"/>
  <c r="UMT158" i="33"/>
  <c r="UMV158" i="33" s="1"/>
  <c r="UMQ158" i="33"/>
  <c r="UMP158" i="33"/>
  <c r="UMR158" i="33" s="1"/>
  <c r="UMM158" i="33"/>
  <c r="UML158" i="33"/>
  <c r="UMN158" i="33" s="1"/>
  <c r="UMI158" i="33"/>
  <c r="UMH158" i="33"/>
  <c r="UMJ158" i="33" s="1"/>
  <c r="UME158" i="33"/>
  <c r="UMD158" i="33"/>
  <c r="UMF158" i="33" s="1"/>
  <c r="UMA158" i="33"/>
  <c r="ULZ158" i="33"/>
  <c r="UMB158" i="33" s="1"/>
  <c r="ULW158" i="33"/>
  <c r="ULV158" i="33"/>
  <c r="ULX158" i="33" s="1"/>
  <c r="ULS158" i="33"/>
  <c r="ULR158" i="33"/>
  <c r="ULT158" i="33" s="1"/>
  <c r="ULO158" i="33"/>
  <c r="ULN158" i="33"/>
  <c r="ULP158" i="33" s="1"/>
  <c r="ULK158" i="33"/>
  <c r="ULJ158" i="33"/>
  <c r="ULL158" i="33" s="1"/>
  <c r="ULG158" i="33"/>
  <c r="ULF158" i="33"/>
  <c r="ULH158" i="33" s="1"/>
  <c r="ULC158" i="33"/>
  <c r="ULB158" i="33"/>
  <c r="ULD158" i="33" s="1"/>
  <c r="UKY158" i="33"/>
  <c r="UKX158" i="33"/>
  <c r="UKZ158" i="33" s="1"/>
  <c r="UKU158" i="33"/>
  <c r="UKT158" i="33"/>
  <c r="UKV158" i="33" s="1"/>
  <c r="UKQ158" i="33"/>
  <c r="UKP158" i="33"/>
  <c r="UKR158" i="33" s="1"/>
  <c r="UKM158" i="33"/>
  <c r="UKL158" i="33"/>
  <c r="UKN158" i="33" s="1"/>
  <c r="UKI158" i="33"/>
  <c r="UKH158" i="33"/>
  <c r="UKJ158" i="33" s="1"/>
  <c r="UKE158" i="33"/>
  <c r="UKD158" i="33"/>
  <c r="UKF158" i="33" s="1"/>
  <c r="UKA158" i="33"/>
  <c r="UJZ158" i="33"/>
  <c r="UKB158" i="33" s="1"/>
  <c r="UJW158" i="33"/>
  <c r="UJV158" i="33"/>
  <c r="UJX158" i="33" s="1"/>
  <c r="UJS158" i="33"/>
  <c r="UJR158" i="33"/>
  <c r="UJT158" i="33" s="1"/>
  <c r="UJO158" i="33"/>
  <c r="UJN158" i="33"/>
  <c r="UJP158" i="33" s="1"/>
  <c r="UJK158" i="33"/>
  <c r="UJJ158" i="33"/>
  <c r="UJL158" i="33" s="1"/>
  <c r="UJG158" i="33"/>
  <c r="UJF158" i="33"/>
  <c r="UJH158" i="33" s="1"/>
  <c r="UJC158" i="33"/>
  <c r="UJB158" i="33"/>
  <c r="UJD158" i="33" s="1"/>
  <c r="UIY158" i="33"/>
  <c r="UIX158" i="33"/>
  <c r="UIZ158" i="33" s="1"/>
  <c r="UIU158" i="33"/>
  <c r="UIT158" i="33"/>
  <c r="UIV158" i="33" s="1"/>
  <c r="UIQ158" i="33"/>
  <c r="UIP158" i="33"/>
  <c r="UIR158" i="33" s="1"/>
  <c r="UIM158" i="33"/>
  <c r="UIL158" i="33"/>
  <c r="UIN158" i="33" s="1"/>
  <c r="UII158" i="33"/>
  <c r="UIH158" i="33"/>
  <c r="UIJ158" i="33" s="1"/>
  <c r="UIE158" i="33"/>
  <c r="UID158" i="33"/>
  <c r="UIF158" i="33" s="1"/>
  <c r="UIA158" i="33"/>
  <c r="UHZ158" i="33"/>
  <c r="UIB158" i="33" s="1"/>
  <c r="UHW158" i="33"/>
  <c r="UHV158" i="33"/>
  <c r="UHX158" i="33" s="1"/>
  <c r="UHS158" i="33"/>
  <c r="UHR158" i="33"/>
  <c r="UHT158" i="33" s="1"/>
  <c r="UHO158" i="33"/>
  <c r="UHN158" i="33"/>
  <c r="UHP158" i="33" s="1"/>
  <c r="UHK158" i="33"/>
  <c r="UHJ158" i="33"/>
  <c r="UHL158" i="33" s="1"/>
  <c r="UHG158" i="33"/>
  <c r="UHF158" i="33"/>
  <c r="UHH158" i="33" s="1"/>
  <c r="UHC158" i="33"/>
  <c r="UHB158" i="33"/>
  <c r="UHD158" i="33" s="1"/>
  <c r="UGY158" i="33"/>
  <c r="UGX158" i="33"/>
  <c r="UGZ158" i="33" s="1"/>
  <c r="UGU158" i="33"/>
  <c r="UGT158" i="33"/>
  <c r="UGV158" i="33" s="1"/>
  <c r="UGQ158" i="33"/>
  <c r="UGP158" i="33"/>
  <c r="UGR158" i="33" s="1"/>
  <c r="UGM158" i="33"/>
  <c r="UGL158" i="33"/>
  <c r="UGN158" i="33" s="1"/>
  <c r="UGI158" i="33"/>
  <c r="UGH158" i="33"/>
  <c r="UGJ158" i="33" s="1"/>
  <c r="UGE158" i="33"/>
  <c r="UGD158" i="33"/>
  <c r="UGF158" i="33" s="1"/>
  <c r="UGA158" i="33"/>
  <c r="UFZ158" i="33"/>
  <c r="UGB158" i="33" s="1"/>
  <c r="UFW158" i="33"/>
  <c r="UFV158" i="33"/>
  <c r="UFX158" i="33" s="1"/>
  <c r="UFS158" i="33"/>
  <c r="UFR158" i="33"/>
  <c r="UFT158" i="33" s="1"/>
  <c r="UFO158" i="33"/>
  <c r="UFN158" i="33"/>
  <c r="UFP158" i="33" s="1"/>
  <c r="UFK158" i="33"/>
  <c r="UFJ158" i="33"/>
  <c r="UFL158" i="33" s="1"/>
  <c r="UFG158" i="33"/>
  <c r="UFF158" i="33"/>
  <c r="UFH158" i="33" s="1"/>
  <c r="UFC158" i="33"/>
  <c r="UFB158" i="33"/>
  <c r="UFD158" i="33" s="1"/>
  <c r="UEY158" i="33"/>
  <c r="UEX158" i="33"/>
  <c r="UEZ158" i="33" s="1"/>
  <c r="UEU158" i="33"/>
  <c r="UET158" i="33"/>
  <c r="UEV158" i="33" s="1"/>
  <c r="UEQ158" i="33"/>
  <c r="UEP158" i="33"/>
  <c r="UER158" i="33" s="1"/>
  <c r="UEM158" i="33"/>
  <c r="UEL158" i="33"/>
  <c r="UEN158" i="33" s="1"/>
  <c r="UEI158" i="33"/>
  <c r="UEH158" i="33"/>
  <c r="UEJ158" i="33" s="1"/>
  <c r="UEE158" i="33"/>
  <c r="UED158" i="33"/>
  <c r="UEF158" i="33" s="1"/>
  <c r="UEA158" i="33"/>
  <c r="UDZ158" i="33"/>
  <c r="UEB158" i="33" s="1"/>
  <c r="UDW158" i="33"/>
  <c r="UDV158" i="33"/>
  <c r="UDX158" i="33" s="1"/>
  <c r="UDS158" i="33"/>
  <c r="UDR158" i="33"/>
  <c r="UDT158" i="33" s="1"/>
  <c r="UDO158" i="33"/>
  <c r="UDN158" i="33"/>
  <c r="UDP158" i="33" s="1"/>
  <c r="UDK158" i="33"/>
  <c r="UDJ158" i="33"/>
  <c r="UDL158" i="33" s="1"/>
  <c r="UDG158" i="33"/>
  <c r="UDF158" i="33"/>
  <c r="UDH158" i="33" s="1"/>
  <c r="UDC158" i="33"/>
  <c r="UDB158" i="33"/>
  <c r="UDD158" i="33" s="1"/>
  <c r="UCY158" i="33"/>
  <c r="UCX158" i="33"/>
  <c r="UCZ158" i="33" s="1"/>
  <c r="UCU158" i="33"/>
  <c r="UCT158" i="33"/>
  <c r="UCV158" i="33" s="1"/>
  <c r="UCQ158" i="33"/>
  <c r="UCP158" i="33"/>
  <c r="UCR158" i="33" s="1"/>
  <c r="UCM158" i="33"/>
  <c r="UCL158" i="33"/>
  <c r="UCN158" i="33" s="1"/>
  <c r="UCI158" i="33"/>
  <c r="UCH158" i="33"/>
  <c r="UCJ158" i="33" s="1"/>
  <c r="UCE158" i="33"/>
  <c r="UCD158" i="33"/>
  <c r="UCF158" i="33" s="1"/>
  <c r="UCA158" i="33"/>
  <c r="UBZ158" i="33"/>
  <c r="UCB158" i="33" s="1"/>
  <c r="UBW158" i="33"/>
  <c r="UBV158" i="33"/>
  <c r="UBX158" i="33" s="1"/>
  <c r="UBS158" i="33"/>
  <c r="UBR158" i="33"/>
  <c r="UBT158" i="33" s="1"/>
  <c r="UBO158" i="33"/>
  <c r="UBN158" i="33"/>
  <c r="UBP158" i="33" s="1"/>
  <c r="UBK158" i="33"/>
  <c r="UBJ158" i="33"/>
  <c r="UBL158" i="33" s="1"/>
  <c r="UBG158" i="33"/>
  <c r="UBF158" i="33"/>
  <c r="UBH158" i="33" s="1"/>
  <c r="UBC158" i="33"/>
  <c r="UBB158" i="33"/>
  <c r="UBD158" i="33" s="1"/>
  <c r="UAY158" i="33"/>
  <c r="UAX158" i="33"/>
  <c r="UAZ158" i="33" s="1"/>
  <c r="UAU158" i="33"/>
  <c r="UAT158" i="33"/>
  <c r="UAV158" i="33" s="1"/>
  <c r="UAQ158" i="33"/>
  <c r="UAP158" i="33"/>
  <c r="UAR158" i="33" s="1"/>
  <c r="UAM158" i="33"/>
  <c r="UAL158" i="33"/>
  <c r="UAN158" i="33" s="1"/>
  <c r="UAI158" i="33"/>
  <c r="UAH158" i="33"/>
  <c r="UAJ158" i="33" s="1"/>
  <c r="UAE158" i="33"/>
  <c r="UAD158" i="33"/>
  <c r="UAF158" i="33" s="1"/>
  <c r="UAA158" i="33"/>
  <c r="TZZ158" i="33"/>
  <c r="UAB158" i="33" s="1"/>
  <c r="TZW158" i="33"/>
  <c r="TZV158" i="33"/>
  <c r="TZX158" i="33" s="1"/>
  <c r="TZS158" i="33"/>
  <c r="TZR158" i="33"/>
  <c r="TZT158" i="33" s="1"/>
  <c r="TZO158" i="33"/>
  <c r="TZN158" i="33"/>
  <c r="TZP158" i="33" s="1"/>
  <c r="TZK158" i="33"/>
  <c r="TZJ158" i="33"/>
  <c r="TZL158" i="33" s="1"/>
  <c r="TZG158" i="33"/>
  <c r="TZF158" i="33"/>
  <c r="TZH158" i="33" s="1"/>
  <c r="TZC158" i="33"/>
  <c r="TZB158" i="33"/>
  <c r="TZD158" i="33" s="1"/>
  <c r="TYY158" i="33"/>
  <c r="TYX158" i="33"/>
  <c r="TYZ158" i="33" s="1"/>
  <c r="TYU158" i="33"/>
  <c r="TYT158" i="33"/>
  <c r="TYV158" i="33" s="1"/>
  <c r="TYQ158" i="33"/>
  <c r="TYP158" i="33"/>
  <c r="TYR158" i="33" s="1"/>
  <c r="TYM158" i="33"/>
  <c r="TYL158" i="33"/>
  <c r="TYN158" i="33" s="1"/>
  <c r="TYI158" i="33"/>
  <c r="TYH158" i="33"/>
  <c r="TYJ158" i="33" s="1"/>
  <c r="TYE158" i="33"/>
  <c r="TYD158" i="33"/>
  <c r="TYF158" i="33" s="1"/>
  <c r="TYA158" i="33"/>
  <c r="TXZ158" i="33"/>
  <c r="TYB158" i="33" s="1"/>
  <c r="TXW158" i="33"/>
  <c r="TXV158" i="33"/>
  <c r="TXX158" i="33" s="1"/>
  <c r="TXS158" i="33"/>
  <c r="TXR158" i="33"/>
  <c r="TXT158" i="33" s="1"/>
  <c r="TXO158" i="33"/>
  <c r="TXN158" i="33"/>
  <c r="TXP158" i="33" s="1"/>
  <c r="TXK158" i="33"/>
  <c r="TXJ158" i="33"/>
  <c r="TXL158" i="33" s="1"/>
  <c r="TXG158" i="33"/>
  <c r="TXF158" i="33"/>
  <c r="TXH158" i="33" s="1"/>
  <c r="TXC158" i="33"/>
  <c r="TXB158" i="33"/>
  <c r="TXD158" i="33" s="1"/>
  <c r="TWY158" i="33"/>
  <c r="TWX158" i="33"/>
  <c r="TWZ158" i="33" s="1"/>
  <c r="TWU158" i="33"/>
  <c r="TWT158" i="33"/>
  <c r="TWV158" i="33" s="1"/>
  <c r="TWQ158" i="33"/>
  <c r="TWP158" i="33"/>
  <c r="TWR158" i="33" s="1"/>
  <c r="TWM158" i="33"/>
  <c r="TWL158" i="33"/>
  <c r="TWN158" i="33" s="1"/>
  <c r="TWI158" i="33"/>
  <c r="TWH158" i="33"/>
  <c r="TWJ158" i="33" s="1"/>
  <c r="TWE158" i="33"/>
  <c r="TWD158" i="33"/>
  <c r="TWF158" i="33" s="1"/>
  <c r="TWA158" i="33"/>
  <c r="TVZ158" i="33"/>
  <c r="TWB158" i="33" s="1"/>
  <c r="TVW158" i="33"/>
  <c r="TVV158" i="33"/>
  <c r="TVX158" i="33" s="1"/>
  <c r="TVS158" i="33"/>
  <c r="TVR158" i="33"/>
  <c r="TVT158" i="33" s="1"/>
  <c r="TVO158" i="33"/>
  <c r="TVN158" i="33"/>
  <c r="TVP158" i="33" s="1"/>
  <c r="TVK158" i="33"/>
  <c r="TVJ158" i="33"/>
  <c r="TVL158" i="33" s="1"/>
  <c r="TVG158" i="33"/>
  <c r="TVF158" i="33"/>
  <c r="TVH158" i="33" s="1"/>
  <c r="TVC158" i="33"/>
  <c r="TVB158" i="33"/>
  <c r="TVD158" i="33" s="1"/>
  <c r="TUY158" i="33"/>
  <c r="TUX158" i="33"/>
  <c r="TUZ158" i="33" s="1"/>
  <c r="TUU158" i="33"/>
  <c r="TUT158" i="33"/>
  <c r="TUV158" i="33" s="1"/>
  <c r="TUQ158" i="33"/>
  <c r="TUP158" i="33"/>
  <c r="TUR158" i="33" s="1"/>
  <c r="TUM158" i="33"/>
  <c r="TUL158" i="33"/>
  <c r="TUN158" i="33" s="1"/>
  <c r="TUI158" i="33"/>
  <c r="TUH158" i="33"/>
  <c r="TUJ158" i="33" s="1"/>
  <c r="TUE158" i="33"/>
  <c r="TUD158" i="33"/>
  <c r="TUF158" i="33" s="1"/>
  <c r="TUA158" i="33"/>
  <c r="TTZ158" i="33"/>
  <c r="TUB158" i="33" s="1"/>
  <c r="TTW158" i="33"/>
  <c r="TTV158" i="33"/>
  <c r="TTX158" i="33" s="1"/>
  <c r="TTS158" i="33"/>
  <c r="TTR158" i="33"/>
  <c r="TTT158" i="33" s="1"/>
  <c r="TTO158" i="33"/>
  <c r="TTN158" i="33"/>
  <c r="TTP158" i="33" s="1"/>
  <c r="TTK158" i="33"/>
  <c r="TTJ158" i="33"/>
  <c r="TTL158" i="33" s="1"/>
  <c r="TTG158" i="33"/>
  <c r="TTF158" i="33"/>
  <c r="TTH158" i="33" s="1"/>
  <c r="TTC158" i="33"/>
  <c r="TTB158" i="33"/>
  <c r="TTD158" i="33" s="1"/>
  <c r="TSY158" i="33"/>
  <c r="TSX158" i="33"/>
  <c r="TSZ158" i="33" s="1"/>
  <c r="TSU158" i="33"/>
  <c r="TST158" i="33"/>
  <c r="TSV158" i="33" s="1"/>
  <c r="TSQ158" i="33"/>
  <c r="TSP158" i="33"/>
  <c r="TSR158" i="33" s="1"/>
  <c r="TSM158" i="33"/>
  <c r="TSL158" i="33"/>
  <c r="TSN158" i="33" s="1"/>
  <c r="TSI158" i="33"/>
  <c r="TSH158" i="33"/>
  <c r="TSJ158" i="33" s="1"/>
  <c r="TSE158" i="33"/>
  <c r="TSD158" i="33"/>
  <c r="TSF158" i="33" s="1"/>
  <c r="TSA158" i="33"/>
  <c r="TRZ158" i="33"/>
  <c r="TSB158" i="33" s="1"/>
  <c r="TRW158" i="33"/>
  <c r="TRV158" i="33"/>
  <c r="TRX158" i="33" s="1"/>
  <c r="TRS158" i="33"/>
  <c r="TRR158" i="33"/>
  <c r="TRT158" i="33" s="1"/>
  <c r="TRO158" i="33"/>
  <c r="TRN158" i="33"/>
  <c r="TRP158" i="33" s="1"/>
  <c r="TRK158" i="33"/>
  <c r="TRJ158" i="33"/>
  <c r="TRL158" i="33" s="1"/>
  <c r="TRG158" i="33"/>
  <c r="TRF158" i="33"/>
  <c r="TRH158" i="33" s="1"/>
  <c r="TRC158" i="33"/>
  <c r="TRB158" i="33"/>
  <c r="TRD158" i="33" s="1"/>
  <c r="TQY158" i="33"/>
  <c r="TQX158" i="33"/>
  <c r="TQZ158" i="33" s="1"/>
  <c r="TQU158" i="33"/>
  <c r="TQT158" i="33"/>
  <c r="TQV158" i="33" s="1"/>
  <c r="TQQ158" i="33"/>
  <c r="TQP158" i="33"/>
  <c r="TQR158" i="33" s="1"/>
  <c r="TQM158" i="33"/>
  <c r="TQL158" i="33"/>
  <c r="TQN158" i="33" s="1"/>
  <c r="TQI158" i="33"/>
  <c r="TQH158" i="33"/>
  <c r="TQJ158" i="33" s="1"/>
  <c r="TQE158" i="33"/>
  <c r="TQD158" i="33"/>
  <c r="TQF158" i="33" s="1"/>
  <c r="TQA158" i="33"/>
  <c r="TPZ158" i="33"/>
  <c r="TQB158" i="33" s="1"/>
  <c r="TPW158" i="33"/>
  <c r="TPV158" i="33"/>
  <c r="TPX158" i="33" s="1"/>
  <c r="TPS158" i="33"/>
  <c r="TPR158" i="33"/>
  <c r="TPT158" i="33" s="1"/>
  <c r="TPO158" i="33"/>
  <c r="TPN158" i="33"/>
  <c r="TPP158" i="33" s="1"/>
  <c r="TPK158" i="33"/>
  <c r="TPJ158" i="33"/>
  <c r="TPL158" i="33" s="1"/>
  <c r="TPG158" i="33"/>
  <c r="TPF158" i="33"/>
  <c r="TPH158" i="33" s="1"/>
  <c r="TPC158" i="33"/>
  <c r="TPB158" i="33"/>
  <c r="TPD158" i="33" s="1"/>
  <c r="TOY158" i="33"/>
  <c r="TOX158" i="33"/>
  <c r="TOZ158" i="33" s="1"/>
  <c r="TOU158" i="33"/>
  <c r="TOT158" i="33"/>
  <c r="TOV158" i="33" s="1"/>
  <c r="TOQ158" i="33"/>
  <c r="TOP158" i="33"/>
  <c r="TOR158" i="33" s="1"/>
  <c r="TOM158" i="33"/>
  <c r="TOL158" i="33"/>
  <c r="TON158" i="33" s="1"/>
  <c r="TOI158" i="33"/>
  <c r="TOH158" i="33"/>
  <c r="TOJ158" i="33" s="1"/>
  <c r="TOE158" i="33"/>
  <c r="TOD158" i="33"/>
  <c r="TOF158" i="33" s="1"/>
  <c r="TOA158" i="33"/>
  <c r="TNZ158" i="33"/>
  <c r="TOB158" i="33" s="1"/>
  <c r="TNW158" i="33"/>
  <c r="TNV158" i="33"/>
  <c r="TNX158" i="33" s="1"/>
  <c r="TNS158" i="33"/>
  <c r="TNR158" i="33"/>
  <c r="TNT158" i="33" s="1"/>
  <c r="TNO158" i="33"/>
  <c r="TNN158" i="33"/>
  <c r="TNP158" i="33" s="1"/>
  <c r="TNK158" i="33"/>
  <c r="TNJ158" i="33"/>
  <c r="TNL158" i="33" s="1"/>
  <c r="TNG158" i="33"/>
  <c r="TNF158" i="33"/>
  <c r="TNH158" i="33" s="1"/>
  <c r="TNC158" i="33"/>
  <c r="TNB158" i="33"/>
  <c r="TND158" i="33" s="1"/>
  <c r="TMY158" i="33"/>
  <c r="TMX158" i="33"/>
  <c r="TMZ158" i="33" s="1"/>
  <c r="TMU158" i="33"/>
  <c r="TMT158" i="33"/>
  <c r="TMV158" i="33" s="1"/>
  <c r="TMQ158" i="33"/>
  <c r="TMP158" i="33"/>
  <c r="TMR158" i="33" s="1"/>
  <c r="TMM158" i="33"/>
  <c r="TML158" i="33"/>
  <c r="TMN158" i="33" s="1"/>
  <c r="TMI158" i="33"/>
  <c r="TMH158" i="33"/>
  <c r="TMJ158" i="33" s="1"/>
  <c r="TME158" i="33"/>
  <c r="TMD158" i="33"/>
  <c r="TMF158" i="33" s="1"/>
  <c r="TMA158" i="33"/>
  <c r="TLZ158" i="33"/>
  <c r="TMB158" i="33" s="1"/>
  <c r="TLW158" i="33"/>
  <c r="TLV158" i="33"/>
  <c r="TLX158" i="33" s="1"/>
  <c r="TLS158" i="33"/>
  <c r="TLR158" i="33"/>
  <c r="TLT158" i="33" s="1"/>
  <c r="TLO158" i="33"/>
  <c r="TLN158" i="33"/>
  <c r="TLP158" i="33" s="1"/>
  <c r="TLK158" i="33"/>
  <c r="TLJ158" i="33"/>
  <c r="TLL158" i="33" s="1"/>
  <c r="TLG158" i="33"/>
  <c r="TLF158" i="33"/>
  <c r="TLH158" i="33" s="1"/>
  <c r="TLC158" i="33"/>
  <c r="TLB158" i="33"/>
  <c r="TLD158" i="33" s="1"/>
  <c r="TKY158" i="33"/>
  <c r="TKX158" i="33"/>
  <c r="TKZ158" i="33" s="1"/>
  <c r="TKU158" i="33"/>
  <c r="TKT158" i="33"/>
  <c r="TKV158" i="33" s="1"/>
  <c r="TKQ158" i="33"/>
  <c r="TKP158" i="33"/>
  <c r="TKR158" i="33" s="1"/>
  <c r="TKM158" i="33"/>
  <c r="TKL158" i="33"/>
  <c r="TKN158" i="33" s="1"/>
  <c r="TKI158" i="33"/>
  <c r="TKH158" i="33"/>
  <c r="TKJ158" i="33" s="1"/>
  <c r="TKE158" i="33"/>
  <c r="TKD158" i="33"/>
  <c r="TKF158" i="33" s="1"/>
  <c r="TKA158" i="33"/>
  <c r="TJZ158" i="33"/>
  <c r="TKB158" i="33" s="1"/>
  <c r="TJW158" i="33"/>
  <c r="TJV158" i="33"/>
  <c r="TJX158" i="33" s="1"/>
  <c r="TJS158" i="33"/>
  <c r="TJR158" i="33"/>
  <c r="TJT158" i="33" s="1"/>
  <c r="TJO158" i="33"/>
  <c r="TJN158" i="33"/>
  <c r="TJP158" i="33" s="1"/>
  <c r="TJK158" i="33"/>
  <c r="TJJ158" i="33"/>
  <c r="TJL158" i="33" s="1"/>
  <c r="TJG158" i="33"/>
  <c r="TJF158" i="33"/>
  <c r="TJH158" i="33" s="1"/>
  <c r="TJC158" i="33"/>
  <c r="TJB158" i="33"/>
  <c r="TJD158" i="33" s="1"/>
  <c r="TIY158" i="33"/>
  <c r="TIX158" i="33"/>
  <c r="TIZ158" i="33" s="1"/>
  <c r="TIU158" i="33"/>
  <c r="TIT158" i="33"/>
  <c r="TIV158" i="33" s="1"/>
  <c r="TIQ158" i="33"/>
  <c r="TIP158" i="33"/>
  <c r="TIR158" i="33" s="1"/>
  <c r="TIM158" i="33"/>
  <c r="TIL158" i="33"/>
  <c r="TIN158" i="33" s="1"/>
  <c r="TII158" i="33"/>
  <c r="TIH158" i="33"/>
  <c r="TIJ158" i="33" s="1"/>
  <c r="TIE158" i="33"/>
  <c r="TID158" i="33"/>
  <c r="TIF158" i="33" s="1"/>
  <c r="TIA158" i="33"/>
  <c r="THZ158" i="33"/>
  <c r="TIB158" i="33" s="1"/>
  <c r="THW158" i="33"/>
  <c r="THV158" i="33"/>
  <c r="THX158" i="33" s="1"/>
  <c r="THS158" i="33"/>
  <c r="THR158" i="33"/>
  <c r="THT158" i="33" s="1"/>
  <c r="THO158" i="33"/>
  <c r="THN158" i="33"/>
  <c r="THP158" i="33" s="1"/>
  <c r="THK158" i="33"/>
  <c r="THJ158" i="33"/>
  <c r="THL158" i="33" s="1"/>
  <c r="THG158" i="33"/>
  <c r="THF158" i="33"/>
  <c r="THH158" i="33" s="1"/>
  <c r="THC158" i="33"/>
  <c r="THB158" i="33"/>
  <c r="THD158" i="33" s="1"/>
  <c r="TGY158" i="33"/>
  <c r="TGX158" i="33"/>
  <c r="TGZ158" i="33" s="1"/>
  <c r="TGU158" i="33"/>
  <c r="TGT158" i="33"/>
  <c r="TGV158" i="33" s="1"/>
  <c r="TGQ158" i="33"/>
  <c r="TGP158" i="33"/>
  <c r="TGR158" i="33" s="1"/>
  <c r="TGM158" i="33"/>
  <c r="TGL158" i="33"/>
  <c r="TGN158" i="33" s="1"/>
  <c r="TGI158" i="33"/>
  <c r="TGH158" i="33"/>
  <c r="TGJ158" i="33" s="1"/>
  <c r="TGE158" i="33"/>
  <c r="TGD158" i="33"/>
  <c r="TGF158" i="33" s="1"/>
  <c r="TGA158" i="33"/>
  <c r="TFZ158" i="33"/>
  <c r="TGB158" i="33" s="1"/>
  <c r="TFW158" i="33"/>
  <c r="TFV158" i="33"/>
  <c r="TFX158" i="33" s="1"/>
  <c r="TFS158" i="33"/>
  <c r="TFR158" i="33"/>
  <c r="TFT158" i="33" s="1"/>
  <c r="TFO158" i="33"/>
  <c r="TFN158" i="33"/>
  <c r="TFP158" i="33" s="1"/>
  <c r="TFK158" i="33"/>
  <c r="TFJ158" i="33"/>
  <c r="TFL158" i="33" s="1"/>
  <c r="TFG158" i="33"/>
  <c r="TFF158" i="33"/>
  <c r="TFH158" i="33" s="1"/>
  <c r="TFC158" i="33"/>
  <c r="TFB158" i="33"/>
  <c r="TFD158" i="33" s="1"/>
  <c r="TEY158" i="33"/>
  <c r="TEX158" i="33"/>
  <c r="TEZ158" i="33" s="1"/>
  <c r="TEU158" i="33"/>
  <c r="TET158" i="33"/>
  <c r="TEV158" i="33" s="1"/>
  <c r="TEQ158" i="33"/>
  <c r="TEP158" i="33"/>
  <c r="TER158" i="33" s="1"/>
  <c r="TEM158" i="33"/>
  <c r="TEL158" i="33"/>
  <c r="TEN158" i="33" s="1"/>
  <c r="TEI158" i="33"/>
  <c r="TEH158" i="33"/>
  <c r="TEJ158" i="33" s="1"/>
  <c r="TEE158" i="33"/>
  <c r="TED158" i="33"/>
  <c r="TEF158" i="33" s="1"/>
  <c r="TEA158" i="33"/>
  <c r="TDZ158" i="33"/>
  <c r="TEB158" i="33" s="1"/>
  <c r="TDW158" i="33"/>
  <c r="TDV158" i="33"/>
  <c r="TDX158" i="33" s="1"/>
  <c r="TDS158" i="33"/>
  <c r="TDR158" i="33"/>
  <c r="TDT158" i="33" s="1"/>
  <c r="TDO158" i="33"/>
  <c r="TDN158" i="33"/>
  <c r="TDP158" i="33" s="1"/>
  <c r="TDK158" i="33"/>
  <c r="TDJ158" i="33"/>
  <c r="TDL158" i="33" s="1"/>
  <c r="TDG158" i="33"/>
  <c r="TDF158" i="33"/>
  <c r="TDH158" i="33" s="1"/>
  <c r="TDC158" i="33"/>
  <c r="TDB158" i="33"/>
  <c r="TDD158" i="33" s="1"/>
  <c r="TCY158" i="33"/>
  <c r="TCX158" i="33"/>
  <c r="TCZ158" i="33" s="1"/>
  <c r="TCU158" i="33"/>
  <c r="TCT158" i="33"/>
  <c r="TCV158" i="33" s="1"/>
  <c r="TCQ158" i="33"/>
  <c r="TCP158" i="33"/>
  <c r="TCR158" i="33" s="1"/>
  <c r="TCM158" i="33"/>
  <c r="TCL158" i="33"/>
  <c r="TCN158" i="33" s="1"/>
  <c r="TCI158" i="33"/>
  <c r="TCH158" i="33"/>
  <c r="TCJ158" i="33" s="1"/>
  <c r="TCE158" i="33"/>
  <c r="TCD158" i="33"/>
  <c r="TCF158" i="33" s="1"/>
  <c r="TCA158" i="33"/>
  <c r="TBZ158" i="33"/>
  <c r="TCB158" i="33" s="1"/>
  <c r="TBW158" i="33"/>
  <c r="TBV158" i="33"/>
  <c r="TBX158" i="33" s="1"/>
  <c r="TBS158" i="33"/>
  <c r="TBR158" i="33"/>
  <c r="TBT158" i="33" s="1"/>
  <c r="TBO158" i="33"/>
  <c r="TBN158" i="33"/>
  <c r="TBP158" i="33" s="1"/>
  <c r="TBK158" i="33"/>
  <c r="TBJ158" i="33"/>
  <c r="TBL158" i="33" s="1"/>
  <c r="TBG158" i="33"/>
  <c r="TBF158" i="33"/>
  <c r="TBH158" i="33" s="1"/>
  <c r="TBC158" i="33"/>
  <c r="TBB158" i="33"/>
  <c r="TBD158" i="33" s="1"/>
  <c r="TAY158" i="33"/>
  <c r="TAX158" i="33"/>
  <c r="TAZ158" i="33" s="1"/>
  <c r="TAU158" i="33"/>
  <c r="TAT158" i="33"/>
  <c r="TAV158" i="33" s="1"/>
  <c r="TAQ158" i="33"/>
  <c r="TAP158" i="33"/>
  <c r="TAR158" i="33" s="1"/>
  <c r="TAM158" i="33"/>
  <c r="TAL158" i="33"/>
  <c r="TAN158" i="33" s="1"/>
  <c r="TAI158" i="33"/>
  <c r="TAH158" i="33"/>
  <c r="TAJ158" i="33" s="1"/>
  <c r="TAE158" i="33"/>
  <c r="TAD158" i="33"/>
  <c r="TAF158" i="33" s="1"/>
  <c r="TAA158" i="33"/>
  <c r="SZZ158" i="33"/>
  <c r="TAB158" i="33" s="1"/>
  <c r="SZW158" i="33"/>
  <c r="SZV158" i="33"/>
  <c r="SZX158" i="33" s="1"/>
  <c r="SZS158" i="33"/>
  <c r="SZR158" i="33"/>
  <c r="SZT158" i="33" s="1"/>
  <c r="SZO158" i="33"/>
  <c r="SZN158" i="33"/>
  <c r="SZP158" i="33" s="1"/>
  <c r="SZK158" i="33"/>
  <c r="SZJ158" i="33"/>
  <c r="SZL158" i="33" s="1"/>
  <c r="SZG158" i="33"/>
  <c r="SZF158" i="33"/>
  <c r="SZH158" i="33" s="1"/>
  <c r="SZC158" i="33"/>
  <c r="SZB158" i="33"/>
  <c r="SZD158" i="33" s="1"/>
  <c r="SYY158" i="33"/>
  <c r="SYX158" i="33"/>
  <c r="SYZ158" i="33" s="1"/>
  <c r="SYU158" i="33"/>
  <c r="SYT158" i="33"/>
  <c r="SYV158" i="33" s="1"/>
  <c r="SYQ158" i="33"/>
  <c r="SYP158" i="33"/>
  <c r="SYR158" i="33" s="1"/>
  <c r="SYM158" i="33"/>
  <c r="SYL158" i="33"/>
  <c r="SYN158" i="33" s="1"/>
  <c r="SYI158" i="33"/>
  <c r="SYH158" i="33"/>
  <c r="SYJ158" i="33" s="1"/>
  <c r="SYE158" i="33"/>
  <c r="SYD158" i="33"/>
  <c r="SYF158" i="33" s="1"/>
  <c r="SYA158" i="33"/>
  <c r="SXZ158" i="33"/>
  <c r="SYB158" i="33" s="1"/>
  <c r="SXW158" i="33"/>
  <c r="SXV158" i="33"/>
  <c r="SXX158" i="33" s="1"/>
  <c r="SXS158" i="33"/>
  <c r="SXR158" i="33"/>
  <c r="SXT158" i="33" s="1"/>
  <c r="SXO158" i="33"/>
  <c r="SXN158" i="33"/>
  <c r="SXP158" i="33" s="1"/>
  <c r="SXK158" i="33"/>
  <c r="SXJ158" i="33"/>
  <c r="SXL158" i="33" s="1"/>
  <c r="SXG158" i="33"/>
  <c r="SXF158" i="33"/>
  <c r="SXH158" i="33" s="1"/>
  <c r="SXC158" i="33"/>
  <c r="SXB158" i="33"/>
  <c r="SXD158" i="33" s="1"/>
  <c r="SWY158" i="33"/>
  <c r="SWX158" i="33"/>
  <c r="SWZ158" i="33" s="1"/>
  <c r="SWU158" i="33"/>
  <c r="SWT158" i="33"/>
  <c r="SWV158" i="33" s="1"/>
  <c r="SWQ158" i="33"/>
  <c r="SWP158" i="33"/>
  <c r="SWR158" i="33" s="1"/>
  <c r="SWM158" i="33"/>
  <c r="SWL158" i="33"/>
  <c r="SWN158" i="33" s="1"/>
  <c r="SWI158" i="33"/>
  <c r="SWH158" i="33"/>
  <c r="SWJ158" i="33" s="1"/>
  <c r="SWE158" i="33"/>
  <c r="SWD158" i="33"/>
  <c r="SWF158" i="33" s="1"/>
  <c r="SWA158" i="33"/>
  <c r="SVZ158" i="33"/>
  <c r="SWB158" i="33" s="1"/>
  <c r="SVW158" i="33"/>
  <c r="SVV158" i="33"/>
  <c r="SVX158" i="33" s="1"/>
  <c r="SVS158" i="33"/>
  <c r="SVR158" i="33"/>
  <c r="SVT158" i="33" s="1"/>
  <c r="SVO158" i="33"/>
  <c r="SVN158" i="33"/>
  <c r="SVP158" i="33" s="1"/>
  <c r="SVK158" i="33"/>
  <c r="SVJ158" i="33"/>
  <c r="SVL158" i="33" s="1"/>
  <c r="SVG158" i="33"/>
  <c r="SVF158" i="33"/>
  <c r="SVH158" i="33" s="1"/>
  <c r="SVC158" i="33"/>
  <c r="SVB158" i="33"/>
  <c r="SVD158" i="33" s="1"/>
  <c r="SUY158" i="33"/>
  <c r="SUX158" i="33"/>
  <c r="SUZ158" i="33" s="1"/>
  <c r="SUU158" i="33"/>
  <c r="SUT158" i="33"/>
  <c r="SUV158" i="33" s="1"/>
  <c r="SUQ158" i="33"/>
  <c r="SUP158" i="33"/>
  <c r="SUR158" i="33" s="1"/>
  <c r="SUM158" i="33"/>
  <c r="SUL158" i="33"/>
  <c r="SUN158" i="33" s="1"/>
  <c r="SUI158" i="33"/>
  <c r="SUH158" i="33"/>
  <c r="SUJ158" i="33" s="1"/>
  <c r="SUE158" i="33"/>
  <c r="SUD158" i="33"/>
  <c r="SUF158" i="33" s="1"/>
  <c r="SUA158" i="33"/>
  <c r="STZ158" i="33"/>
  <c r="SUB158" i="33" s="1"/>
  <c r="STW158" i="33"/>
  <c r="STV158" i="33"/>
  <c r="STX158" i="33" s="1"/>
  <c r="STS158" i="33"/>
  <c r="STR158" i="33"/>
  <c r="STT158" i="33" s="1"/>
  <c r="STO158" i="33"/>
  <c r="STN158" i="33"/>
  <c r="STP158" i="33" s="1"/>
  <c r="STK158" i="33"/>
  <c r="STJ158" i="33"/>
  <c r="STL158" i="33" s="1"/>
  <c r="STG158" i="33"/>
  <c r="STF158" i="33"/>
  <c r="STH158" i="33" s="1"/>
  <c r="STC158" i="33"/>
  <c r="STB158" i="33"/>
  <c r="STD158" i="33" s="1"/>
  <c r="SSY158" i="33"/>
  <c r="SSX158" i="33"/>
  <c r="SSZ158" i="33" s="1"/>
  <c r="SSU158" i="33"/>
  <c r="SST158" i="33"/>
  <c r="SSV158" i="33" s="1"/>
  <c r="SSQ158" i="33"/>
  <c r="SSP158" i="33"/>
  <c r="SSR158" i="33" s="1"/>
  <c r="SSM158" i="33"/>
  <c r="SSL158" i="33"/>
  <c r="SSN158" i="33" s="1"/>
  <c r="SSI158" i="33"/>
  <c r="SSH158" i="33"/>
  <c r="SSJ158" i="33" s="1"/>
  <c r="SSE158" i="33"/>
  <c r="SSD158" i="33"/>
  <c r="SSF158" i="33" s="1"/>
  <c r="SSA158" i="33"/>
  <c r="SRZ158" i="33"/>
  <c r="SSB158" i="33" s="1"/>
  <c r="SRW158" i="33"/>
  <c r="SRV158" i="33"/>
  <c r="SRX158" i="33" s="1"/>
  <c r="SRS158" i="33"/>
  <c r="SRR158" i="33"/>
  <c r="SRT158" i="33" s="1"/>
  <c r="SRO158" i="33"/>
  <c r="SRN158" i="33"/>
  <c r="SRP158" i="33" s="1"/>
  <c r="SRK158" i="33"/>
  <c r="SRJ158" i="33"/>
  <c r="SRL158" i="33" s="1"/>
  <c r="SRG158" i="33"/>
  <c r="SRF158" i="33"/>
  <c r="SRH158" i="33" s="1"/>
  <c r="SRC158" i="33"/>
  <c r="SRB158" i="33"/>
  <c r="SRD158" i="33" s="1"/>
  <c r="SQY158" i="33"/>
  <c r="SQX158" i="33"/>
  <c r="SQZ158" i="33" s="1"/>
  <c r="SQU158" i="33"/>
  <c r="SQT158" i="33"/>
  <c r="SQV158" i="33" s="1"/>
  <c r="SQQ158" i="33"/>
  <c r="SQP158" i="33"/>
  <c r="SQR158" i="33" s="1"/>
  <c r="SQM158" i="33"/>
  <c r="SQL158" i="33"/>
  <c r="SQN158" i="33" s="1"/>
  <c r="SQI158" i="33"/>
  <c r="SQH158" i="33"/>
  <c r="SQJ158" i="33" s="1"/>
  <c r="SQE158" i="33"/>
  <c r="SQD158" i="33"/>
  <c r="SQF158" i="33" s="1"/>
  <c r="SQA158" i="33"/>
  <c r="SPZ158" i="33"/>
  <c r="SQB158" i="33" s="1"/>
  <c r="SPW158" i="33"/>
  <c r="SPV158" i="33"/>
  <c r="SPX158" i="33" s="1"/>
  <c r="SPS158" i="33"/>
  <c r="SPR158" i="33"/>
  <c r="SPT158" i="33" s="1"/>
  <c r="SPO158" i="33"/>
  <c r="SPN158" i="33"/>
  <c r="SPP158" i="33" s="1"/>
  <c r="SPK158" i="33"/>
  <c r="SPJ158" i="33"/>
  <c r="SPL158" i="33" s="1"/>
  <c r="SPG158" i="33"/>
  <c r="SPF158" i="33"/>
  <c r="SPH158" i="33" s="1"/>
  <c r="SPC158" i="33"/>
  <c r="SPB158" i="33"/>
  <c r="SPD158" i="33" s="1"/>
  <c r="SOY158" i="33"/>
  <c r="SOX158" i="33"/>
  <c r="SOZ158" i="33" s="1"/>
  <c r="SOU158" i="33"/>
  <c r="SOT158" i="33"/>
  <c r="SOV158" i="33" s="1"/>
  <c r="SOQ158" i="33"/>
  <c r="SOP158" i="33"/>
  <c r="SOR158" i="33" s="1"/>
  <c r="SOM158" i="33"/>
  <c r="SOL158" i="33"/>
  <c r="SON158" i="33" s="1"/>
  <c r="SOI158" i="33"/>
  <c r="SOH158" i="33"/>
  <c r="SOJ158" i="33" s="1"/>
  <c r="SOE158" i="33"/>
  <c r="SOD158" i="33"/>
  <c r="SOF158" i="33" s="1"/>
  <c r="SOA158" i="33"/>
  <c r="SNZ158" i="33"/>
  <c r="SOB158" i="33" s="1"/>
  <c r="SNW158" i="33"/>
  <c r="SNV158" i="33"/>
  <c r="SNX158" i="33" s="1"/>
  <c r="SNS158" i="33"/>
  <c r="SNR158" i="33"/>
  <c r="SNT158" i="33" s="1"/>
  <c r="SNO158" i="33"/>
  <c r="SNN158" i="33"/>
  <c r="SNP158" i="33" s="1"/>
  <c r="SNK158" i="33"/>
  <c r="SNJ158" i="33"/>
  <c r="SNL158" i="33" s="1"/>
  <c r="SNG158" i="33"/>
  <c r="SNF158" i="33"/>
  <c r="SNH158" i="33" s="1"/>
  <c r="SNC158" i="33"/>
  <c r="SNB158" i="33"/>
  <c r="SND158" i="33" s="1"/>
  <c r="SMY158" i="33"/>
  <c r="SMX158" i="33"/>
  <c r="SMZ158" i="33" s="1"/>
  <c r="SMU158" i="33"/>
  <c r="SMT158" i="33"/>
  <c r="SMV158" i="33" s="1"/>
  <c r="SMQ158" i="33"/>
  <c r="SMP158" i="33"/>
  <c r="SMR158" i="33" s="1"/>
  <c r="SMM158" i="33"/>
  <c r="SML158" i="33"/>
  <c r="SMN158" i="33" s="1"/>
  <c r="SMI158" i="33"/>
  <c r="SMH158" i="33"/>
  <c r="SMJ158" i="33" s="1"/>
  <c r="SME158" i="33"/>
  <c r="SMD158" i="33"/>
  <c r="SMF158" i="33" s="1"/>
  <c r="SMA158" i="33"/>
  <c r="SLZ158" i="33"/>
  <c r="SMB158" i="33" s="1"/>
  <c r="SLW158" i="33"/>
  <c r="SLV158" i="33"/>
  <c r="SLX158" i="33" s="1"/>
  <c r="SLS158" i="33"/>
  <c r="SLR158" i="33"/>
  <c r="SLT158" i="33" s="1"/>
  <c r="SLO158" i="33"/>
  <c r="SLN158" i="33"/>
  <c r="SLP158" i="33" s="1"/>
  <c r="SLK158" i="33"/>
  <c r="SLJ158" i="33"/>
  <c r="SLL158" i="33" s="1"/>
  <c r="SLG158" i="33"/>
  <c r="SLF158" i="33"/>
  <c r="SLH158" i="33" s="1"/>
  <c r="SLC158" i="33"/>
  <c r="SLB158" i="33"/>
  <c r="SLD158" i="33" s="1"/>
  <c r="SKY158" i="33"/>
  <c r="SKX158" i="33"/>
  <c r="SKZ158" i="33" s="1"/>
  <c r="SKU158" i="33"/>
  <c r="SKT158" i="33"/>
  <c r="SKV158" i="33" s="1"/>
  <c r="SKQ158" i="33"/>
  <c r="SKP158" i="33"/>
  <c r="SKR158" i="33" s="1"/>
  <c r="SKM158" i="33"/>
  <c r="SKL158" i="33"/>
  <c r="SKN158" i="33" s="1"/>
  <c r="SKI158" i="33"/>
  <c r="SKH158" i="33"/>
  <c r="SKJ158" i="33" s="1"/>
  <c r="SKE158" i="33"/>
  <c r="SKD158" i="33"/>
  <c r="SKF158" i="33" s="1"/>
  <c r="SKA158" i="33"/>
  <c r="SJZ158" i="33"/>
  <c r="SKB158" i="33" s="1"/>
  <c r="SJW158" i="33"/>
  <c r="SJV158" i="33"/>
  <c r="SJX158" i="33" s="1"/>
  <c r="SJS158" i="33"/>
  <c r="SJR158" i="33"/>
  <c r="SJT158" i="33" s="1"/>
  <c r="SJO158" i="33"/>
  <c r="SJN158" i="33"/>
  <c r="SJP158" i="33" s="1"/>
  <c r="SJK158" i="33"/>
  <c r="SJJ158" i="33"/>
  <c r="SJL158" i="33" s="1"/>
  <c r="SJG158" i="33"/>
  <c r="SJF158" i="33"/>
  <c r="SJH158" i="33" s="1"/>
  <c r="SJC158" i="33"/>
  <c r="SJB158" i="33"/>
  <c r="SJD158" i="33" s="1"/>
  <c r="SIY158" i="33"/>
  <c r="SIX158" i="33"/>
  <c r="SIZ158" i="33" s="1"/>
  <c r="SIU158" i="33"/>
  <c r="SIT158" i="33"/>
  <c r="SIV158" i="33" s="1"/>
  <c r="SIQ158" i="33"/>
  <c r="SIP158" i="33"/>
  <c r="SIR158" i="33" s="1"/>
  <c r="SIM158" i="33"/>
  <c r="SIL158" i="33"/>
  <c r="SIN158" i="33" s="1"/>
  <c r="SII158" i="33"/>
  <c r="SIH158" i="33"/>
  <c r="SIJ158" i="33" s="1"/>
  <c r="SIE158" i="33"/>
  <c r="SID158" i="33"/>
  <c r="SIF158" i="33" s="1"/>
  <c r="SIA158" i="33"/>
  <c r="SHZ158" i="33"/>
  <c r="SIB158" i="33" s="1"/>
  <c r="SHW158" i="33"/>
  <c r="SHV158" i="33"/>
  <c r="SHX158" i="33" s="1"/>
  <c r="SHS158" i="33"/>
  <c r="SHR158" i="33"/>
  <c r="SHT158" i="33" s="1"/>
  <c r="SHO158" i="33"/>
  <c r="SHN158" i="33"/>
  <c r="SHP158" i="33" s="1"/>
  <c r="SHK158" i="33"/>
  <c r="SHJ158" i="33"/>
  <c r="SHL158" i="33" s="1"/>
  <c r="SHG158" i="33"/>
  <c r="SHF158" i="33"/>
  <c r="SHH158" i="33" s="1"/>
  <c r="SHC158" i="33"/>
  <c r="SHB158" i="33"/>
  <c r="SHD158" i="33" s="1"/>
  <c r="SGY158" i="33"/>
  <c r="SGX158" i="33"/>
  <c r="SGZ158" i="33" s="1"/>
  <c r="SGU158" i="33"/>
  <c r="SGT158" i="33"/>
  <c r="SGV158" i="33" s="1"/>
  <c r="SGQ158" i="33"/>
  <c r="SGP158" i="33"/>
  <c r="SGR158" i="33" s="1"/>
  <c r="SGM158" i="33"/>
  <c r="SGL158" i="33"/>
  <c r="SGN158" i="33" s="1"/>
  <c r="SGI158" i="33"/>
  <c r="SGH158" i="33"/>
  <c r="SGJ158" i="33" s="1"/>
  <c r="SGE158" i="33"/>
  <c r="SGD158" i="33"/>
  <c r="SGF158" i="33" s="1"/>
  <c r="SGA158" i="33"/>
  <c r="SFZ158" i="33"/>
  <c r="SGB158" i="33" s="1"/>
  <c r="SFW158" i="33"/>
  <c r="SFV158" i="33"/>
  <c r="SFX158" i="33" s="1"/>
  <c r="SFS158" i="33"/>
  <c r="SFR158" i="33"/>
  <c r="SFT158" i="33" s="1"/>
  <c r="SFO158" i="33"/>
  <c r="SFN158" i="33"/>
  <c r="SFP158" i="33" s="1"/>
  <c r="SFK158" i="33"/>
  <c r="SFJ158" i="33"/>
  <c r="SFL158" i="33" s="1"/>
  <c r="SFG158" i="33"/>
  <c r="SFF158" i="33"/>
  <c r="SFH158" i="33" s="1"/>
  <c r="SFC158" i="33"/>
  <c r="SFB158" i="33"/>
  <c r="SFD158" i="33" s="1"/>
  <c r="SEY158" i="33"/>
  <c r="SEX158" i="33"/>
  <c r="SEZ158" i="33" s="1"/>
  <c r="SEU158" i="33"/>
  <c r="SET158" i="33"/>
  <c r="SEV158" i="33" s="1"/>
  <c r="SEQ158" i="33"/>
  <c r="SEP158" i="33"/>
  <c r="SER158" i="33" s="1"/>
  <c r="SEM158" i="33"/>
  <c r="SEL158" i="33"/>
  <c r="SEN158" i="33" s="1"/>
  <c r="SEI158" i="33"/>
  <c r="SEH158" i="33"/>
  <c r="SEJ158" i="33" s="1"/>
  <c r="SEE158" i="33"/>
  <c r="SED158" i="33"/>
  <c r="SEF158" i="33" s="1"/>
  <c r="SEA158" i="33"/>
  <c r="SDZ158" i="33"/>
  <c r="SEB158" i="33" s="1"/>
  <c r="SDW158" i="33"/>
  <c r="SDV158" i="33"/>
  <c r="SDX158" i="33" s="1"/>
  <c r="SDS158" i="33"/>
  <c r="SDR158" i="33"/>
  <c r="SDT158" i="33" s="1"/>
  <c r="SDO158" i="33"/>
  <c r="SDN158" i="33"/>
  <c r="SDP158" i="33" s="1"/>
  <c r="SDK158" i="33"/>
  <c r="SDJ158" i="33"/>
  <c r="SDL158" i="33" s="1"/>
  <c r="SDG158" i="33"/>
  <c r="SDF158" i="33"/>
  <c r="SDH158" i="33" s="1"/>
  <c r="SDC158" i="33"/>
  <c r="SDB158" i="33"/>
  <c r="SDD158" i="33" s="1"/>
  <c r="SCY158" i="33"/>
  <c r="SCX158" i="33"/>
  <c r="SCZ158" i="33" s="1"/>
  <c r="SCU158" i="33"/>
  <c r="SCT158" i="33"/>
  <c r="SCV158" i="33" s="1"/>
  <c r="SCQ158" i="33"/>
  <c r="SCP158" i="33"/>
  <c r="SCR158" i="33" s="1"/>
  <c r="SCM158" i="33"/>
  <c r="SCL158" i="33"/>
  <c r="SCN158" i="33" s="1"/>
  <c r="SCI158" i="33"/>
  <c r="SCH158" i="33"/>
  <c r="SCJ158" i="33" s="1"/>
  <c r="SCE158" i="33"/>
  <c r="SCD158" i="33"/>
  <c r="SCF158" i="33" s="1"/>
  <c r="SCA158" i="33"/>
  <c r="SBZ158" i="33"/>
  <c r="SCB158" i="33" s="1"/>
  <c r="SBW158" i="33"/>
  <c r="SBV158" i="33"/>
  <c r="SBX158" i="33" s="1"/>
  <c r="SBS158" i="33"/>
  <c r="SBR158" i="33"/>
  <c r="SBT158" i="33" s="1"/>
  <c r="SBO158" i="33"/>
  <c r="SBN158" i="33"/>
  <c r="SBP158" i="33" s="1"/>
  <c r="SBK158" i="33"/>
  <c r="SBJ158" i="33"/>
  <c r="SBL158" i="33" s="1"/>
  <c r="SBG158" i="33"/>
  <c r="SBF158" i="33"/>
  <c r="SBH158" i="33" s="1"/>
  <c r="SBC158" i="33"/>
  <c r="SBB158" i="33"/>
  <c r="SBD158" i="33" s="1"/>
  <c r="SAY158" i="33"/>
  <c r="SAX158" i="33"/>
  <c r="SAZ158" i="33" s="1"/>
  <c r="SAU158" i="33"/>
  <c r="SAT158" i="33"/>
  <c r="SAV158" i="33" s="1"/>
  <c r="SAQ158" i="33"/>
  <c r="SAP158" i="33"/>
  <c r="SAR158" i="33" s="1"/>
  <c r="SAM158" i="33"/>
  <c r="SAL158" i="33"/>
  <c r="SAN158" i="33" s="1"/>
  <c r="SAI158" i="33"/>
  <c r="SAH158" i="33"/>
  <c r="SAJ158" i="33" s="1"/>
  <c r="SAE158" i="33"/>
  <c r="SAD158" i="33"/>
  <c r="SAF158" i="33" s="1"/>
  <c r="SAA158" i="33"/>
  <c r="RZZ158" i="33"/>
  <c r="SAB158" i="33" s="1"/>
  <c r="RZW158" i="33"/>
  <c r="RZV158" i="33"/>
  <c r="RZX158" i="33" s="1"/>
  <c r="RZS158" i="33"/>
  <c r="RZR158" i="33"/>
  <c r="RZT158" i="33" s="1"/>
  <c r="RZO158" i="33"/>
  <c r="RZN158" i="33"/>
  <c r="RZP158" i="33" s="1"/>
  <c r="RZK158" i="33"/>
  <c r="RZJ158" i="33"/>
  <c r="RZL158" i="33" s="1"/>
  <c r="RZG158" i="33"/>
  <c r="RZF158" i="33"/>
  <c r="RZH158" i="33" s="1"/>
  <c r="RZC158" i="33"/>
  <c r="RZB158" i="33"/>
  <c r="RZD158" i="33" s="1"/>
  <c r="RYY158" i="33"/>
  <c r="RYX158" i="33"/>
  <c r="RYZ158" i="33" s="1"/>
  <c r="RYU158" i="33"/>
  <c r="RYT158" i="33"/>
  <c r="RYV158" i="33" s="1"/>
  <c r="RYQ158" i="33"/>
  <c r="RYP158" i="33"/>
  <c r="RYR158" i="33" s="1"/>
  <c r="RYM158" i="33"/>
  <c r="RYL158" i="33"/>
  <c r="RYN158" i="33" s="1"/>
  <c r="RYI158" i="33"/>
  <c r="RYH158" i="33"/>
  <c r="RYJ158" i="33" s="1"/>
  <c r="RYE158" i="33"/>
  <c r="RYD158" i="33"/>
  <c r="RYF158" i="33" s="1"/>
  <c r="RYA158" i="33"/>
  <c r="RXZ158" i="33"/>
  <c r="RYB158" i="33" s="1"/>
  <c r="RXW158" i="33"/>
  <c r="RXV158" i="33"/>
  <c r="RXX158" i="33" s="1"/>
  <c r="RXS158" i="33"/>
  <c r="RXR158" i="33"/>
  <c r="RXT158" i="33" s="1"/>
  <c r="RXO158" i="33"/>
  <c r="RXN158" i="33"/>
  <c r="RXP158" i="33" s="1"/>
  <c r="RXK158" i="33"/>
  <c r="RXJ158" i="33"/>
  <c r="RXL158" i="33" s="1"/>
  <c r="RXG158" i="33"/>
  <c r="RXF158" i="33"/>
  <c r="RXH158" i="33" s="1"/>
  <c r="RXC158" i="33"/>
  <c r="RXB158" i="33"/>
  <c r="RXD158" i="33" s="1"/>
  <c r="RWY158" i="33"/>
  <c r="RWX158" i="33"/>
  <c r="RWZ158" i="33" s="1"/>
  <c r="RWU158" i="33"/>
  <c r="RWT158" i="33"/>
  <c r="RWV158" i="33" s="1"/>
  <c r="RWQ158" i="33"/>
  <c r="RWP158" i="33"/>
  <c r="RWR158" i="33" s="1"/>
  <c r="RWM158" i="33"/>
  <c r="RWL158" i="33"/>
  <c r="RWN158" i="33" s="1"/>
  <c r="RWI158" i="33"/>
  <c r="RWH158" i="33"/>
  <c r="RWJ158" i="33" s="1"/>
  <c r="RWE158" i="33"/>
  <c r="RWD158" i="33"/>
  <c r="RWF158" i="33" s="1"/>
  <c r="RWA158" i="33"/>
  <c r="RVZ158" i="33"/>
  <c r="RWB158" i="33" s="1"/>
  <c r="RVW158" i="33"/>
  <c r="RVV158" i="33"/>
  <c r="RVX158" i="33" s="1"/>
  <c r="RVS158" i="33"/>
  <c r="RVR158" i="33"/>
  <c r="RVT158" i="33" s="1"/>
  <c r="RVO158" i="33"/>
  <c r="RVN158" i="33"/>
  <c r="RVP158" i="33" s="1"/>
  <c r="RVK158" i="33"/>
  <c r="RVJ158" i="33"/>
  <c r="RVL158" i="33" s="1"/>
  <c r="RVG158" i="33"/>
  <c r="RVF158" i="33"/>
  <c r="RVH158" i="33" s="1"/>
  <c r="RVC158" i="33"/>
  <c r="RVB158" i="33"/>
  <c r="RVD158" i="33" s="1"/>
  <c r="RUY158" i="33"/>
  <c r="RUX158" i="33"/>
  <c r="RUZ158" i="33" s="1"/>
  <c r="RUU158" i="33"/>
  <c r="RUT158" i="33"/>
  <c r="RUV158" i="33" s="1"/>
  <c r="RUQ158" i="33"/>
  <c r="RUP158" i="33"/>
  <c r="RUR158" i="33" s="1"/>
  <c r="RUM158" i="33"/>
  <c r="RUL158" i="33"/>
  <c r="RUN158" i="33" s="1"/>
  <c r="RUI158" i="33"/>
  <c r="RUH158" i="33"/>
  <c r="RUJ158" i="33" s="1"/>
  <c r="RUE158" i="33"/>
  <c r="RUD158" i="33"/>
  <c r="RUF158" i="33" s="1"/>
  <c r="RUA158" i="33"/>
  <c r="RTZ158" i="33"/>
  <c r="RUB158" i="33" s="1"/>
  <c r="RTW158" i="33"/>
  <c r="RTV158" i="33"/>
  <c r="RTX158" i="33" s="1"/>
  <c r="RTS158" i="33"/>
  <c r="RTR158" i="33"/>
  <c r="RTT158" i="33" s="1"/>
  <c r="RTO158" i="33"/>
  <c r="RTN158" i="33"/>
  <c r="RTP158" i="33" s="1"/>
  <c r="RTK158" i="33"/>
  <c r="RTJ158" i="33"/>
  <c r="RTL158" i="33" s="1"/>
  <c r="RTG158" i="33"/>
  <c r="RTF158" i="33"/>
  <c r="RTH158" i="33" s="1"/>
  <c r="RTC158" i="33"/>
  <c r="RTB158" i="33"/>
  <c r="RTD158" i="33" s="1"/>
  <c r="RSY158" i="33"/>
  <c r="RSX158" i="33"/>
  <c r="RSZ158" i="33" s="1"/>
  <c r="RSU158" i="33"/>
  <c r="RST158" i="33"/>
  <c r="RSV158" i="33" s="1"/>
  <c r="RSQ158" i="33"/>
  <c r="RSP158" i="33"/>
  <c r="RSR158" i="33" s="1"/>
  <c r="RSM158" i="33"/>
  <c r="RSL158" i="33"/>
  <c r="RSN158" i="33" s="1"/>
  <c r="RSI158" i="33"/>
  <c r="RSH158" i="33"/>
  <c r="RSJ158" i="33" s="1"/>
  <c r="RSE158" i="33"/>
  <c r="RSD158" i="33"/>
  <c r="RSF158" i="33" s="1"/>
  <c r="RSA158" i="33"/>
  <c r="RRZ158" i="33"/>
  <c r="RSB158" i="33" s="1"/>
  <c r="RRW158" i="33"/>
  <c r="RRV158" i="33"/>
  <c r="RRX158" i="33" s="1"/>
  <c r="RRS158" i="33"/>
  <c r="RRR158" i="33"/>
  <c r="RRT158" i="33" s="1"/>
  <c r="RRO158" i="33"/>
  <c r="RRN158" i="33"/>
  <c r="RRP158" i="33" s="1"/>
  <c r="RRK158" i="33"/>
  <c r="RRJ158" i="33"/>
  <c r="RRL158" i="33" s="1"/>
  <c r="RRG158" i="33"/>
  <c r="RRF158" i="33"/>
  <c r="RRH158" i="33" s="1"/>
  <c r="RRC158" i="33"/>
  <c r="RRB158" i="33"/>
  <c r="RRD158" i="33" s="1"/>
  <c r="RQY158" i="33"/>
  <c r="RQX158" i="33"/>
  <c r="RQZ158" i="33" s="1"/>
  <c r="RQU158" i="33"/>
  <c r="RQT158" i="33"/>
  <c r="RQV158" i="33" s="1"/>
  <c r="RQQ158" i="33"/>
  <c r="RQP158" i="33"/>
  <c r="RQR158" i="33" s="1"/>
  <c r="RQM158" i="33"/>
  <c r="RQL158" i="33"/>
  <c r="RQN158" i="33" s="1"/>
  <c r="RQI158" i="33"/>
  <c r="RQH158" i="33"/>
  <c r="RQJ158" i="33" s="1"/>
  <c r="RQE158" i="33"/>
  <c r="RQD158" i="33"/>
  <c r="RQF158" i="33" s="1"/>
  <c r="RQA158" i="33"/>
  <c r="RPZ158" i="33"/>
  <c r="RQB158" i="33" s="1"/>
  <c r="RPW158" i="33"/>
  <c r="RPV158" i="33"/>
  <c r="RPX158" i="33" s="1"/>
  <c r="RPS158" i="33"/>
  <c r="RPR158" i="33"/>
  <c r="RPT158" i="33" s="1"/>
  <c r="RPO158" i="33"/>
  <c r="RPN158" i="33"/>
  <c r="RPP158" i="33" s="1"/>
  <c r="RPK158" i="33"/>
  <c r="RPJ158" i="33"/>
  <c r="RPL158" i="33" s="1"/>
  <c r="RPG158" i="33"/>
  <c r="RPF158" i="33"/>
  <c r="RPH158" i="33" s="1"/>
  <c r="RPC158" i="33"/>
  <c r="RPB158" i="33"/>
  <c r="RPD158" i="33" s="1"/>
  <c r="ROY158" i="33"/>
  <c r="ROX158" i="33"/>
  <c r="ROZ158" i="33" s="1"/>
  <c r="ROU158" i="33"/>
  <c r="ROT158" i="33"/>
  <c r="ROV158" i="33" s="1"/>
  <c r="ROQ158" i="33"/>
  <c r="ROP158" i="33"/>
  <c r="ROR158" i="33" s="1"/>
  <c r="ROM158" i="33"/>
  <c r="ROL158" i="33"/>
  <c r="RON158" i="33" s="1"/>
  <c r="ROI158" i="33"/>
  <c r="ROH158" i="33"/>
  <c r="ROJ158" i="33" s="1"/>
  <c r="ROE158" i="33"/>
  <c r="ROD158" i="33"/>
  <c r="ROF158" i="33" s="1"/>
  <c r="ROA158" i="33"/>
  <c r="RNZ158" i="33"/>
  <c r="ROB158" i="33" s="1"/>
  <c r="RNW158" i="33"/>
  <c r="RNV158" i="33"/>
  <c r="RNX158" i="33" s="1"/>
  <c r="RNS158" i="33"/>
  <c r="RNR158" i="33"/>
  <c r="RNT158" i="33" s="1"/>
  <c r="RNO158" i="33"/>
  <c r="RNN158" i="33"/>
  <c r="RNP158" i="33" s="1"/>
  <c r="RNK158" i="33"/>
  <c r="RNJ158" i="33"/>
  <c r="RNL158" i="33" s="1"/>
  <c r="RNG158" i="33"/>
  <c r="RNF158" i="33"/>
  <c r="RNH158" i="33" s="1"/>
  <c r="RNC158" i="33"/>
  <c r="RNB158" i="33"/>
  <c r="RND158" i="33" s="1"/>
  <c r="RMY158" i="33"/>
  <c r="RMX158" i="33"/>
  <c r="RMZ158" i="33" s="1"/>
  <c r="RMU158" i="33"/>
  <c r="RMT158" i="33"/>
  <c r="RMV158" i="33" s="1"/>
  <c r="RMQ158" i="33"/>
  <c r="RMP158" i="33"/>
  <c r="RMR158" i="33" s="1"/>
  <c r="RMM158" i="33"/>
  <c r="RML158" i="33"/>
  <c r="RMN158" i="33" s="1"/>
  <c r="RMI158" i="33"/>
  <c r="RMH158" i="33"/>
  <c r="RMJ158" i="33" s="1"/>
  <c r="RME158" i="33"/>
  <c r="RMD158" i="33"/>
  <c r="RMF158" i="33" s="1"/>
  <c r="RMA158" i="33"/>
  <c r="RLZ158" i="33"/>
  <c r="RMB158" i="33" s="1"/>
  <c r="RLW158" i="33"/>
  <c r="RLV158" i="33"/>
  <c r="RLX158" i="33" s="1"/>
  <c r="RLS158" i="33"/>
  <c r="RLR158" i="33"/>
  <c r="RLT158" i="33" s="1"/>
  <c r="RLO158" i="33"/>
  <c r="RLN158" i="33"/>
  <c r="RLP158" i="33" s="1"/>
  <c r="RLK158" i="33"/>
  <c r="RLJ158" i="33"/>
  <c r="RLL158" i="33" s="1"/>
  <c r="RLG158" i="33"/>
  <c r="RLF158" i="33"/>
  <c r="RLH158" i="33" s="1"/>
  <c r="RLC158" i="33"/>
  <c r="RLB158" i="33"/>
  <c r="RLD158" i="33" s="1"/>
  <c r="RKY158" i="33"/>
  <c r="RKX158" i="33"/>
  <c r="RKZ158" i="33" s="1"/>
  <c r="RKU158" i="33"/>
  <c r="RKT158" i="33"/>
  <c r="RKV158" i="33" s="1"/>
  <c r="RKQ158" i="33"/>
  <c r="RKP158" i="33"/>
  <c r="RKR158" i="33" s="1"/>
  <c r="RKM158" i="33"/>
  <c r="RKL158" i="33"/>
  <c r="RKN158" i="33" s="1"/>
  <c r="RKI158" i="33"/>
  <c r="RKH158" i="33"/>
  <c r="RKJ158" i="33" s="1"/>
  <c r="RKE158" i="33"/>
  <c r="RKD158" i="33"/>
  <c r="RKF158" i="33" s="1"/>
  <c r="RKA158" i="33"/>
  <c r="RJZ158" i="33"/>
  <c r="RKB158" i="33" s="1"/>
  <c r="RJW158" i="33"/>
  <c r="RJV158" i="33"/>
  <c r="RJX158" i="33" s="1"/>
  <c r="RJS158" i="33"/>
  <c r="RJR158" i="33"/>
  <c r="RJT158" i="33" s="1"/>
  <c r="RJO158" i="33"/>
  <c r="RJN158" i="33"/>
  <c r="RJP158" i="33" s="1"/>
  <c r="RJK158" i="33"/>
  <c r="RJJ158" i="33"/>
  <c r="RJL158" i="33" s="1"/>
  <c r="RJG158" i="33"/>
  <c r="RJF158" i="33"/>
  <c r="RJH158" i="33" s="1"/>
  <c r="RJC158" i="33"/>
  <c r="RJB158" i="33"/>
  <c r="RJD158" i="33" s="1"/>
  <c r="RIY158" i="33"/>
  <c r="RIX158" i="33"/>
  <c r="RIZ158" i="33" s="1"/>
  <c r="RIU158" i="33"/>
  <c r="RIT158" i="33"/>
  <c r="RIV158" i="33" s="1"/>
  <c r="RIQ158" i="33"/>
  <c r="RIP158" i="33"/>
  <c r="RIR158" i="33" s="1"/>
  <c r="RIM158" i="33"/>
  <c r="RIL158" i="33"/>
  <c r="RIN158" i="33" s="1"/>
  <c r="RII158" i="33"/>
  <c r="RIH158" i="33"/>
  <c r="RIJ158" i="33" s="1"/>
  <c r="RIE158" i="33"/>
  <c r="RID158" i="33"/>
  <c r="RIF158" i="33" s="1"/>
  <c r="RIA158" i="33"/>
  <c r="RHZ158" i="33"/>
  <c r="RIB158" i="33" s="1"/>
  <c r="RHW158" i="33"/>
  <c r="RHV158" i="33"/>
  <c r="RHX158" i="33" s="1"/>
  <c r="RHS158" i="33"/>
  <c r="RHR158" i="33"/>
  <c r="RHT158" i="33" s="1"/>
  <c r="RHO158" i="33"/>
  <c r="RHN158" i="33"/>
  <c r="RHP158" i="33" s="1"/>
  <c r="RHK158" i="33"/>
  <c r="RHJ158" i="33"/>
  <c r="RHL158" i="33" s="1"/>
  <c r="RHG158" i="33"/>
  <c r="RHF158" i="33"/>
  <c r="RHH158" i="33" s="1"/>
  <c r="RHC158" i="33"/>
  <c r="RHB158" i="33"/>
  <c r="RHD158" i="33" s="1"/>
  <c r="RGY158" i="33"/>
  <c r="RGX158" i="33"/>
  <c r="RGZ158" i="33" s="1"/>
  <c r="RGU158" i="33"/>
  <c r="RGT158" i="33"/>
  <c r="RGV158" i="33" s="1"/>
  <c r="RGQ158" i="33"/>
  <c r="RGP158" i="33"/>
  <c r="RGR158" i="33" s="1"/>
  <c r="RGM158" i="33"/>
  <c r="RGL158" i="33"/>
  <c r="RGN158" i="33" s="1"/>
  <c r="RGI158" i="33"/>
  <c r="RGH158" i="33"/>
  <c r="RGJ158" i="33" s="1"/>
  <c r="RGE158" i="33"/>
  <c r="RGD158" i="33"/>
  <c r="RGF158" i="33" s="1"/>
  <c r="RGA158" i="33"/>
  <c r="RFZ158" i="33"/>
  <c r="RGB158" i="33" s="1"/>
  <c r="RFW158" i="33"/>
  <c r="RFV158" i="33"/>
  <c r="RFX158" i="33" s="1"/>
  <c r="RFS158" i="33"/>
  <c r="RFR158" i="33"/>
  <c r="RFT158" i="33" s="1"/>
  <c r="RFO158" i="33"/>
  <c r="RFN158" i="33"/>
  <c r="RFP158" i="33" s="1"/>
  <c r="RFK158" i="33"/>
  <c r="RFJ158" i="33"/>
  <c r="RFL158" i="33" s="1"/>
  <c r="RFG158" i="33"/>
  <c r="RFF158" i="33"/>
  <c r="RFH158" i="33" s="1"/>
  <c r="RFC158" i="33"/>
  <c r="RFB158" i="33"/>
  <c r="RFD158" i="33" s="1"/>
  <c r="REY158" i="33"/>
  <c r="REX158" i="33"/>
  <c r="REZ158" i="33" s="1"/>
  <c r="REU158" i="33"/>
  <c r="RET158" i="33"/>
  <c r="REV158" i="33" s="1"/>
  <c r="REQ158" i="33"/>
  <c r="REP158" i="33"/>
  <c r="RER158" i="33" s="1"/>
  <c r="REM158" i="33"/>
  <c r="REL158" i="33"/>
  <c r="REN158" i="33" s="1"/>
  <c r="REI158" i="33"/>
  <c r="REH158" i="33"/>
  <c r="REJ158" i="33" s="1"/>
  <c r="REE158" i="33"/>
  <c r="RED158" i="33"/>
  <c r="REF158" i="33" s="1"/>
  <c r="REA158" i="33"/>
  <c r="RDZ158" i="33"/>
  <c r="REB158" i="33" s="1"/>
  <c r="RDW158" i="33"/>
  <c r="RDV158" i="33"/>
  <c r="RDX158" i="33" s="1"/>
  <c r="RDS158" i="33"/>
  <c r="RDR158" i="33"/>
  <c r="RDT158" i="33" s="1"/>
  <c r="RDO158" i="33"/>
  <c r="RDN158" i="33"/>
  <c r="RDP158" i="33" s="1"/>
  <c r="RDK158" i="33"/>
  <c r="RDJ158" i="33"/>
  <c r="RDL158" i="33" s="1"/>
  <c r="RDG158" i="33"/>
  <c r="RDF158" i="33"/>
  <c r="RDH158" i="33" s="1"/>
  <c r="RDC158" i="33"/>
  <c r="RDB158" i="33"/>
  <c r="RDD158" i="33" s="1"/>
  <c r="RCY158" i="33"/>
  <c r="RCX158" i="33"/>
  <c r="RCZ158" i="33" s="1"/>
  <c r="RCU158" i="33"/>
  <c r="RCT158" i="33"/>
  <c r="RCV158" i="33" s="1"/>
  <c r="RCQ158" i="33"/>
  <c r="RCP158" i="33"/>
  <c r="RCR158" i="33" s="1"/>
  <c r="RCM158" i="33"/>
  <c r="RCL158" i="33"/>
  <c r="RCN158" i="33" s="1"/>
  <c r="RCI158" i="33"/>
  <c r="RCH158" i="33"/>
  <c r="RCJ158" i="33" s="1"/>
  <c r="RCE158" i="33"/>
  <c r="RCD158" i="33"/>
  <c r="RCF158" i="33" s="1"/>
  <c r="RCA158" i="33"/>
  <c r="RBZ158" i="33"/>
  <c r="RCB158" i="33" s="1"/>
  <c r="RBW158" i="33"/>
  <c r="RBV158" i="33"/>
  <c r="RBX158" i="33" s="1"/>
  <c r="RBS158" i="33"/>
  <c r="RBR158" i="33"/>
  <c r="RBT158" i="33" s="1"/>
  <c r="RBO158" i="33"/>
  <c r="RBN158" i="33"/>
  <c r="RBP158" i="33" s="1"/>
  <c r="RBK158" i="33"/>
  <c r="RBJ158" i="33"/>
  <c r="RBL158" i="33" s="1"/>
  <c r="RBG158" i="33"/>
  <c r="RBF158" i="33"/>
  <c r="RBH158" i="33" s="1"/>
  <c r="RBC158" i="33"/>
  <c r="RBB158" i="33"/>
  <c r="RBD158" i="33" s="1"/>
  <c r="RAY158" i="33"/>
  <c r="RAX158" i="33"/>
  <c r="RAZ158" i="33" s="1"/>
  <c r="RAU158" i="33"/>
  <c r="RAT158" i="33"/>
  <c r="RAV158" i="33" s="1"/>
  <c r="RAQ158" i="33"/>
  <c r="RAP158" i="33"/>
  <c r="RAR158" i="33" s="1"/>
  <c r="RAM158" i="33"/>
  <c r="RAL158" i="33"/>
  <c r="RAN158" i="33" s="1"/>
  <c r="RAI158" i="33"/>
  <c r="RAH158" i="33"/>
  <c r="RAJ158" i="33" s="1"/>
  <c r="RAE158" i="33"/>
  <c r="RAD158" i="33"/>
  <c r="RAF158" i="33" s="1"/>
  <c r="RAA158" i="33"/>
  <c r="QZZ158" i="33"/>
  <c r="RAB158" i="33" s="1"/>
  <c r="QZW158" i="33"/>
  <c r="QZV158" i="33"/>
  <c r="QZX158" i="33" s="1"/>
  <c r="QZS158" i="33"/>
  <c r="QZR158" i="33"/>
  <c r="QZT158" i="33" s="1"/>
  <c r="QZO158" i="33"/>
  <c r="QZN158" i="33"/>
  <c r="QZP158" i="33" s="1"/>
  <c r="QZK158" i="33"/>
  <c r="QZJ158" i="33"/>
  <c r="QZL158" i="33" s="1"/>
  <c r="QZG158" i="33"/>
  <c r="QZF158" i="33"/>
  <c r="QZH158" i="33" s="1"/>
  <c r="QZC158" i="33"/>
  <c r="QZB158" i="33"/>
  <c r="QZD158" i="33" s="1"/>
  <c r="QYY158" i="33"/>
  <c r="QYX158" i="33"/>
  <c r="QYZ158" i="33" s="1"/>
  <c r="QYU158" i="33"/>
  <c r="QYT158" i="33"/>
  <c r="QYV158" i="33" s="1"/>
  <c r="QYQ158" i="33"/>
  <c r="QYP158" i="33"/>
  <c r="QYR158" i="33" s="1"/>
  <c r="QYM158" i="33"/>
  <c r="QYL158" i="33"/>
  <c r="QYN158" i="33" s="1"/>
  <c r="QYI158" i="33"/>
  <c r="QYH158" i="33"/>
  <c r="QYJ158" i="33" s="1"/>
  <c r="QYE158" i="33"/>
  <c r="QYD158" i="33"/>
  <c r="QYF158" i="33" s="1"/>
  <c r="QYA158" i="33"/>
  <c r="QXZ158" i="33"/>
  <c r="QYB158" i="33" s="1"/>
  <c r="QXW158" i="33"/>
  <c r="QXV158" i="33"/>
  <c r="QXX158" i="33" s="1"/>
  <c r="QXS158" i="33"/>
  <c r="QXR158" i="33"/>
  <c r="QXT158" i="33" s="1"/>
  <c r="QXO158" i="33"/>
  <c r="QXN158" i="33"/>
  <c r="QXP158" i="33" s="1"/>
  <c r="QXK158" i="33"/>
  <c r="QXJ158" i="33"/>
  <c r="QXL158" i="33" s="1"/>
  <c r="QXG158" i="33"/>
  <c r="QXF158" i="33"/>
  <c r="QXH158" i="33" s="1"/>
  <c r="QXC158" i="33"/>
  <c r="QXB158" i="33"/>
  <c r="QXD158" i="33" s="1"/>
  <c r="QWY158" i="33"/>
  <c r="QWX158" i="33"/>
  <c r="QWZ158" i="33" s="1"/>
  <c r="QWU158" i="33"/>
  <c r="QWT158" i="33"/>
  <c r="QWV158" i="33" s="1"/>
  <c r="QWQ158" i="33"/>
  <c r="QWP158" i="33"/>
  <c r="QWR158" i="33" s="1"/>
  <c r="QWM158" i="33"/>
  <c r="QWL158" i="33"/>
  <c r="QWN158" i="33" s="1"/>
  <c r="QWI158" i="33"/>
  <c r="QWH158" i="33"/>
  <c r="QWJ158" i="33" s="1"/>
  <c r="QWE158" i="33"/>
  <c r="QWD158" i="33"/>
  <c r="QWF158" i="33" s="1"/>
  <c r="QWA158" i="33"/>
  <c r="QVZ158" i="33"/>
  <c r="QWB158" i="33" s="1"/>
  <c r="QVW158" i="33"/>
  <c r="QVV158" i="33"/>
  <c r="QVX158" i="33" s="1"/>
  <c r="QVS158" i="33"/>
  <c r="QVR158" i="33"/>
  <c r="QVT158" i="33" s="1"/>
  <c r="QVO158" i="33"/>
  <c r="QVN158" i="33"/>
  <c r="QVP158" i="33" s="1"/>
  <c r="QVK158" i="33"/>
  <c r="QVJ158" i="33"/>
  <c r="QVL158" i="33" s="1"/>
  <c r="QVG158" i="33"/>
  <c r="QVF158" i="33"/>
  <c r="QVH158" i="33" s="1"/>
  <c r="QVC158" i="33"/>
  <c r="QVB158" i="33"/>
  <c r="QVD158" i="33" s="1"/>
  <c r="QUY158" i="33"/>
  <c r="QUX158" i="33"/>
  <c r="QUZ158" i="33" s="1"/>
  <c r="QUU158" i="33"/>
  <c r="QUT158" i="33"/>
  <c r="QUV158" i="33" s="1"/>
  <c r="QUQ158" i="33"/>
  <c r="QUP158" i="33"/>
  <c r="QUR158" i="33" s="1"/>
  <c r="QUM158" i="33"/>
  <c r="QUL158" i="33"/>
  <c r="QUN158" i="33" s="1"/>
  <c r="QUI158" i="33"/>
  <c r="QUH158" i="33"/>
  <c r="QUJ158" i="33" s="1"/>
  <c r="QUE158" i="33"/>
  <c r="QUD158" i="33"/>
  <c r="QUF158" i="33" s="1"/>
  <c r="QUA158" i="33"/>
  <c r="QTZ158" i="33"/>
  <c r="QUB158" i="33" s="1"/>
  <c r="QTW158" i="33"/>
  <c r="QTV158" i="33"/>
  <c r="QTX158" i="33" s="1"/>
  <c r="QTS158" i="33"/>
  <c r="QTR158" i="33"/>
  <c r="QTT158" i="33" s="1"/>
  <c r="QTO158" i="33"/>
  <c r="QTN158" i="33"/>
  <c r="QTP158" i="33" s="1"/>
  <c r="QTK158" i="33"/>
  <c r="QTJ158" i="33"/>
  <c r="QTL158" i="33" s="1"/>
  <c r="QTG158" i="33"/>
  <c r="QTF158" i="33"/>
  <c r="QTH158" i="33" s="1"/>
  <c r="QTC158" i="33"/>
  <c r="QTB158" i="33"/>
  <c r="QTD158" i="33" s="1"/>
  <c r="QSY158" i="33"/>
  <c r="QSX158" i="33"/>
  <c r="QSZ158" i="33" s="1"/>
  <c r="QSU158" i="33"/>
  <c r="QST158" i="33"/>
  <c r="QSV158" i="33" s="1"/>
  <c r="QSQ158" i="33"/>
  <c r="QSP158" i="33"/>
  <c r="QSR158" i="33" s="1"/>
  <c r="QSM158" i="33"/>
  <c r="QSL158" i="33"/>
  <c r="QSN158" i="33" s="1"/>
  <c r="QSI158" i="33"/>
  <c r="QSH158" i="33"/>
  <c r="QSJ158" i="33" s="1"/>
  <c r="QSE158" i="33"/>
  <c r="QSD158" i="33"/>
  <c r="QSF158" i="33" s="1"/>
  <c r="QSA158" i="33"/>
  <c r="QRZ158" i="33"/>
  <c r="QSB158" i="33" s="1"/>
  <c r="QRW158" i="33"/>
  <c r="QRV158" i="33"/>
  <c r="QRX158" i="33" s="1"/>
  <c r="QRS158" i="33"/>
  <c r="QRR158" i="33"/>
  <c r="QRT158" i="33" s="1"/>
  <c r="QRO158" i="33"/>
  <c r="QRN158" i="33"/>
  <c r="QRP158" i="33" s="1"/>
  <c r="QRK158" i="33"/>
  <c r="QRJ158" i="33"/>
  <c r="QRL158" i="33" s="1"/>
  <c r="QRG158" i="33"/>
  <c r="QRF158" i="33"/>
  <c r="QRH158" i="33" s="1"/>
  <c r="QRC158" i="33"/>
  <c r="QRB158" i="33"/>
  <c r="QRD158" i="33" s="1"/>
  <c r="QQY158" i="33"/>
  <c r="QQX158" i="33"/>
  <c r="QQZ158" i="33" s="1"/>
  <c r="QQU158" i="33"/>
  <c r="QQT158" i="33"/>
  <c r="QQV158" i="33" s="1"/>
  <c r="QQQ158" i="33"/>
  <c r="QQP158" i="33"/>
  <c r="QQR158" i="33" s="1"/>
  <c r="QQM158" i="33"/>
  <c r="QQL158" i="33"/>
  <c r="QQN158" i="33" s="1"/>
  <c r="QQI158" i="33"/>
  <c r="QQH158" i="33"/>
  <c r="QQJ158" i="33" s="1"/>
  <c r="QQE158" i="33"/>
  <c r="QQD158" i="33"/>
  <c r="QQF158" i="33" s="1"/>
  <c r="QQA158" i="33"/>
  <c r="QPZ158" i="33"/>
  <c r="QQB158" i="33" s="1"/>
  <c r="QPW158" i="33"/>
  <c r="QPV158" i="33"/>
  <c r="QPX158" i="33" s="1"/>
  <c r="QPS158" i="33"/>
  <c r="QPR158" i="33"/>
  <c r="QPT158" i="33" s="1"/>
  <c r="QPO158" i="33"/>
  <c r="QPN158" i="33"/>
  <c r="QPP158" i="33" s="1"/>
  <c r="QPK158" i="33"/>
  <c r="QPJ158" i="33"/>
  <c r="QPL158" i="33" s="1"/>
  <c r="QPG158" i="33"/>
  <c r="QPF158" i="33"/>
  <c r="QPH158" i="33" s="1"/>
  <c r="QPC158" i="33"/>
  <c r="QPB158" i="33"/>
  <c r="QPD158" i="33" s="1"/>
  <c r="QOY158" i="33"/>
  <c r="QOX158" i="33"/>
  <c r="QOZ158" i="33" s="1"/>
  <c r="QOU158" i="33"/>
  <c r="QOT158" i="33"/>
  <c r="QOV158" i="33" s="1"/>
  <c r="QOQ158" i="33"/>
  <c r="QOP158" i="33"/>
  <c r="QOR158" i="33" s="1"/>
  <c r="QOM158" i="33"/>
  <c r="QOL158" i="33"/>
  <c r="QON158" i="33" s="1"/>
  <c r="QOI158" i="33"/>
  <c r="QOH158" i="33"/>
  <c r="QOJ158" i="33" s="1"/>
  <c r="QOE158" i="33"/>
  <c r="QOD158" i="33"/>
  <c r="QOF158" i="33" s="1"/>
  <c r="QOA158" i="33"/>
  <c r="QNZ158" i="33"/>
  <c r="QOB158" i="33" s="1"/>
  <c r="QNW158" i="33"/>
  <c r="QNV158" i="33"/>
  <c r="QNX158" i="33" s="1"/>
  <c r="QNS158" i="33"/>
  <c r="QNR158" i="33"/>
  <c r="QNT158" i="33" s="1"/>
  <c r="QNO158" i="33"/>
  <c r="QNN158" i="33"/>
  <c r="QNP158" i="33" s="1"/>
  <c r="QNK158" i="33"/>
  <c r="QNJ158" i="33"/>
  <c r="QNL158" i="33" s="1"/>
  <c r="QNG158" i="33"/>
  <c r="QNF158" i="33"/>
  <c r="QNH158" i="33" s="1"/>
  <c r="QNC158" i="33"/>
  <c r="QNB158" i="33"/>
  <c r="QND158" i="33" s="1"/>
  <c r="QMY158" i="33"/>
  <c r="QMX158" i="33"/>
  <c r="QMZ158" i="33" s="1"/>
  <c r="QMU158" i="33"/>
  <c r="QMT158" i="33"/>
  <c r="QMV158" i="33" s="1"/>
  <c r="QMQ158" i="33"/>
  <c r="QMP158" i="33"/>
  <c r="QMR158" i="33" s="1"/>
  <c r="QMM158" i="33"/>
  <c r="QML158" i="33"/>
  <c r="QMN158" i="33" s="1"/>
  <c r="QMI158" i="33"/>
  <c r="QMH158" i="33"/>
  <c r="QMJ158" i="33" s="1"/>
  <c r="QME158" i="33"/>
  <c r="QMD158" i="33"/>
  <c r="QMF158" i="33" s="1"/>
  <c r="QMA158" i="33"/>
  <c r="QLZ158" i="33"/>
  <c r="QMB158" i="33" s="1"/>
  <c r="QLW158" i="33"/>
  <c r="QLV158" i="33"/>
  <c r="QLX158" i="33" s="1"/>
  <c r="QLS158" i="33"/>
  <c r="QLR158" i="33"/>
  <c r="QLT158" i="33" s="1"/>
  <c r="QLO158" i="33"/>
  <c r="QLN158" i="33"/>
  <c r="QLP158" i="33" s="1"/>
  <c r="QLK158" i="33"/>
  <c r="QLJ158" i="33"/>
  <c r="QLL158" i="33" s="1"/>
  <c r="QLG158" i="33"/>
  <c r="QLF158" i="33"/>
  <c r="QLH158" i="33" s="1"/>
  <c r="QLC158" i="33"/>
  <c r="QLB158" i="33"/>
  <c r="QLD158" i="33" s="1"/>
  <c r="QKY158" i="33"/>
  <c r="QKX158" i="33"/>
  <c r="QKZ158" i="33" s="1"/>
  <c r="QKU158" i="33"/>
  <c r="QKT158" i="33"/>
  <c r="QKV158" i="33" s="1"/>
  <c r="QKQ158" i="33"/>
  <c r="QKP158" i="33"/>
  <c r="QKR158" i="33" s="1"/>
  <c r="QKM158" i="33"/>
  <c r="QKL158" i="33"/>
  <c r="QKN158" i="33" s="1"/>
  <c r="QKI158" i="33"/>
  <c r="QKH158" i="33"/>
  <c r="QKJ158" i="33" s="1"/>
  <c r="QKE158" i="33"/>
  <c r="QKD158" i="33"/>
  <c r="QKF158" i="33" s="1"/>
  <c r="QKA158" i="33"/>
  <c r="QJZ158" i="33"/>
  <c r="QKB158" i="33" s="1"/>
  <c r="QJW158" i="33"/>
  <c r="QJV158" i="33"/>
  <c r="QJX158" i="33" s="1"/>
  <c r="QJS158" i="33"/>
  <c r="QJR158" i="33"/>
  <c r="QJT158" i="33" s="1"/>
  <c r="QJO158" i="33"/>
  <c r="QJN158" i="33"/>
  <c r="QJP158" i="33" s="1"/>
  <c r="QJK158" i="33"/>
  <c r="QJJ158" i="33"/>
  <c r="QJL158" i="33" s="1"/>
  <c r="QJG158" i="33"/>
  <c r="QJF158" i="33"/>
  <c r="QJH158" i="33" s="1"/>
  <c r="QJC158" i="33"/>
  <c r="QJB158" i="33"/>
  <c r="QJD158" i="33" s="1"/>
  <c r="QIY158" i="33"/>
  <c r="QIX158" i="33"/>
  <c r="QIZ158" i="33" s="1"/>
  <c r="QIU158" i="33"/>
  <c r="QIT158" i="33"/>
  <c r="QIV158" i="33" s="1"/>
  <c r="QIQ158" i="33"/>
  <c r="QIP158" i="33"/>
  <c r="QIR158" i="33" s="1"/>
  <c r="QIM158" i="33"/>
  <c r="QIL158" i="33"/>
  <c r="QIN158" i="33" s="1"/>
  <c r="QII158" i="33"/>
  <c r="QIH158" i="33"/>
  <c r="QIJ158" i="33" s="1"/>
  <c r="QIE158" i="33"/>
  <c r="QID158" i="33"/>
  <c r="QIF158" i="33" s="1"/>
  <c r="QIA158" i="33"/>
  <c r="QHZ158" i="33"/>
  <c r="QIB158" i="33" s="1"/>
  <c r="QHW158" i="33"/>
  <c r="QHV158" i="33"/>
  <c r="QHX158" i="33" s="1"/>
  <c r="QHS158" i="33"/>
  <c r="QHR158" i="33"/>
  <c r="QHT158" i="33" s="1"/>
  <c r="QHO158" i="33"/>
  <c r="QHN158" i="33"/>
  <c r="QHP158" i="33" s="1"/>
  <c r="QHK158" i="33"/>
  <c r="QHJ158" i="33"/>
  <c r="QHL158" i="33" s="1"/>
  <c r="QHG158" i="33"/>
  <c r="QHF158" i="33"/>
  <c r="QHH158" i="33" s="1"/>
  <c r="QHC158" i="33"/>
  <c r="QHB158" i="33"/>
  <c r="QHD158" i="33" s="1"/>
  <c r="QGY158" i="33"/>
  <c r="QGX158" i="33"/>
  <c r="QGZ158" i="33" s="1"/>
  <c r="QGU158" i="33"/>
  <c r="QGT158" i="33"/>
  <c r="QGV158" i="33" s="1"/>
  <c r="QGQ158" i="33"/>
  <c r="QGP158" i="33"/>
  <c r="QGR158" i="33" s="1"/>
  <c r="QGM158" i="33"/>
  <c r="QGL158" i="33"/>
  <c r="QGN158" i="33" s="1"/>
  <c r="QGI158" i="33"/>
  <c r="QGH158" i="33"/>
  <c r="QGJ158" i="33" s="1"/>
  <c r="QGE158" i="33"/>
  <c r="QGD158" i="33"/>
  <c r="QGF158" i="33" s="1"/>
  <c r="QGA158" i="33"/>
  <c r="QFZ158" i="33"/>
  <c r="QGB158" i="33" s="1"/>
  <c r="QFW158" i="33"/>
  <c r="QFV158" i="33"/>
  <c r="QFX158" i="33" s="1"/>
  <c r="QFS158" i="33"/>
  <c r="QFR158" i="33"/>
  <c r="QFT158" i="33" s="1"/>
  <c r="QFO158" i="33"/>
  <c r="QFN158" i="33"/>
  <c r="QFP158" i="33" s="1"/>
  <c r="QFK158" i="33"/>
  <c r="QFJ158" i="33"/>
  <c r="QFL158" i="33" s="1"/>
  <c r="QFG158" i="33"/>
  <c r="QFF158" i="33"/>
  <c r="QFH158" i="33" s="1"/>
  <c r="QFC158" i="33"/>
  <c r="QFB158" i="33"/>
  <c r="QFD158" i="33" s="1"/>
  <c r="QEY158" i="33"/>
  <c r="QEX158" i="33"/>
  <c r="QEZ158" i="33" s="1"/>
  <c r="QEU158" i="33"/>
  <c r="QET158" i="33"/>
  <c r="QEV158" i="33" s="1"/>
  <c r="QEQ158" i="33"/>
  <c r="QEP158" i="33"/>
  <c r="QER158" i="33" s="1"/>
  <c r="QEM158" i="33"/>
  <c r="QEL158" i="33"/>
  <c r="QEN158" i="33" s="1"/>
  <c r="QEI158" i="33"/>
  <c r="QEH158" i="33"/>
  <c r="QEJ158" i="33" s="1"/>
  <c r="QEE158" i="33"/>
  <c r="QED158" i="33"/>
  <c r="QEF158" i="33" s="1"/>
  <c r="QEA158" i="33"/>
  <c r="QDZ158" i="33"/>
  <c r="QEB158" i="33" s="1"/>
  <c r="QDW158" i="33"/>
  <c r="QDV158" i="33"/>
  <c r="QDX158" i="33" s="1"/>
  <c r="QDS158" i="33"/>
  <c r="QDR158" i="33"/>
  <c r="QDT158" i="33" s="1"/>
  <c r="QDO158" i="33"/>
  <c r="QDN158" i="33"/>
  <c r="QDP158" i="33" s="1"/>
  <c r="QDK158" i="33"/>
  <c r="QDJ158" i="33"/>
  <c r="QDL158" i="33" s="1"/>
  <c r="QDG158" i="33"/>
  <c r="QDF158" i="33"/>
  <c r="QDH158" i="33" s="1"/>
  <c r="QDC158" i="33"/>
  <c r="QDB158" i="33"/>
  <c r="QDD158" i="33" s="1"/>
  <c r="QCY158" i="33"/>
  <c r="QCX158" i="33"/>
  <c r="QCZ158" i="33" s="1"/>
  <c r="QCU158" i="33"/>
  <c r="QCT158" i="33"/>
  <c r="QCV158" i="33" s="1"/>
  <c r="QCQ158" i="33"/>
  <c r="QCP158" i="33"/>
  <c r="QCR158" i="33" s="1"/>
  <c r="QCM158" i="33"/>
  <c r="QCL158" i="33"/>
  <c r="QCN158" i="33" s="1"/>
  <c r="QCI158" i="33"/>
  <c r="QCH158" i="33"/>
  <c r="QCJ158" i="33" s="1"/>
  <c r="QCE158" i="33"/>
  <c r="QCD158" i="33"/>
  <c r="QCF158" i="33" s="1"/>
  <c r="QCA158" i="33"/>
  <c r="QBZ158" i="33"/>
  <c r="QCB158" i="33" s="1"/>
  <c r="QBW158" i="33"/>
  <c r="QBV158" i="33"/>
  <c r="QBX158" i="33" s="1"/>
  <c r="QBS158" i="33"/>
  <c r="QBR158" i="33"/>
  <c r="QBT158" i="33" s="1"/>
  <c r="QBO158" i="33"/>
  <c r="QBN158" i="33"/>
  <c r="QBP158" i="33" s="1"/>
  <c r="QBK158" i="33"/>
  <c r="QBJ158" i="33"/>
  <c r="QBL158" i="33" s="1"/>
  <c r="QBG158" i="33"/>
  <c r="QBF158" i="33"/>
  <c r="QBH158" i="33" s="1"/>
  <c r="QBC158" i="33"/>
  <c r="QBB158" i="33"/>
  <c r="QBD158" i="33" s="1"/>
  <c r="QAY158" i="33"/>
  <c r="QAX158" i="33"/>
  <c r="QAZ158" i="33" s="1"/>
  <c r="QAU158" i="33"/>
  <c r="QAT158" i="33"/>
  <c r="QAV158" i="33" s="1"/>
  <c r="QAQ158" i="33"/>
  <c r="QAP158" i="33"/>
  <c r="QAR158" i="33" s="1"/>
  <c r="QAM158" i="33"/>
  <c r="QAL158" i="33"/>
  <c r="QAN158" i="33" s="1"/>
  <c r="QAI158" i="33"/>
  <c r="QAH158" i="33"/>
  <c r="QAJ158" i="33" s="1"/>
  <c r="QAE158" i="33"/>
  <c r="QAD158" i="33"/>
  <c r="QAF158" i="33" s="1"/>
  <c r="QAA158" i="33"/>
  <c r="PZZ158" i="33"/>
  <c r="QAB158" i="33" s="1"/>
  <c r="PZW158" i="33"/>
  <c r="PZV158" i="33"/>
  <c r="PZX158" i="33" s="1"/>
  <c r="PZS158" i="33"/>
  <c r="PZR158" i="33"/>
  <c r="PZT158" i="33" s="1"/>
  <c r="PZO158" i="33"/>
  <c r="PZN158" i="33"/>
  <c r="PZP158" i="33" s="1"/>
  <c r="PZK158" i="33"/>
  <c r="PZJ158" i="33"/>
  <c r="PZL158" i="33" s="1"/>
  <c r="PZG158" i="33"/>
  <c r="PZF158" i="33"/>
  <c r="PZH158" i="33" s="1"/>
  <c r="PZC158" i="33"/>
  <c r="PZB158" i="33"/>
  <c r="PZD158" i="33" s="1"/>
  <c r="PYY158" i="33"/>
  <c r="PYX158" i="33"/>
  <c r="PYZ158" i="33" s="1"/>
  <c r="PYU158" i="33"/>
  <c r="PYT158" i="33"/>
  <c r="PYV158" i="33" s="1"/>
  <c r="PYQ158" i="33"/>
  <c r="PYP158" i="33"/>
  <c r="PYR158" i="33" s="1"/>
  <c r="PYM158" i="33"/>
  <c r="PYL158" i="33"/>
  <c r="PYN158" i="33" s="1"/>
  <c r="PYI158" i="33"/>
  <c r="PYH158" i="33"/>
  <c r="PYJ158" i="33" s="1"/>
  <c r="PYE158" i="33"/>
  <c r="PYD158" i="33"/>
  <c r="PYF158" i="33" s="1"/>
  <c r="PYA158" i="33"/>
  <c r="PXZ158" i="33"/>
  <c r="PYB158" i="33" s="1"/>
  <c r="PXW158" i="33"/>
  <c r="PXV158" i="33"/>
  <c r="PXX158" i="33" s="1"/>
  <c r="PXS158" i="33"/>
  <c r="PXR158" i="33"/>
  <c r="PXT158" i="33" s="1"/>
  <c r="PXO158" i="33"/>
  <c r="PXN158" i="33"/>
  <c r="PXP158" i="33" s="1"/>
  <c r="PXK158" i="33"/>
  <c r="PXJ158" i="33"/>
  <c r="PXL158" i="33" s="1"/>
  <c r="PXG158" i="33"/>
  <c r="PXF158" i="33"/>
  <c r="PXH158" i="33" s="1"/>
  <c r="PXC158" i="33"/>
  <c r="PXB158" i="33"/>
  <c r="PXD158" i="33" s="1"/>
  <c r="PWY158" i="33"/>
  <c r="PWX158" i="33"/>
  <c r="PWZ158" i="33" s="1"/>
  <c r="PWU158" i="33"/>
  <c r="PWT158" i="33"/>
  <c r="PWV158" i="33" s="1"/>
  <c r="PWQ158" i="33"/>
  <c r="PWP158" i="33"/>
  <c r="PWR158" i="33" s="1"/>
  <c r="PWM158" i="33"/>
  <c r="PWL158" i="33"/>
  <c r="PWN158" i="33" s="1"/>
  <c r="PWI158" i="33"/>
  <c r="PWH158" i="33"/>
  <c r="PWJ158" i="33" s="1"/>
  <c r="PWE158" i="33"/>
  <c r="PWD158" i="33"/>
  <c r="PWF158" i="33" s="1"/>
  <c r="PWA158" i="33"/>
  <c r="PVZ158" i="33"/>
  <c r="PWB158" i="33" s="1"/>
  <c r="PVW158" i="33"/>
  <c r="PVV158" i="33"/>
  <c r="PVX158" i="33" s="1"/>
  <c r="PVS158" i="33"/>
  <c r="PVR158" i="33"/>
  <c r="PVT158" i="33" s="1"/>
  <c r="PVO158" i="33"/>
  <c r="PVN158" i="33"/>
  <c r="PVP158" i="33" s="1"/>
  <c r="PVK158" i="33"/>
  <c r="PVJ158" i="33"/>
  <c r="PVL158" i="33" s="1"/>
  <c r="PVG158" i="33"/>
  <c r="PVF158" i="33"/>
  <c r="PVH158" i="33" s="1"/>
  <c r="PVC158" i="33"/>
  <c r="PVB158" i="33"/>
  <c r="PVD158" i="33" s="1"/>
  <c r="PUY158" i="33"/>
  <c r="PUX158" i="33"/>
  <c r="PUZ158" i="33" s="1"/>
  <c r="PUU158" i="33"/>
  <c r="PUT158" i="33"/>
  <c r="PUV158" i="33" s="1"/>
  <c r="PUQ158" i="33"/>
  <c r="PUP158" i="33"/>
  <c r="PUR158" i="33" s="1"/>
  <c r="PUM158" i="33"/>
  <c r="PUL158" i="33"/>
  <c r="PUN158" i="33" s="1"/>
  <c r="PUI158" i="33"/>
  <c r="PUH158" i="33"/>
  <c r="PUJ158" i="33" s="1"/>
  <c r="PUE158" i="33"/>
  <c r="PUD158" i="33"/>
  <c r="PUF158" i="33" s="1"/>
  <c r="PUA158" i="33"/>
  <c r="PTZ158" i="33"/>
  <c r="PUB158" i="33" s="1"/>
  <c r="PTW158" i="33"/>
  <c r="PTV158" i="33"/>
  <c r="PTX158" i="33" s="1"/>
  <c r="PTS158" i="33"/>
  <c r="PTR158" i="33"/>
  <c r="PTT158" i="33" s="1"/>
  <c r="PTO158" i="33"/>
  <c r="PTN158" i="33"/>
  <c r="PTP158" i="33" s="1"/>
  <c r="PTK158" i="33"/>
  <c r="PTJ158" i="33"/>
  <c r="PTL158" i="33" s="1"/>
  <c r="PTG158" i="33"/>
  <c r="PTF158" i="33"/>
  <c r="PTH158" i="33" s="1"/>
  <c r="PTC158" i="33"/>
  <c r="PTB158" i="33"/>
  <c r="PTD158" i="33" s="1"/>
  <c r="PSY158" i="33"/>
  <c r="PSX158" i="33"/>
  <c r="PSZ158" i="33" s="1"/>
  <c r="PSU158" i="33"/>
  <c r="PST158" i="33"/>
  <c r="PSV158" i="33" s="1"/>
  <c r="PSQ158" i="33"/>
  <c r="PSP158" i="33"/>
  <c r="PSR158" i="33" s="1"/>
  <c r="PSM158" i="33"/>
  <c r="PSL158" i="33"/>
  <c r="PSN158" i="33" s="1"/>
  <c r="PSI158" i="33"/>
  <c r="PSH158" i="33"/>
  <c r="PSJ158" i="33" s="1"/>
  <c r="PSE158" i="33"/>
  <c r="PSD158" i="33"/>
  <c r="PSF158" i="33" s="1"/>
  <c r="PSA158" i="33"/>
  <c r="PRZ158" i="33"/>
  <c r="PSB158" i="33" s="1"/>
  <c r="PRW158" i="33"/>
  <c r="PRV158" i="33"/>
  <c r="PRX158" i="33" s="1"/>
  <c r="PRS158" i="33"/>
  <c r="PRR158" i="33"/>
  <c r="PRT158" i="33" s="1"/>
  <c r="PRO158" i="33"/>
  <c r="PRN158" i="33"/>
  <c r="PRP158" i="33" s="1"/>
  <c r="PRK158" i="33"/>
  <c r="PRJ158" i="33"/>
  <c r="PRL158" i="33" s="1"/>
  <c r="PRG158" i="33"/>
  <c r="PRF158" i="33"/>
  <c r="PRH158" i="33" s="1"/>
  <c r="PRC158" i="33"/>
  <c r="PRB158" i="33"/>
  <c r="PRD158" i="33" s="1"/>
  <c r="PQY158" i="33"/>
  <c r="PQX158" i="33"/>
  <c r="PQZ158" i="33" s="1"/>
  <c r="PQU158" i="33"/>
  <c r="PQT158" i="33"/>
  <c r="PQV158" i="33" s="1"/>
  <c r="PQQ158" i="33"/>
  <c r="PQP158" i="33"/>
  <c r="PQR158" i="33" s="1"/>
  <c r="PQM158" i="33"/>
  <c r="PQL158" i="33"/>
  <c r="PQN158" i="33" s="1"/>
  <c r="PQI158" i="33"/>
  <c r="PQH158" i="33"/>
  <c r="PQJ158" i="33" s="1"/>
  <c r="PQE158" i="33"/>
  <c r="PQD158" i="33"/>
  <c r="PQF158" i="33" s="1"/>
  <c r="PQA158" i="33"/>
  <c r="PPZ158" i="33"/>
  <c r="PQB158" i="33" s="1"/>
  <c r="PPW158" i="33"/>
  <c r="PPV158" i="33"/>
  <c r="PPX158" i="33" s="1"/>
  <c r="PPS158" i="33"/>
  <c r="PPR158" i="33"/>
  <c r="PPT158" i="33" s="1"/>
  <c r="PPO158" i="33"/>
  <c r="PPN158" i="33"/>
  <c r="PPP158" i="33" s="1"/>
  <c r="PPK158" i="33"/>
  <c r="PPJ158" i="33"/>
  <c r="PPL158" i="33" s="1"/>
  <c r="PPG158" i="33"/>
  <c r="PPF158" i="33"/>
  <c r="PPH158" i="33" s="1"/>
  <c r="PPC158" i="33"/>
  <c r="PPB158" i="33"/>
  <c r="PPD158" i="33" s="1"/>
  <c r="POY158" i="33"/>
  <c r="POX158" i="33"/>
  <c r="POZ158" i="33" s="1"/>
  <c r="POU158" i="33"/>
  <c r="POT158" i="33"/>
  <c r="POV158" i="33" s="1"/>
  <c r="POQ158" i="33"/>
  <c r="POP158" i="33"/>
  <c r="POR158" i="33" s="1"/>
  <c r="POM158" i="33"/>
  <c r="POL158" i="33"/>
  <c r="PON158" i="33" s="1"/>
  <c r="POI158" i="33"/>
  <c r="POH158" i="33"/>
  <c r="POJ158" i="33" s="1"/>
  <c r="POE158" i="33"/>
  <c r="POD158" i="33"/>
  <c r="POF158" i="33" s="1"/>
  <c r="POA158" i="33"/>
  <c r="PNZ158" i="33"/>
  <c r="POB158" i="33" s="1"/>
  <c r="PNW158" i="33"/>
  <c r="PNV158" i="33"/>
  <c r="PNX158" i="33" s="1"/>
  <c r="PNS158" i="33"/>
  <c r="PNR158" i="33"/>
  <c r="PNT158" i="33" s="1"/>
  <c r="PNO158" i="33"/>
  <c r="PNN158" i="33"/>
  <c r="PNP158" i="33" s="1"/>
  <c r="PNK158" i="33"/>
  <c r="PNJ158" i="33"/>
  <c r="PNL158" i="33" s="1"/>
  <c r="PNG158" i="33"/>
  <c r="PNF158" i="33"/>
  <c r="PNH158" i="33" s="1"/>
  <c r="PNC158" i="33"/>
  <c r="PNB158" i="33"/>
  <c r="PND158" i="33" s="1"/>
  <c r="PMY158" i="33"/>
  <c r="PMX158" i="33"/>
  <c r="PMZ158" i="33" s="1"/>
  <c r="PMU158" i="33"/>
  <c r="PMT158" i="33"/>
  <c r="PMV158" i="33" s="1"/>
  <c r="PMQ158" i="33"/>
  <c r="PMP158" i="33"/>
  <c r="PMR158" i="33" s="1"/>
  <c r="PMM158" i="33"/>
  <c r="PML158" i="33"/>
  <c r="PMN158" i="33" s="1"/>
  <c r="PMI158" i="33"/>
  <c r="PMH158" i="33"/>
  <c r="PMJ158" i="33" s="1"/>
  <c r="PME158" i="33"/>
  <c r="PMD158" i="33"/>
  <c r="PMF158" i="33" s="1"/>
  <c r="PMA158" i="33"/>
  <c r="PLZ158" i="33"/>
  <c r="PMB158" i="33" s="1"/>
  <c r="PLW158" i="33"/>
  <c r="PLV158" i="33"/>
  <c r="PLX158" i="33" s="1"/>
  <c r="PLS158" i="33"/>
  <c r="PLR158" i="33"/>
  <c r="PLT158" i="33" s="1"/>
  <c r="PLO158" i="33"/>
  <c r="PLN158" i="33"/>
  <c r="PLP158" i="33" s="1"/>
  <c r="PLK158" i="33"/>
  <c r="PLJ158" i="33"/>
  <c r="PLL158" i="33" s="1"/>
  <c r="PLG158" i="33"/>
  <c r="PLF158" i="33"/>
  <c r="PLH158" i="33" s="1"/>
  <c r="PLC158" i="33"/>
  <c r="PLB158" i="33"/>
  <c r="PLD158" i="33" s="1"/>
  <c r="PKY158" i="33"/>
  <c r="PKX158" i="33"/>
  <c r="PKZ158" i="33" s="1"/>
  <c r="PKU158" i="33"/>
  <c r="PKT158" i="33"/>
  <c r="PKV158" i="33" s="1"/>
  <c r="PKQ158" i="33"/>
  <c r="PKP158" i="33"/>
  <c r="PKR158" i="33" s="1"/>
  <c r="PKM158" i="33"/>
  <c r="PKL158" i="33"/>
  <c r="PKN158" i="33" s="1"/>
  <c r="PKI158" i="33"/>
  <c r="PKH158" i="33"/>
  <c r="PKJ158" i="33" s="1"/>
  <c r="PKE158" i="33"/>
  <c r="PKD158" i="33"/>
  <c r="PKF158" i="33" s="1"/>
  <c r="PKA158" i="33"/>
  <c r="PJZ158" i="33"/>
  <c r="PKB158" i="33" s="1"/>
  <c r="PJW158" i="33"/>
  <c r="PJV158" i="33"/>
  <c r="PJX158" i="33" s="1"/>
  <c r="PJS158" i="33"/>
  <c r="PJR158" i="33"/>
  <c r="PJT158" i="33" s="1"/>
  <c r="PJO158" i="33"/>
  <c r="PJN158" i="33"/>
  <c r="PJP158" i="33" s="1"/>
  <c r="PJK158" i="33"/>
  <c r="PJJ158" i="33"/>
  <c r="PJL158" i="33" s="1"/>
  <c r="PJG158" i="33"/>
  <c r="PJF158" i="33"/>
  <c r="PJH158" i="33" s="1"/>
  <c r="PJC158" i="33"/>
  <c r="PJB158" i="33"/>
  <c r="PJD158" i="33" s="1"/>
  <c r="PIY158" i="33"/>
  <c r="PIX158" i="33"/>
  <c r="PIZ158" i="33" s="1"/>
  <c r="PIU158" i="33"/>
  <c r="PIT158" i="33"/>
  <c r="PIV158" i="33" s="1"/>
  <c r="PIQ158" i="33"/>
  <c r="PIP158" i="33"/>
  <c r="PIR158" i="33" s="1"/>
  <c r="PIM158" i="33"/>
  <c r="PIL158" i="33"/>
  <c r="PIN158" i="33" s="1"/>
  <c r="PII158" i="33"/>
  <c r="PIH158" i="33"/>
  <c r="PIJ158" i="33" s="1"/>
  <c r="PIE158" i="33"/>
  <c r="PID158" i="33"/>
  <c r="PIF158" i="33" s="1"/>
  <c r="PIA158" i="33"/>
  <c r="PHZ158" i="33"/>
  <c r="PIB158" i="33" s="1"/>
  <c r="PHW158" i="33"/>
  <c r="PHV158" i="33"/>
  <c r="PHX158" i="33" s="1"/>
  <c r="PHS158" i="33"/>
  <c r="PHR158" i="33"/>
  <c r="PHT158" i="33" s="1"/>
  <c r="PHO158" i="33"/>
  <c r="PHN158" i="33"/>
  <c r="PHP158" i="33" s="1"/>
  <c r="PHK158" i="33"/>
  <c r="PHJ158" i="33"/>
  <c r="PHL158" i="33" s="1"/>
  <c r="PHG158" i="33"/>
  <c r="PHF158" i="33"/>
  <c r="PHH158" i="33" s="1"/>
  <c r="PHC158" i="33"/>
  <c r="PHB158" i="33"/>
  <c r="PHD158" i="33" s="1"/>
  <c r="PGY158" i="33"/>
  <c r="PGX158" i="33"/>
  <c r="PGZ158" i="33" s="1"/>
  <c r="PGU158" i="33"/>
  <c r="PGT158" i="33"/>
  <c r="PGV158" i="33" s="1"/>
  <c r="PGQ158" i="33"/>
  <c r="PGP158" i="33"/>
  <c r="PGR158" i="33" s="1"/>
  <c r="PGM158" i="33"/>
  <c r="PGL158" i="33"/>
  <c r="PGN158" i="33" s="1"/>
  <c r="PGI158" i="33"/>
  <c r="PGH158" i="33"/>
  <c r="PGJ158" i="33" s="1"/>
  <c r="PGE158" i="33"/>
  <c r="PGD158" i="33"/>
  <c r="PGF158" i="33" s="1"/>
  <c r="PGA158" i="33"/>
  <c r="PFZ158" i="33"/>
  <c r="PGB158" i="33" s="1"/>
  <c r="PFW158" i="33"/>
  <c r="PFV158" i="33"/>
  <c r="PFX158" i="33" s="1"/>
  <c r="PFS158" i="33"/>
  <c r="PFR158" i="33"/>
  <c r="PFT158" i="33" s="1"/>
  <c r="PFO158" i="33"/>
  <c r="PFN158" i="33"/>
  <c r="PFP158" i="33" s="1"/>
  <c r="PFK158" i="33"/>
  <c r="PFJ158" i="33"/>
  <c r="PFL158" i="33" s="1"/>
  <c r="PFG158" i="33"/>
  <c r="PFF158" i="33"/>
  <c r="PFH158" i="33" s="1"/>
  <c r="PFC158" i="33"/>
  <c r="PFB158" i="33"/>
  <c r="PFD158" i="33" s="1"/>
  <c r="PEY158" i="33"/>
  <c r="PEX158" i="33"/>
  <c r="PEZ158" i="33" s="1"/>
  <c r="PEU158" i="33"/>
  <c r="PET158" i="33"/>
  <c r="PEV158" i="33" s="1"/>
  <c r="PEQ158" i="33"/>
  <c r="PEP158" i="33"/>
  <c r="PER158" i="33" s="1"/>
  <c r="PEM158" i="33"/>
  <c r="PEL158" i="33"/>
  <c r="PEN158" i="33" s="1"/>
  <c r="PEI158" i="33"/>
  <c r="PEH158" i="33"/>
  <c r="PEJ158" i="33" s="1"/>
  <c r="PEE158" i="33"/>
  <c r="PED158" i="33"/>
  <c r="PEF158" i="33" s="1"/>
  <c r="PEA158" i="33"/>
  <c r="PDZ158" i="33"/>
  <c r="PEB158" i="33" s="1"/>
  <c r="PDW158" i="33"/>
  <c r="PDV158" i="33"/>
  <c r="PDX158" i="33" s="1"/>
  <c r="PDS158" i="33"/>
  <c r="PDR158" i="33"/>
  <c r="PDT158" i="33" s="1"/>
  <c r="PDO158" i="33"/>
  <c r="PDN158" i="33"/>
  <c r="PDP158" i="33" s="1"/>
  <c r="PDK158" i="33"/>
  <c r="PDJ158" i="33"/>
  <c r="PDL158" i="33" s="1"/>
  <c r="PDG158" i="33"/>
  <c r="PDF158" i="33"/>
  <c r="PDH158" i="33" s="1"/>
  <c r="PDC158" i="33"/>
  <c r="PDB158" i="33"/>
  <c r="PDD158" i="33" s="1"/>
  <c r="PCY158" i="33"/>
  <c r="PCX158" i="33"/>
  <c r="PCZ158" i="33" s="1"/>
  <c r="PCU158" i="33"/>
  <c r="PCT158" i="33"/>
  <c r="PCV158" i="33" s="1"/>
  <c r="PCQ158" i="33"/>
  <c r="PCP158" i="33"/>
  <c r="PCR158" i="33" s="1"/>
  <c r="PCM158" i="33"/>
  <c r="PCL158" i="33"/>
  <c r="PCN158" i="33" s="1"/>
  <c r="PCI158" i="33"/>
  <c r="PCH158" i="33"/>
  <c r="PCJ158" i="33" s="1"/>
  <c r="PCE158" i="33"/>
  <c r="PCD158" i="33"/>
  <c r="PCF158" i="33" s="1"/>
  <c r="PCA158" i="33"/>
  <c r="PBZ158" i="33"/>
  <c r="PCB158" i="33" s="1"/>
  <c r="PBW158" i="33"/>
  <c r="PBV158" i="33"/>
  <c r="PBX158" i="33" s="1"/>
  <c r="PBS158" i="33"/>
  <c r="PBR158" i="33"/>
  <c r="PBT158" i="33" s="1"/>
  <c r="PBO158" i="33"/>
  <c r="PBN158" i="33"/>
  <c r="PBP158" i="33" s="1"/>
  <c r="PBK158" i="33"/>
  <c r="PBJ158" i="33"/>
  <c r="PBL158" i="33" s="1"/>
  <c r="PBG158" i="33"/>
  <c r="PBF158" i="33"/>
  <c r="PBH158" i="33" s="1"/>
  <c r="PBC158" i="33"/>
  <c r="PBB158" i="33"/>
  <c r="PBD158" i="33" s="1"/>
  <c r="PAY158" i="33"/>
  <c r="PAX158" i="33"/>
  <c r="PAZ158" i="33" s="1"/>
  <c r="PAU158" i="33"/>
  <c r="PAT158" i="33"/>
  <c r="PAV158" i="33" s="1"/>
  <c r="PAQ158" i="33"/>
  <c r="PAP158" i="33"/>
  <c r="PAR158" i="33" s="1"/>
  <c r="PAM158" i="33"/>
  <c r="PAL158" i="33"/>
  <c r="PAN158" i="33" s="1"/>
  <c r="PAI158" i="33"/>
  <c r="PAH158" i="33"/>
  <c r="PAJ158" i="33" s="1"/>
  <c r="PAE158" i="33"/>
  <c r="PAD158" i="33"/>
  <c r="PAF158" i="33" s="1"/>
  <c r="PAA158" i="33"/>
  <c r="OZZ158" i="33"/>
  <c r="PAB158" i="33" s="1"/>
  <c r="OZW158" i="33"/>
  <c r="OZV158" i="33"/>
  <c r="OZX158" i="33" s="1"/>
  <c r="OZS158" i="33"/>
  <c r="OZR158" i="33"/>
  <c r="OZT158" i="33" s="1"/>
  <c r="OZO158" i="33"/>
  <c r="OZN158" i="33"/>
  <c r="OZP158" i="33" s="1"/>
  <c r="OZK158" i="33"/>
  <c r="OZJ158" i="33"/>
  <c r="OZL158" i="33" s="1"/>
  <c r="OZG158" i="33"/>
  <c r="OZF158" i="33"/>
  <c r="OZH158" i="33" s="1"/>
  <c r="OZC158" i="33"/>
  <c r="OZB158" i="33"/>
  <c r="OZD158" i="33" s="1"/>
  <c r="OYY158" i="33"/>
  <c r="OYX158" i="33"/>
  <c r="OYZ158" i="33" s="1"/>
  <c r="OYU158" i="33"/>
  <c r="OYT158" i="33"/>
  <c r="OYV158" i="33" s="1"/>
  <c r="OYQ158" i="33"/>
  <c r="OYP158" i="33"/>
  <c r="OYR158" i="33" s="1"/>
  <c r="OYM158" i="33"/>
  <c r="OYL158" i="33"/>
  <c r="OYN158" i="33" s="1"/>
  <c r="OYI158" i="33"/>
  <c r="OYH158" i="33"/>
  <c r="OYJ158" i="33" s="1"/>
  <c r="OYE158" i="33"/>
  <c r="OYD158" i="33"/>
  <c r="OYF158" i="33" s="1"/>
  <c r="OYA158" i="33"/>
  <c r="OXZ158" i="33"/>
  <c r="OYB158" i="33" s="1"/>
  <c r="OXW158" i="33"/>
  <c r="OXV158" i="33"/>
  <c r="OXX158" i="33" s="1"/>
  <c r="OXS158" i="33"/>
  <c r="OXR158" i="33"/>
  <c r="OXT158" i="33" s="1"/>
  <c r="OXO158" i="33"/>
  <c r="OXN158" i="33"/>
  <c r="OXP158" i="33" s="1"/>
  <c r="OXK158" i="33"/>
  <c r="OXJ158" i="33"/>
  <c r="OXL158" i="33" s="1"/>
  <c r="OXG158" i="33"/>
  <c r="OXF158" i="33"/>
  <c r="OXH158" i="33" s="1"/>
  <c r="OXC158" i="33"/>
  <c r="OXB158" i="33"/>
  <c r="OXD158" i="33" s="1"/>
  <c r="OWY158" i="33"/>
  <c r="OWX158" i="33"/>
  <c r="OWZ158" i="33" s="1"/>
  <c r="OWU158" i="33"/>
  <c r="OWT158" i="33"/>
  <c r="OWV158" i="33" s="1"/>
  <c r="OWQ158" i="33"/>
  <c r="OWP158" i="33"/>
  <c r="OWR158" i="33" s="1"/>
  <c r="OWM158" i="33"/>
  <c r="OWL158" i="33"/>
  <c r="OWN158" i="33" s="1"/>
  <c r="OWI158" i="33"/>
  <c r="OWH158" i="33"/>
  <c r="OWJ158" i="33" s="1"/>
  <c r="OWE158" i="33"/>
  <c r="OWD158" i="33"/>
  <c r="OWF158" i="33" s="1"/>
  <c r="OWA158" i="33"/>
  <c r="OVZ158" i="33"/>
  <c r="OWB158" i="33" s="1"/>
  <c r="OVW158" i="33"/>
  <c r="OVV158" i="33"/>
  <c r="OVX158" i="33" s="1"/>
  <c r="OVS158" i="33"/>
  <c r="OVR158" i="33"/>
  <c r="OVT158" i="33" s="1"/>
  <c r="OVO158" i="33"/>
  <c r="OVN158" i="33"/>
  <c r="OVP158" i="33" s="1"/>
  <c r="OVK158" i="33"/>
  <c r="OVJ158" i="33"/>
  <c r="OVL158" i="33" s="1"/>
  <c r="OVG158" i="33"/>
  <c r="OVF158" i="33"/>
  <c r="OVH158" i="33" s="1"/>
  <c r="OVC158" i="33"/>
  <c r="OVB158" i="33"/>
  <c r="OVD158" i="33" s="1"/>
  <c r="OUY158" i="33"/>
  <c r="OUX158" i="33"/>
  <c r="OUZ158" i="33" s="1"/>
  <c r="OUU158" i="33"/>
  <c r="OUT158" i="33"/>
  <c r="OUV158" i="33" s="1"/>
  <c r="OUQ158" i="33"/>
  <c r="OUP158" i="33"/>
  <c r="OUR158" i="33" s="1"/>
  <c r="OUM158" i="33"/>
  <c r="OUL158" i="33"/>
  <c r="OUN158" i="33" s="1"/>
  <c r="OUI158" i="33"/>
  <c r="OUH158" i="33"/>
  <c r="OUJ158" i="33" s="1"/>
  <c r="OUE158" i="33"/>
  <c r="OUD158" i="33"/>
  <c r="OUF158" i="33" s="1"/>
  <c r="OUA158" i="33"/>
  <c r="OTZ158" i="33"/>
  <c r="OUB158" i="33" s="1"/>
  <c r="OTW158" i="33"/>
  <c r="OTV158" i="33"/>
  <c r="OTX158" i="33" s="1"/>
  <c r="OTS158" i="33"/>
  <c r="OTR158" i="33"/>
  <c r="OTT158" i="33" s="1"/>
  <c r="OTO158" i="33"/>
  <c r="OTN158" i="33"/>
  <c r="OTP158" i="33" s="1"/>
  <c r="OTK158" i="33"/>
  <c r="OTJ158" i="33"/>
  <c r="OTL158" i="33" s="1"/>
  <c r="OTG158" i="33"/>
  <c r="OTF158" i="33"/>
  <c r="OTH158" i="33" s="1"/>
  <c r="OTC158" i="33"/>
  <c r="OTB158" i="33"/>
  <c r="OTD158" i="33" s="1"/>
  <c r="OSY158" i="33"/>
  <c r="OSX158" i="33"/>
  <c r="OSZ158" i="33" s="1"/>
  <c r="OSU158" i="33"/>
  <c r="OST158" i="33"/>
  <c r="OSV158" i="33" s="1"/>
  <c r="OSQ158" i="33"/>
  <c r="OSP158" i="33"/>
  <c r="OSR158" i="33" s="1"/>
  <c r="OSM158" i="33"/>
  <c r="OSL158" i="33"/>
  <c r="OSN158" i="33" s="1"/>
  <c r="OSI158" i="33"/>
  <c r="OSH158" i="33"/>
  <c r="OSJ158" i="33" s="1"/>
  <c r="OSE158" i="33"/>
  <c r="OSD158" i="33"/>
  <c r="OSF158" i="33" s="1"/>
  <c r="OSA158" i="33"/>
  <c r="ORZ158" i="33"/>
  <c r="OSB158" i="33" s="1"/>
  <c r="ORW158" i="33"/>
  <c r="ORV158" i="33"/>
  <c r="ORX158" i="33" s="1"/>
  <c r="ORS158" i="33"/>
  <c r="ORR158" i="33"/>
  <c r="ORT158" i="33" s="1"/>
  <c r="ORO158" i="33"/>
  <c r="ORN158" i="33"/>
  <c r="ORP158" i="33" s="1"/>
  <c r="ORK158" i="33"/>
  <c r="ORJ158" i="33"/>
  <c r="ORL158" i="33" s="1"/>
  <c r="ORG158" i="33"/>
  <c r="ORF158" i="33"/>
  <c r="ORH158" i="33" s="1"/>
  <c r="ORC158" i="33"/>
  <c r="ORB158" i="33"/>
  <c r="ORD158" i="33" s="1"/>
  <c r="OQY158" i="33"/>
  <c r="OQX158" i="33"/>
  <c r="OQZ158" i="33" s="1"/>
  <c r="OQU158" i="33"/>
  <c r="OQT158" i="33"/>
  <c r="OQV158" i="33" s="1"/>
  <c r="OQQ158" i="33"/>
  <c r="OQP158" i="33"/>
  <c r="OQR158" i="33" s="1"/>
  <c r="OQM158" i="33"/>
  <c r="OQL158" i="33"/>
  <c r="OQN158" i="33" s="1"/>
  <c r="OQI158" i="33"/>
  <c r="OQH158" i="33"/>
  <c r="OQJ158" i="33" s="1"/>
  <c r="OQE158" i="33"/>
  <c r="OQD158" i="33"/>
  <c r="OQF158" i="33" s="1"/>
  <c r="OQA158" i="33"/>
  <c r="OPZ158" i="33"/>
  <c r="OQB158" i="33" s="1"/>
  <c r="OPW158" i="33"/>
  <c r="OPV158" i="33"/>
  <c r="OPX158" i="33" s="1"/>
  <c r="OPS158" i="33"/>
  <c r="OPR158" i="33"/>
  <c r="OPT158" i="33" s="1"/>
  <c r="OPO158" i="33"/>
  <c r="OPN158" i="33"/>
  <c r="OPP158" i="33" s="1"/>
  <c r="OPK158" i="33"/>
  <c r="OPJ158" i="33"/>
  <c r="OPL158" i="33" s="1"/>
  <c r="OPG158" i="33"/>
  <c r="OPF158" i="33"/>
  <c r="OPH158" i="33" s="1"/>
  <c r="OPC158" i="33"/>
  <c r="OPB158" i="33"/>
  <c r="OPD158" i="33" s="1"/>
  <c r="OOY158" i="33"/>
  <c r="OOX158" i="33"/>
  <c r="OOZ158" i="33" s="1"/>
  <c r="OOU158" i="33"/>
  <c r="OOT158" i="33"/>
  <c r="OOV158" i="33" s="1"/>
  <c r="OOQ158" i="33"/>
  <c r="OOP158" i="33"/>
  <c r="OOR158" i="33" s="1"/>
  <c r="OOM158" i="33"/>
  <c r="OOL158" i="33"/>
  <c r="OON158" i="33" s="1"/>
  <c r="OOI158" i="33"/>
  <c r="OOH158" i="33"/>
  <c r="OOJ158" i="33" s="1"/>
  <c r="OOE158" i="33"/>
  <c r="OOD158" i="33"/>
  <c r="OOF158" i="33" s="1"/>
  <c r="OOA158" i="33"/>
  <c r="ONZ158" i="33"/>
  <c r="OOB158" i="33" s="1"/>
  <c r="ONW158" i="33"/>
  <c r="ONV158" i="33"/>
  <c r="ONX158" i="33" s="1"/>
  <c r="ONS158" i="33"/>
  <c r="ONR158" i="33"/>
  <c r="ONT158" i="33" s="1"/>
  <c r="ONO158" i="33"/>
  <c r="ONN158" i="33"/>
  <c r="ONP158" i="33" s="1"/>
  <c r="ONK158" i="33"/>
  <c r="ONJ158" i="33"/>
  <c r="ONL158" i="33" s="1"/>
  <c r="ONG158" i="33"/>
  <c r="ONF158" i="33"/>
  <c r="ONH158" i="33" s="1"/>
  <c r="ONC158" i="33"/>
  <c r="ONB158" i="33"/>
  <c r="OND158" i="33" s="1"/>
  <c r="OMY158" i="33"/>
  <c r="OMX158" i="33"/>
  <c r="OMZ158" i="33" s="1"/>
  <c r="OMU158" i="33"/>
  <c r="OMT158" i="33"/>
  <c r="OMV158" i="33" s="1"/>
  <c r="OMQ158" i="33"/>
  <c r="OMP158" i="33"/>
  <c r="OMR158" i="33" s="1"/>
  <c r="OMM158" i="33"/>
  <c r="OML158" i="33"/>
  <c r="OMN158" i="33" s="1"/>
  <c r="OMI158" i="33"/>
  <c r="OMH158" i="33"/>
  <c r="OMJ158" i="33" s="1"/>
  <c r="OME158" i="33"/>
  <c r="OMD158" i="33"/>
  <c r="OMF158" i="33" s="1"/>
  <c r="OMA158" i="33"/>
  <c r="OLZ158" i="33"/>
  <c r="OMB158" i="33" s="1"/>
  <c r="OLW158" i="33"/>
  <c r="OLV158" i="33"/>
  <c r="OLX158" i="33" s="1"/>
  <c r="OLS158" i="33"/>
  <c r="OLR158" i="33"/>
  <c r="OLT158" i="33" s="1"/>
  <c r="OLO158" i="33"/>
  <c r="OLN158" i="33"/>
  <c r="OLP158" i="33" s="1"/>
  <c r="OLK158" i="33"/>
  <c r="OLJ158" i="33"/>
  <c r="OLL158" i="33" s="1"/>
  <c r="OLG158" i="33"/>
  <c r="OLF158" i="33"/>
  <c r="OLH158" i="33" s="1"/>
  <c r="OLC158" i="33"/>
  <c r="OLB158" i="33"/>
  <c r="OLD158" i="33" s="1"/>
  <c r="OKY158" i="33"/>
  <c r="OKX158" i="33"/>
  <c r="OKZ158" i="33" s="1"/>
  <c r="OKU158" i="33"/>
  <c r="OKT158" i="33"/>
  <c r="OKV158" i="33" s="1"/>
  <c r="OKQ158" i="33"/>
  <c r="OKP158" i="33"/>
  <c r="OKR158" i="33" s="1"/>
  <c r="OKM158" i="33"/>
  <c r="OKL158" i="33"/>
  <c r="OKN158" i="33" s="1"/>
  <c r="OKI158" i="33"/>
  <c r="OKH158" i="33"/>
  <c r="OKJ158" i="33" s="1"/>
  <c r="OKE158" i="33"/>
  <c r="OKD158" i="33"/>
  <c r="OKF158" i="33" s="1"/>
  <c r="OKA158" i="33"/>
  <c r="OJZ158" i="33"/>
  <c r="OKB158" i="33" s="1"/>
  <c r="OJW158" i="33"/>
  <c r="OJV158" i="33"/>
  <c r="OJX158" i="33" s="1"/>
  <c r="OJS158" i="33"/>
  <c r="OJR158" i="33"/>
  <c r="OJT158" i="33" s="1"/>
  <c r="OJO158" i="33"/>
  <c r="OJN158" i="33"/>
  <c r="OJP158" i="33" s="1"/>
  <c r="OJK158" i="33"/>
  <c r="OJJ158" i="33"/>
  <c r="OJL158" i="33" s="1"/>
  <c r="OJG158" i="33"/>
  <c r="OJF158" i="33"/>
  <c r="OJH158" i="33" s="1"/>
  <c r="OJC158" i="33"/>
  <c r="OJB158" i="33"/>
  <c r="OJD158" i="33" s="1"/>
  <c r="OIY158" i="33"/>
  <c r="OIX158" i="33"/>
  <c r="OIZ158" i="33" s="1"/>
  <c r="OIU158" i="33"/>
  <c r="OIT158" i="33"/>
  <c r="OIV158" i="33" s="1"/>
  <c r="OIQ158" i="33"/>
  <c r="OIP158" i="33"/>
  <c r="OIR158" i="33" s="1"/>
  <c r="OIM158" i="33"/>
  <c r="OIL158" i="33"/>
  <c r="OIN158" i="33" s="1"/>
  <c r="OII158" i="33"/>
  <c r="OIH158" i="33"/>
  <c r="OIJ158" i="33" s="1"/>
  <c r="OIE158" i="33"/>
  <c r="OID158" i="33"/>
  <c r="OIF158" i="33" s="1"/>
  <c r="OIA158" i="33"/>
  <c r="OHZ158" i="33"/>
  <c r="OIB158" i="33" s="1"/>
  <c r="OHW158" i="33"/>
  <c r="OHV158" i="33"/>
  <c r="OHX158" i="33" s="1"/>
  <c r="OHS158" i="33"/>
  <c r="OHR158" i="33"/>
  <c r="OHT158" i="33" s="1"/>
  <c r="OHO158" i="33"/>
  <c r="OHN158" i="33"/>
  <c r="OHP158" i="33" s="1"/>
  <c r="OHK158" i="33"/>
  <c r="OHJ158" i="33"/>
  <c r="OHL158" i="33" s="1"/>
  <c r="OHG158" i="33"/>
  <c r="OHF158" i="33"/>
  <c r="OHH158" i="33" s="1"/>
  <c r="OHC158" i="33"/>
  <c r="OHB158" i="33"/>
  <c r="OHD158" i="33" s="1"/>
  <c r="OGY158" i="33"/>
  <c r="OGX158" i="33"/>
  <c r="OGZ158" i="33" s="1"/>
  <c r="OGU158" i="33"/>
  <c r="OGT158" i="33"/>
  <c r="OGV158" i="33" s="1"/>
  <c r="OGQ158" i="33"/>
  <c r="OGP158" i="33"/>
  <c r="OGR158" i="33" s="1"/>
  <c r="OGM158" i="33"/>
  <c r="OGL158" i="33"/>
  <c r="OGN158" i="33" s="1"/>
  <c r="OGI158" i="33"/>
  <c r="OGH158" i="33"/>
  <c r="OGJ158" i="33" s="1"/>
  <c r="OGE158" i="33"/>
  <c r="OGD158" i="33"/>
  <c r="OGF158" i="33" s="1"/>
  <c r="OGA158" i="33"/>
  <c r="OFZ158" i="33"/>
  <c r="OGB158" i="33" s="1"/>
  <c r="OFW158" i="33"/>
  <c r="OFV158" i="33"/>
  <c r="OFX158" i="33" s="1"/>
  <c r="OFS158" i="33"/>
  <c r="OFR158" i="33"/>
  <c r="OFT158" i="33" s="1"/>
  <c r="OFO158" i="33"/>
  <c r="OFN158" i="33"/>
  <c r="OFP158" i="33" s="1"/>
  <c r="OFK158" i="33"/>
  <c r="OFJ158" i="33"/>
  <c r="OFL158" i="33" s="1"/>
  <c r="OFG158" i="33"/>
  <c r="OFF158" i="33"/>
  <c r="OFH158" i="33" s="1"/>
  <c r="OFC158" i="33"/>
  <c r="OFB158" i="33"/>
  <c r="OFD158" i="33" s="1"/>
  <c r="OEY158" i="33"/>
  <c r="OEX158" i="33"/>
  <c r="OEZ158" i="33" s="1"/>
  <c r="OEU158" i="33"/>
  <c r="OET158" i="33"/>
  <c r="OEV158" i="33" s="1"/>
  <c r="OEQ158" i="33"/>
  <c r="OEP158" i="33"/>
  <c r="OER158" i="33" s="1"/>
  <c r="OEM158" i="33"/>
  <c r="OEL158" i="33"/>
  <c r="OEN158" i="33" s="1"/>
  <c r="OEI158" i="33"/>
  <c r="OEH158" i="33"/>
  <c r="OEJ158" i="33" s="1"/>
  <c r="OEE158" i="33"/>
  <c r="OED158" i="33"/>
  <c r="OEF158" i="33" s="1"/>
  <c r="OEA158" i="33"/>
  <c r="ODZ158" i="33"/>
  <c r="OEB158" i="33" s="1"/>
  <c r="ODW158" i="33"/>
  <c r="ODV158" i="33"/>
  <c r="ODX158" i="33" s="1"/>
  <c r="ODS158" i="33"/>
  <c r="ODR158" i="33"/>
  <c r="ODT158" i="33" s="1"/>
  <c r="ODO158" i="33"/>
  <c r="ODN158" i="33"/>
  <c r="ODP158" i="33" s="1"/>
  <c r="ODK158" i="33"/>
  <c r="ODJ158" i="33"/>
  <c r="ODL158" i="33" s="1"/>
  <c r="ODG158" i="33"/>
  <c r="ODF158" i="33"/>
  <c r="ODH158" i="33" s="1"/>
  <c r="ODC158" i="33"/>
  <c r="ODB158" i="33"/>
  <c r="ODD158" i="33" s="1"/>
  <c r="OCY158" i="33"/>
  <c r="OCX158" i="33"/>
  <c r="OCZ158" i="33" s="1"/>
  <c r="OCU158" i="33"/>
  <c r="OCT158" i="33"/>
  <c r="OCV158" i="33" s="1"/>
  <c r="OCQ158" i="33"/>
  <c r="OCP158" i="33"/>
  <c r="OCR158" i="33" s="1"/>
  <c r="OCM158" i="33"/>
  <c r="OCL158" i="33"/>
  <c r="OCN158" i="33" s="1"/>
  <c r="OCI158" i="33"/>
  <c r="OCH158" i="33"/>
  <c r="OCJ158" i="33" s="1"/>
  <c r="OCE158" i="33"/>
  <c r="OCD158" i="33"/>
  <c r="OCF158" i="33" s="1"/>
  <c r="OCA158" i="33"/>
  <c r="OBZ158" i="33"/>
  <c r="OCB158" i="33" s="1"/>
  <c r="OBW158" i="33"/>
  <c r="OBV158" i="33"/>
  <c r="OBX158" i="33" s="1"/>
  <c r="OBS158" i="33"/>
  <c r="OBR158" i="33"/>
  <c r="OBT158" i="33" s="1"/>
  <c r="OBO158" i="33"/>
  <c r="OBN158" i="33"/>
  <c r="OBP158" i="33" s="1"/>
  <c r="OBK158" i="33"/>
  <c r="OBJ158" i="33"/>
  <c r="OBL158" i="33" s="1"/>
  <c r="OBG158" i="33"/>
  <c r="OBF158" i="33"/>
  <c r="OBH158" i="33" s="1"/>
  <c r="OBC158" i="33"/>
  <c r="OBB158" i="33"/>
  <c r="OBD158" i="33" s="1"/>
  <c r="OAY158" i="33"/>
  <c r="OAX158" i="33"/>
  <c r="OAZ158" i="33" s="1"/>
  <c r="OAU158" i="33"/>
  <c r="OAT158" i="33"/>
  <c r="OAV158" i="33" s="1"/>
  <c r="OAQ158" i="33"/>
  <c r="OAP158" i="33"/>
  <c r="OAR158" i="33" s="1"/>
  <c r="OAM158" i="33"/>
  <c r="OAL158" i="33"/>
  <c r="OAN158" i="33" s="1"/>
  <c r="OAI158" i="33"/>
  <c r="OAH158" i="33"/>
  <c r="OAJ158" i="33" s="1"/>
  <c r="OAE158" i="33"/>
  <c r="OAD158" i="33"/>
  <c r="OAF158" i="33" s="1"/>
  <c r="OAA158" i="33"/>
  <c r="NZZ158" i="33"/>
  <c r="OAB158" i="33" s="1"/>
  <c r="NZW158" i="33"/>
  <c r="NZV158" i="33"/>
  <c r="NZX158" i="33" s="1"/>
  <c r="NZS158" i="33"/>
  <c r="NZR158" i="33"/>
  <c r="NZT158" i="33" s="1"/>
  <c r="NZO158" i="33"/>
  <c r="NZN158" i="33"/>
  <c r="NZP158" i="33" s="1"/>
  <c r="NZK158" i="33"/>
  <c r="NZJ158" i="33"/>
  <c r="NZL158" i="33" s="1"/>
  <c r="NZG158" i="33"/>
  <c r="NZF158" i="33"/>
  <c r="NZH158" i="33" s="1"/>
  <c r="NZC158" i="33"/>
  <c r="NZB158" i="33"/>
  <c r="NZD158" i="33" s="1"/>
  <c r="NYY158" i="33"/>
  <c r="NYX158" i="33"/>
  <c r="NYZ158" i="33" s="1"/>
  <c r="NYU158" i="33"/>
  <c r="NYT158" i="33"/>
  <c r="NYV158" i="33" s="1"/>
  <c r="NYQ158" i="33"/>
  <c r="NYP158" i="33"/>
  <c r="NYR158" i="33" s="1"/>
  <c r="NYM158" i="33"/>
  <c r="NYL158" i="33"/>
  <c r="NYN158" i="33" s="1"/>
  <c r="NYI158" i="33"/>
  <c r="NYH158" i="33"/>
  <c r="NYJ158" i="33" s="1"/>
  <c r="NYE158" i="33"/>
  <c r="NYD158" i="33"/>
  <c r="NYF158" i="33" s="1"/>
  <c r="NYA158" i="33"/>
  <c r="NXZ158" i="33"/>
  <c r="NYB158" i="33" s="1"/>
  <c r="NXW158" i="33"/>
  <c r="NXV158" i="33"/>
  <c r="NXX158" i="33" s="1"/>
  <c r="NXS158" i="33"/>
  <c r="NXR158" i="33"/>
  <c r="NXT158" i="33" s="1"/>
  <c r="NXO158" i="33"/>
  <c r="NXN158" i="33"/>
  <c r="NXP158" i="33" s="1"/>
  <c r="NXK158" i="33"/>
  <c r="NXJ158" i="33"/>
  <c r="NXL158" i="33" s="1"/>
  <c r="NXG158" i="33"/>
  <c r="NXF158" i="33"/>
  <c r="NXH158" i="33" s="1"/>
  <c r="NXC158" i="33"/>
  <c r="NXB158" i="33"/>
  <c r="NXD158" i="33" s="1"/>
  <c r="NWY158" i="33"/>
  <c r="NWX158" i="33"/>
  <c r="NWZ158" i="33" s="1"/>
  <c r="NWU158" i="33"/>
  <c r="NWT158" i="33"/>
  <c r="NWV158" i="33" s="1"/>
  <c r="NWQ158" i="33"/>
  <c r="NWP158" i="33"/>
  <c r="NWR158" i="33" s="1"/>
  <c r="NWM158" i="33"/>
  <c r="NWL158" i="33"/>
  <c r="NWN158" i="33" s="1"/>
  <c r="NWI158" i="33"/>
  <c r="NWH158" i="33"/>
  <c r="NWJ158" i="33" s="1"/>
  <c r="NWE158" i="33"/>
  <c r="NWD158" i="33"/>
  <c r="NWF158" i="33" s="1"/>
  <c r="NWA158" i="33"/>
  <c r="NVZ158" i="33"/>
  <c r="NWB158" i="33" s="1"/>
  <c r="NVW158" i="33"/>
  <c r="NVV158" i="33"/>
  <c r="NVX158" i="33" s="1"/>
  <c r="NVS158" i="33"/>
  <c r="NVR158" i="33"/>
  <c r="NVT158" i="33" s="1"/>
  <c r="NVO158" i="33"/>
  <c r="NVN158" i="33"/>
  <c r="NVP158" i="33" s="1"/>
  <c r="NVK158" i="33"/>
  <c r="NVJ158" i="33"/>
  <c r="NVL158" i="33" s="1"/>
  <c r="NVG158" i="33"/>
  <c r="NVF158" i="33"/>
  <c r="NVH158" i="33" s="1"/>
  <c r="NVC158" i="33"/>
  <c r="NVB158" i="33"/>
  <c r="NVD158" i="33" s="1"/>
  <c r="NUY158" i="33"/>
  <c r="NUX158" i="33"/>
  <c r="NUZ158" i="33" s="1"/>
  <c r="NUU158" i="33"/>
  <c r="NUT158" i="33"/>
  <c r="NUV158" i="33" s="1"/>
  <c r="NUQ158" i="33"/>
  <c r="NUP158" i="33"/>
  <c r="NUR158" i="33" s="1"/>
  <c r="NUM158" i="33"/>
  <c r="NUL158" i="33"/>
  <c r="NUN158" i="33" s="1"/>
  <c r="NUI158" i="33"/>
  <c r="NUH158" i="33"/>
  <c r="NUJ158" i="33" s="1"/>
  <c r="NUE158" i="33"/>
  <c r="NUD158" i="33"/>
  <c r="NUF158" i="33" s="1"/>
  <c r="NUA158" i="33"/>
  <c r="NTZ158" i="33"/>
  <c r="NUB158" i="33" s="1"/>
  <c r="NTW158" i="33"/>
  <c r="NTV158" i="33"/>
  <c r="NTX158" i="33" s="1"/>
  <c r="NTS158" i="33"/>
  <c r="NTR158" i="33"/>
  <c r="NTT158" i="33" s="1"/>
  <c r="NTO158" i="33"/>
  <c r="NTN158" i="33"/>
  <c r="NTP158" i="33" s="1"/>
  <c r="NTK158" i="33"/>
  <c r="NTJ158" i="33"/>
  <c r="NTL158" i="33" s="1"/>
  <c r="NTG158" i="33"/>
  <c r="NTF158" i="33"/>
  <c r="NTH158" i="33" s="1"/>
  <c r="NTC158" i="33"/>
  <c r="NTB158" i="33"/>
  <c r="NTD158" i="33" s="1"/>
  <c r="NSY158" i="33"/>
  <c r="NSX158" i="33"/>
  <c r="NSZ158" i="33" s="1"/>
  <c r="NSU158" i="33"/>
  <c r="NST158" i="33"/>
  <c r="NSV158" i="33" s="1"/>
  <c r="NSQ158" i="33"/>
  <c r="NSP158" i="33"/>
  <c r="NSR158" i="33" s="1"/>
  <c r="NSM158" i="33"/>
  <c r="NSL158" i="33"/>
  <c r="NSN158" i="33" s="1"/>
  <c r="NSI158" i="33"/>
  <c r="NSH158" i="33"/>
  <c r="NSJ158" i="33" s="1"/>
  <c r="NSE158" i="33"/>
  <c r="NSD158" i="33"/>
  <c r="NSF158" i="33" s="1"/>
  <c r="NSA158" i="33"/>
  <c r="NRZ158" i="33"/>
  <c r="NSB158" i="33" s="1"/>
  <c r="NRW158" i="33"/>
  <c r="NRV158" i="33"/>
  <c r="NRX158" i="33" s="1"/>
  <c r="NRS158" i="33"/>
  <c r="NRR158" i="33"/>
  <c r="NRT158" i="33" s="1"/>
  <c r="NRO158" i="33"/>
  <c r="NRN158" i="33"/>
  <c r="NRP158" i="33" s="1"/>
  <c r="NRK158" i="33"/>
  <c r="NRJ158" i="33"/>
  <c r="NRL158" i="33" s="1"/>
  <c r="NRG158" i="33"/>
  <c r="NRF158" i="33"/>
  <c r="NRH158" i="33" s="1"/>
  <c r="NRC158" i="33"/>
  <c r="NRB158" i="33"/>
  <c r="NRD158" i="33" s="1"/>
  <c r="NQY158" i="33"/>
  <c r="NQX158" i="33"/>
  <c r="NQZ158" i="33" s="1"/>
  <c r="NQU158" i="33"/>
  <c r="NQT158" i="33"/>
  <c r="NQV158" i="33" s="1"/>
  <c r="NQQ158" i="33"/>
  <c r="NQP158" i="33"/>
  <c r="NQR158" i="33" s="1"/>
  <c r="NQM158" i="33"/>
  <c r="NQL158" i="33"/>
  <c r="NQN158" i="33" s="1"/>
  <c r="NQI158" i="33"/>
  <c r="NQH158" i="33"/>
  <c r="NQJ158" i="33" s="1"/>
  <c r="NQE158" i="33"/>
  <c r="NQD158" i="33"/>
  <c r="NQF158" i="33" s="1"/>
  <c r="NQA158" i="33"/>
  <c r="NPZ158" i="33"/>
  <c r="NQB158" i="33" s="1"/>
  <c r="NPW158" i="33"/>
  <c r="NPV158" i="33"/>
  <c r="NPX158" i="33" s="1"/>
  <c r="NPS158" i="33"/>
  <c r="NPR158" i="33"/>
  <c r="NPT158" i="33" s="1"/>
  <c r="NPO158" i="33"/>
  <c r="NPN158" i="33"/>
  <c r="NPP158" i="33" s="1"/>
  <c r="NPK158" i="33"/>
  <c r="NPJ158" i="33"/>
  <c r="NPL158" i="33" s="1"/>
  <c r="NPG158" i="33"/>
  <c r="NPF158" i="33"/>
  <c r="NPH158" i="33" s="1"/>
  <c r="NPC158" i="33"/>
  <c r="NPB158" i="33"/>
  <c r="NPD158" i="33" s="1"/>
  <c r="NOY158" i="33"/>
  <c r="NOX158" i="33"/>
  <c r="NOZ158" i="33" s="1"/>
  <c r="NOU158" i="33"/>
  <c r="NOT158" i="33"/>
  <c r="NOV158" i="33" s="1"/>
  <c r="NOQ158" i="33"/>
  <c r="NOP158" i="33"/>
  <c r="NOR158" i="33" s="1"/>
  <c r="NOM158" i="33"/>
  <c r="NOL158" i="33"/>
  <c r="NON158" i="33" s="1"/>
  <c r="NOI158" i="33"/>
  <c r="NOH158" i="33"/>
  <c r="NOJ158" i="33" s="1"/>
  <c r="NOE158" i="33"/>
  <c r="NOD158" i="33"/>
  <c r="NOF158" i="33" s="1"/>
  <c r="NOA158" i="33"/>
  <c r="NNZ158" i="33"/>
  <c r="NOB158" i="33" s="1"/>
  <c r="NNW158" i="33"/>
  <c r="NNV158" i="33"/>
  <c r="NNX158" i="33" s="1"/>
  <c r="NNS158" i="33"/>
  <c r="NNR158" i="33"/>
  <c r="NNT158" i="33" s="1"/>
  <c r="NNO158" i="33"/>
  <c r="NNN158" i="33"/>
  <c r="NNP158" i="33" s="1"/>
  <c r="NNK158" i="33"/>
  <c r="NNJ158" i="33"/>
  <c r="NNL158" i="33" s="1"/>
  <c r="NNG158" i="33"/>
  <c r="NNF158" i="33"/>
  <c r="NNH158" i="33" s="1"/>
  <c r="NNC158" i="33"/>
  <c r="NNB158" i="33"/>
  <c r="NND158" i="33" s="1"/>
  <c r="NMY158" i="33"/>
  <c r="NMX158" i="33"/>
  <c r="NMZ158" i="33" s="1"/>
  <c r="NMU158" i="33"/>
  <c r="NMT158" i="33"/>
  <c r="NMV158" i="33" s="1"/>
  <c r="NMQ158" i="33"/>
  <c r="NMP158" i="33"/>
  <c r="NMR158" i="33" s="1"/>
  <c r="NMM158" i="33"/>
  <c r="NML158" i="33"/>
  <c r="NMN158" i="33" s="1"/>
  <c r="NMI158" i="33"/>
  <c r="NMH158" i="33"/>
  <c r="NMJ158" i="33" s="1"/>
  <c r="NME158" i="33"/>
  <c r="NMD158" i="33"/>
  <c r="NMF158" i="33" s="1"/>
  <c r="NMA158" i="33"/>
  <c r="NLZ158" i="33"/>
  <c r="NMB158" i="33" s="1"/>
  <c r="NLW158" i="33"/>
  <c r="NLV158" i="33"/>
  <c r="NLX158" i="33" s="1"/>
  <c r="NLS158" i="33"/>
  <c r="NLR158" i="33"/>
  <c r="NLT158" i="33" s="1"/>
  <c r="NLO158" i="33"/>
  <c r="NLN158" i="33"/>
  <c r="NLP158" i="33" s="1"/>
  <c r="NLK158" i="33"/>
  <c r="NLJ158" i="33"/>
  <c r="NLL158" i="33" s="1"/>
  <c r="NLG158" i="33"/>
  <c r="NLF158" i="33"/>
  <c r="NLH158" i="33" s="1"/>
  <c r="NLC158" i="33"/>
  <c r="NLB158" i="33"/>
  <c r="NLD158" i="33" s="1"/>
  <c r="NKY158" i="33"/>
  <c r="NKX158" i="33"/>
  <c r="NKZ158" i="33" s="1"/>
  <c r="NKU158" i="33"/>
  <c r="NKT158" i="33"/>
  <c r="NKV158" i="33" s="1"/>
  <c r="NKQ158" i="33"/>
  <c r="NKP158" i="33"/>
  <c r="NKR158" i="33" s="1"/>
  <c r="NKM158" i="33"/>
  <c r="NKL158" i="33"/>
  <c r="NKN158" i="33" s="1"/>
  <c r="NKI158" i="33"/>
  <c r="NKH158" i="33"/>
  <c r="NKJ158" i="33" s="1"/>
  <c r="NKE158" i="33"/>
  <c r="NKD158" i="33"/>
  <c r="NKF158" i="33" s="1"/>
  <c r="NKA158" i="33"/>
  <c r="NJZ158" i="33"/>
  <c r="NKB158" i="33" s="1"/>
  <c r="NJW158" i="33"/>
  <c r="NJV158" i="33"/>
  <c r="NJX158" i="33" s="1"/>
  <c r="NJS158" i="33"/>
  <c r="NJR158" i="33"/>
  <c r="NJT158" i="33" s="1"/>
  <c r="NJO158" i="33"/>
  <c r="NJN158" i="33"/>
  <c r="NJP158" i="33" s="1"/>
  <c r="NJK158" i="33"/>
  <c r="NJJ158" i="33"/>
  <c r="NJL158" i="33" s="1"/>
  <c r="NJG158" i="33"/>
  <c r="NJF158" i="33"/>
  <c r="NJH158" i="33" s="1"/>
  <c r="NJC158" i="33"/>
  <c r="NJB158" i="33"/>
  <c r="NJD158" i="33" s="1"/>
  <c r="NIY158" i="33"/>
  <c r="NIX158" i="33"/>
  <c r="NIZ158" i="33" s="1"/>
  <c r="NIU158" i="33"/>
  <c r="NIT158" i="33"/>
  <c r="NIV158" i="33" s="1"/>
  <c r="NIQ158" i="33"/>
  <c r="NIP158" i="33"/>
  <c r="NIR158" i="33" s="1"/>
  <c r="NIM158" i="33"/>
  <c r="NIL158" i="33"/>
  <c r="NIN158" i="33" s="1"/>
  <c r="NII158" i="33"/>
  <c r="NIH158" i="33"/>
  <c r="NIJ158" i="33" s="1"/>
  <c r="NIE158" i="33"/>
  <c r="NID158" i="33"/>
  <c r="NIF158" i="33" s="1"/>
  <c r="NIA158" i="33"/>
  <c r="NHZ158" i="33"/>
  <c r="NIB158" i="33" s="1"/>
  <c r="NHW158" i="33"/>
  <c r="NHV158" i="33"/>
  <c r="NHX158" i="33" s="1"/>
  <c r="NHS158" i="33"/>
  <c r="NHR158" i="33"/>
  <c r="NHT158" i="33" s="1"/>
  <c r="NHO158" i="33"/>
  <c r="NHN158" i="33"/>
  <c r="NHP158" i="33" s="1"/>
  <c r="NHK158" i="33"/>
  <c r="NHJ158" i="33"/>
  <c r="NHL158" i="33" s="1"/>
  <c r="NHG158" i="33"/>
  <c r="NHF158" i="33"/>
  <c r="NHH158" i="33" s="1"/>
  <c r="NHC158" i="33"/>
  <c r="NHB158" i="33"/>
  <c r="NHD158" i="33" s="1"/>
  <c r="NGY158" i="33"/>
  <c r="NGX158" i="33"/>
  <c r="NGZ158" i="33" s="1"/>
  <c r="NGU158" i="33"/>
  <c r="NGT158" i="33"/>
  <c r="NGV158" i="33" s="1"/>
  <c r="NGQ158" i="33"/>
  <c r="NGP158" i="33"/>
  <c r="NGR158" i="33" s="1"/>
  <c r="NGM158" i="33"/>
  <c r="NGL158" i="33"/>
  <c r="NGN158" i="33" s="1"/>
  <c r="NGI158" i="33"/>
  <c r="NGH158" i="33"/>
  <c r="NGJ158" i="33" s="1"/>
  <c r="NGE158" i="33"/>
  <c r="NGD158" i="33"/>
  <c r="NGF158" i="33" s="1"/>
  <c r="NGA158" i="33"/>
  <c r="NFZ158" i="33"/>
  <c r="NGB158" i="33" s="1"/>
  <c r="NFW158" i="33"/>
  <c r="NFV158" i="33"/>
  <c r="NFX158" i="33" s="1"/>
  <c r="NFS158" i="33"/>
  <c r="NFR158" i="33"/>
  <c r="NFT158" i="33" s="1"/>
  <c r="NFO158" i="33"/>
  <c r="NFN158" i="33"/>
  <c r="NFP158" i="33" s="1"/>
  <c r="NFK158" i="33"/>
  <c r="NFJ158" i="33"/>
  <c r="NFL158" i="33" s="1"/>
  <c r="NFG158" i="33"/>
  <c r="NFF158" i="33"/>
  <c r="NFH158" i="33" s="1"/>
  <c r="NFC158" i="33"/>
  <c r="NFB158" i="33"/>
  <c r="NFD158" i="33" s="1"/>
  <c r="NEY158" i="33"/>
  <c r="NEX158" i="33"/>
  <c r="NEZ158" i="33" s="1"/>
  <c r="NEU158" i="33"/>
  <c r="NET158" i="33"/>
  <c r="NEV158" i="33" s="1"/>
  <c r="NEQ158" i="33"/>
  <c r="NEP158" i="33"/>
  <c r="NER158" i="33" s="1"/>
  <c r="NEM158" i="33"/>
  <c r="NEL158" i="33"/>
  <c r="NEN158" i="33" s="1"/>
  <c r="NEI158" i="33"/>
  <c r="NEH158" i="33"/>
  <c r="NEJ158" i="33" s="1"/>
  <c r="NEE158" i="33"/>
  <c r="NED158" i="33"/>
  <c r="NEF158" i="33" s="1"/>
  <c r="NEA158" i="33"/>
  <c r="NDZ158" i="33"/>
  <c r="NEB158" i="33" s="1"/>
  <c r="NDW158" i="33"/>
  <c r="NDV158" i="33"/>
  <c r="NDX158" i="33" s="1"/>
  <c r="NDS158" i="33"/>
  <c r="NDR158" i="33"/>
  <c r="NDT158" i="33" s="1"/>
  <c r="NDO158" i="33"/>
  <c r="NDN158" i="33"/>
  <c r="NDP158" i="33" s="1"/>
  <c r="NDK158" i="33"/>
  <c r="NDJ158" i="33"/>
  <c r="NDL158" i="33" s="1"/>
  <c r="NDG158" i="33"/>
  <c r="NDF158" i="33"/>
  <c r="NDH158" i="33" s="1"/>
  <c r="NDC158" i="33"/>
  <c r="NDB158" i="33"/>
  <c r="NDD158" i="33" s="1"/>
  <c r="NCY158" i="33"/>
  <c r="NCX158" i="33"/>
  <c r="NCZ158" i="33" s="1"/>
  <c r="NCU158" i="33"/>
  <c r="NCT158" i="33"/>
  <c r="NCV158" i="33" s="1"/>
  <c r="NCQ158" i="33"/>
  <c r="NCP158" i="33"/>
  <c r="NCR158" i="33" s="1"/>
  <c r="NCM158" i="33"/>
  <c r="NCL158" i="33"/>
  <c r="NCN158" i="33" s="1"/>
  <c r="NCI158" i="33"/>
  <c r="NCH158" i="33"/>
  <c r="NCJ158" i="33" s="1"/>
  <c r="NCE158" i="33"/>
  <c r="NCD158" i="33"/>
  <c r="NCF158" i="33" s="1"/>
  <c r="NCA158" i="33"/>
  <c r="NBZ158" i="33"/>
  <c r="NCB158" i="33" s="1"/>
  <c r="NBW158" i="33"/>
  <c r="NBV158" i="33"/>
  <c r="NBX158" i="33" s="1"/>
  <c r="NBS158" i="33"/>
  <c r="NBR158" i="33"/>
  <c r="NBT158" i="33" s="1"/>
  <c r="NBO158" i="33"/>
  <c r="NBN158" i="33"/>
  <c r="NBP158" i="33" s="1"/>
  <c r="NBK158" i="33"/>
  <c r="NBJ158" i="33"/>
  <c r="NBL158" i="33" s="1"/>
  <c r="NBG158" i="33"/>
  <c r="NBF158" i="33"/>
  <c r="NBH158" i="33" s="1"/>
  <c r="NBC158" i="33"/>
  <c r="NBB158" i="33"/>
  <c r="NBD158" i="33" s="1"/>
  <c r="NAY158" i="33"/>
  <c r="NAX158" i="33"/>
  <c r="NAZ158" i="33" s="1"/>
  <c r="NAU158" i="33"/>
  <c r="NAT158" i="33"/>
  <c r="NAV158" i="33" s="1"/>
  <c r="NAQ158" i="33"/>
  <c r="NAP158" i="33"/>
  <c r="NAR158" i="33" s="1"/>
  <c r="NAM158" i="33"/>
  <c r="NAL158" i="33"/>
  <c r="NAN158" i="33" s="1"/>
  <c r="NAI158" i="33"/>
  <c r="NAH158" i="33"/>
  <c r="NAJ158" i="33" s="1"/>
  <c r="NAE158" i="33"/>
  <c r="NAD158" i="33"/>
  <c r="NAF158" i="33" s="1"/>
  <c r="NAA158" i="33"/>
  <c r="MZZ158" i="33"/>
  <c r="NAB158" i="33" s="1"/>
  <c r="MZW158" i="33"/>
  <c r="MZV158" i="33"/>
  <c r="MZX158" i="33" s="1"/>
  <c r="MZS158" i="33"/>
  <c r="MZR158" i="33"/>
  <c r="MZT158" i="33" s="1"/>
  <c r="MZO158" i="33"/>
  <c r="MZN158" i="33"/>
  <c r="MZP158" i="33" s="1"/>
  <c r="MZK158" i="33"/>
  <c r="MZJ158" i="33"/>
  <c r="MZL158" i="33" s="1"/>
  <c r="MZG158" i="33"/>
  <c r="MZF158" i="33"/>
  <c r="MZH158" i="33" s="1"/>
  <c r="MZC158" i="33"/>
  <c r="MZB158" i="33"/>
  <c r="MZD158" i="33" s="1"/>
  <c r="MYY158" i="33"/>
  <c r="MYX158" i="33"/>
  <c r="MYZ158" i="33" s="1"/>
  <c r="MYU158" i="33"/>
  <c r="MYT158" i="33"/>
  <c r="MYV158" i="33" s="1"/>
  <c r="MYQ158" i="33"/>
  <c r="MYP158" i="33"/>
  <c r="MYR158" i="33" s="1"/>
  <c r="MYM158" i="33"/>
  <c r="MYL158" i="33"/>
  <c r="MYN158" i="33" s="1"/>
  <c r="MYI158" i="33"/>
  <c r="MYH158" i="33"/>
  <c r="MYJ158" i="33" s="1"/>
  <c r="MYE158" i="33"/>
  <c r="MYD158" i="33"/>
  <c r="MYF158" i="33" s="1"/>
  <c r="MYA158" i="33"/>
  <c r="MXZ158" i="33"/>
  <c r="MYB158" i="33" s="1"/>
  <c r="MXW158" i="33"/>
  <c r="MXV158" i="33"/>
  <c r="MXX158" i="33" s="1"/>
  <c r="MXS158" i="33"/>
  <c r="MXR158" i="33"/>
  <c r="MXT158" i="33" s="1"/>
  <c r="MXO158" i="33"/>
  <c r="MXN158" i="33"/>
  <c r="MXP158" i="33" s="1"/>
  <c r="MXK158" i="33"/>
  <c r="MXJ158" i="33"/>
  <c r="MXL158" i="33" s="1"/>
  <c r="MXG158" i="33"/>
  <c r="MXF158" i="33"/>
  <c r="MXH158" i="33" s="1"/>
  <c r="MXC158" i="33"/>
  <c r="MXB158" i="33"/>
  <c r="MXD158" i="33" s="1"/>
  <c r="MWY158" i="33"/>
  <c r="MWX158" i="33"/>
  <c r="MWZ158" i="33" s="1"/>
  <c r="MWU158" i="33"/>
  <c r="MWT158" i="33"/>
  <c r="MWV158" i="33" s="1"/>
  <c r="MWQ158" i="33"/>
  <c r="MWP158" i="33"/>
  <c r="MWR158" i="33" s="1"/>
  <c r="MWM158" i="33"/>
  <c r="MWL158" i="33"/>
  <c r="MWN158" i="33" s="1"/>
  <c r="MWI158" i="33"/>
  <c r="MWH158" i="33"/>
  <c r="MWJ158" i="33" s="1"/>
  <c r="MWE158" i="33"/>
  <c r="MWD158" i="33"/>
  <c r="MWF158" i="33" s="1"/>
  <c r="MWA158" i="33"/>
  <c r="MVZ158" i="33"/>
  <c r="MWB158" i="33" s="1"/>
  <c r="MVW158" i="33"/>
  <c r="MVV158" i="33"/>
  <c r="MVX158" i="33" s="1"/>
  <c r="MVS158" i="33"/>
  <c r="MVR158" i="33"/>
  <c r="MVT158" i="33" s="1"/>
  <c r="MVO158" i="33"/>
  <c r="MVN158" i="33"/>
  <c r="MVP158" i="33" s="1"/>
  <c r="MVK158" i="33"/>
  <c r="MVJ158" i="33"/>
  <c r="MVL158" i="33" s="1"/>
  <c r="MVG158" i="33"/>
  <c r="MVF158" i="33"/>
  <c r="MVH158" i="33" s="1"/>
  <c r="MVC158" i="33"/>
  <c r="MVB158" i="33"/>
  <c r="MVD158" i="33" s="1"/>
  <c r="MUY158" i="33"/>
  <c r="MUX158" i="33"/>
  <c r="MUZ158" i="33" s="1"/>
  <c r="MUU158" i="33"/>
  <c r="MUT158" i="33"/>
  <c r="MUV158" i="33" s="1"/>
  <c r="MUQ158" i="33"/>
  <c r="MUP158" i="33"/>
  <c r="MUR158" i="33" s="1"/>
  <c r="MUM158" i="33"/>
  <c r="MUL158" i="33"/>
  <c r="MUN158" i="33" s="1"/>
  <c r="MUI158" i="33"/>
  <c r="MUH158" i="33"/>
  <c r="MUJ158" i="33" s="1"/>
  <c r="MUE158" i="33"/>
  <c r="MUD158" i="33"/>
  <c r="MUF158" i="33" s="1"/>
  <c r="MUA158" i="33"/>
  <c r="MTZ158" i="33"/>
  <c r="MUB158" i="33" s="1"/>
  <c r="MTW158" i="33"/>
  <c r="MTV158" i="33"/>
  <c r="MTX158" i="33" s="1"/>
  <c r="MTS158" i="33"/>
  <c r="MTR158" i="33"/>
  <c r="MTT158" i="33" s="1"/>
  <c r="MTO158" i="33"/>
  <c r="MTN158" i="33"/>
  <c r="MTP158" i="33" s="1"/>
  <c r="MTK158" i="33"/>
  <c r="MTJ158" i="33"/>
  <c r="MTL158" i="33" s="1"/>
  <c r="MTG158" i="33"/>
  <c r="MTF158" i="33"/>
  <c r="MTH158" i="33" s="1"/>
  <c r="MTC158" i="33"/>
  <c r="MTB158" i="33"/>
  <c r="MTD158" i="33" s="1"/>
  <c r="MSY158" i="33"/>
  <c r="MSX158" i="33"/>
  <c r="MSZ158" i="33" s="1"/>
  <c r="MSU158" i="33"/>
  <c r="MST158" i="33"/>
  <c r="MSV158" i="33" s="1"/>
  <c r="MSQ158" i="33"/>
  <c r="MSP158" i="33"/>
  <c r="MSR158" i="33" s="1"/>
  <c r="MSM158" i="33"/>
  <c r="MSL158" i="33"/>
  <c r="MSN158" i="33" s="1"/>
  <c r="MSI158" i="33"/>
  <c r="MSH158" i="33"/>
  <c r="MSJ158" i="33" s="1"/>
  <c r="MSE158" i="33"/>
  <c r="MSD158" i="33"/>
  <c r="MSF158" i="33" s="1"/>
  <c r="MSA158" i="33"/>
  <c r="MRZ158" i="33"/>
  <c r="MSB158" i="33" s="1"/>
  <c r="MRW158" i="33"/>
  <c r="MRV158" i="33"/>
  <c r="MRX158" i="33" s="1"/>
  <c r="MRS158" i="33"/>
  <c r="MRR158" i="33"/>
  <c r="MRT158" i="33" s="1"/>
  <c r="MRO158" i="33"/>
  <c r="MRN158" i="33"/>
  <c r="MRP158" i="33" s="1"/>
  <c r="MRK158" i="33"/>
  <c r="MRJ158" i="33"/>
  <c r="MRL158" i="33" s="1"/>
  <c r="MRG158" i="33"/>
  <c r="MRF158" i="33"/>
  <c r="MRH158" i="33" s="1"/>
  <c r="MRC158" i="33"/>
  <c r="MRB158" i="33"/>
  <c r="MRD158" i="33" s="1"/>
  <c r="MQY158" i="33"/>
  <c r="MQX158" i="33"/>
  <c r="MQZ158" i="33" s="1"/>
  <c r="MQU158" i="33"/>
  <c r="MQT158" i="33"/>
  <c r="MQV158" i="33" s="1"/>
  <c r="MQQ158" i="33"/>
  <c r="MQP158" i="33"/>
  <c r="MQR158" i="33" s="1"/>
  <c r="MQM158" i="33"/>
  <c r="MQL158" i="33"/>
  <c r="MQN158" i="33" s="1"/>
  <c r="MQI158" i="33"/>
  <c r="MQH158" i="33"/>
  <c r="MQJ158" i="33" s="1"/>
  <c r="MQE158" i="33"/>
  <c r="MQD158" i="33"/>
  <c r="MQF158" i="33" s="1"/>
  <c r="MQA158" i="33"/>
  <c r="MPZ158" i="33"/>
  <c r="MQB158" i="33" s="1"/>
  <c r="MPW158" i="33"/>
  <c r="MPV158" i="33"/>
  <c r="MPX158" i="33" s="1"/>
  <c r="MPS158" i="33"/>
  <c r="MPR158" i="33"/>
  <c r="MPT158" i="33" s="1"/>
  <c r="MPO158" i="33"/>
  <c r="MPN158" i="33"/>
  <c r="MPP158" i="33" s="1"/>
  <c r="MPK158" i="33"/>
  <c r="MPJ158" i="33"/>
  <c r="MPL158" i="33" s="1"/>
  <c r="MPG158" i="33"/>
  <c r="MPF158" i="33"/>
  <c r="MPH158" i="33" s="1"/>
  <c r="MPC158" i="33"/>
  <c r="MPB158" i="33"/>
  <c r="MPD158" i="33" s="1"/>
  <c r="MOY158" i="33"/>
  <c r="MOX158" i="33"/>
  <c r="MOZ158" i="33" s="1"/>
  <c r="MOU158" i="33"/>
  <c r="MOT158" i="33"/>
  <c r="MOV158" i="33" s="1"/>
  <c r="MOQ158" i="33"/>
  <c r="MOP158" i="33"/>
  <c r="MOR158" i="33" s="1"/>
  <c r="MOM158" i="33"/>
  <c r="MOL158" i="33"/>
  <c r="MON158" i="33" s="1"/>
  <c r="MOI158" i="33"/>
  <c r="MOH158" i="33"/>
  <c r="MOJ158" i="33" s="1"/>
  <c r="MOE158" i="33"/>
  <c r="MOD158" i="33"/>
  <c r="MOF158" i="33" s="1"/>
  <c r="MOA158" i="33"/>
  <c r="MNZ158" i="33"/>
  <c r="MOB158" i="33" s="1"/>
  <c r="MNW158" i="33"/>
  <c r="MNV158" i="33"/>
  <c r="MNX158" i="33" s="1"/>
  <c r="MNS158" i="33"/>
  <c r="MNR158" i="33"/>
  <c r="MNT158" i="33" s="1"/>
  <c r="MNO158" i="33"/>
  <c r="MNN158" i="33"/>
  <c r="MNP158" i="33" s="1"/>
  <c r="MNK158" i="33"/>
  <c r="MNJ158" i="33"/>
  <c r="MNL158" i="33" s="1"/>
  <c r="MNG158" i="33"/>
  <c r="MNF158" i="33"/>
  <c r="MNH158" i="33" s="1"/>
  <c r="MNC158" i="33"/>
  <c r="MNB158" i="33"/>
  <c r="MND158" i="33" s="1"/>
  <c r="MMY158" i="33"/>
  <c r="MMX158" i="33"/>
  <c r="MMZ158" i="33" s="1"/>
  <c r="MMU158" i="33"/>
  <c r="MMT158" i="33"/>
  <c r="MMV158" i="33" s="1"/>
  <c r="MMQ158" i="33"/>
  <c r="MMP158" i="33"/>
  <c r="MMR158" i="33" s="1"/>
  <c r="MMM158" i="33"/>
  <c r="MML158" i="33"/>
  <c r="MMN158" i="33" s="1"/>
  <c r="MMI158" i="33"/>
  <c r="MMH158" i="33"/>
  <c r="MMJ158" i="33" s="1"/>
  <c r="MME158" i="33"/>
  <c r="MMD158" i="33"/>
  <c r="MMF158" i="33" s="1"/>
  <c r="MMA158" i="33"/>
  <c r="MLZ158" i="33"/>
  <c r="MMB158" i="33" s="1"/>
  <c r="MLW158" i="33"/>
  <c r="MLV158" i="33"/>
  <c r="MLX158" i="33" s="1"/>
  <c r="MLS158" i="33"/>
  <c r="MLR158" i="33"/>
  <c r="MLT158" i="33" s="1"/>
  <c r="MLO158" i="33"/>
  <c r="MLN158" i="33"/>
  <c r="MLP158" i="33" s="1"/>
  <c r="MLK158" i="33"/>
  <c r="MLJ158" i="33"/>
  <c r="MLL158" i="33" s="1"/>
  <c r="MLG158" i="33"/>
  <c r="MLF158" i="33"/>
  <c r="MLH158" i="33" s="1"/>
  <c r="MLC158" i="33"/>
  <c r="MLB158" i="33"/>
  <c r="MLD158" i="33" s="1"/>
  <c r="MKY158" i="33"/>
  <c r="MKX158" i="33"/>
  <c r="MKZ158" i="33" s="1"/>
  <c r="MKU158" i="33"/>
  <c r="MKT158" i="33"/>
  <c r="MKV158" i="33" s="1"/>
  <c r="MKQ158" i="33"/>
  <c r="MKP158" i="33"/>
  <c r="MKR158" i="33" s="1"/>
  <c r="MKM158" i="33"/>
  <c r="MKL158" i="33"/>
  <c r="MKN158" i="33" s="1"/>
  <c r="MKI158" i="33"/>
  <c r="MKH158" i="33"/>
  <c r="MKJ158" i="33" s="1"/>
  <c r="MKE158" i="33"/>
  <c r="MKD158" i="33"/>
  <c r="MKF158" i="33" s="1"/>
  <c r="MKA158" i="33"/>
  <c r="MJZ158" i="33"/>
  <c r="MKB158" i="33" s="1"/>
  <c r="MJW158" i="33"/>
  <c r="MJV158" i="33"/>
  <c r="MJX158" i="33" s="1"/>
  <c r="MJS158" i="33"/>
  <c r="MJR158" i="33"/>
  <c r="MJT158" i="33" s="1"/>
  <c r="MJO158" i="33"/>
  <c r="MJN158" i="33"/>
  <c r="MJP158" i="33" s="1"/>
  <c r="MJK158" i="33"/>
  <c r="MJJ158" i="33"/>
  <c r="MJL158" i="33" s="1"/>
  <c r="MJG158" i="33"/>
  <c r="MJF158" i="33"/>
  <c r="MJH158" i="33" s="1"/>
  <c r="MJC158" i="33"/>
  <c r="MJB158" i="33"/>
  <c r="MJD158" i="33" s="1"/>
  <c r="MIY158" i="33"/>
  <c r="MIX158" i="33"/>
  <c r="MIZ158" i="33" s="1"/>
  <c r="MIU158" i="33"/>
  <c r="MIT158" i="33"/>
  <c r="MIV158" i="33" s="1"/>
  <c r="MIQ158" i="33"/>
  <c r="MIP158" i="33"/>
  <c r="MIR158" i="33" s="1"/>
  <c r="MIM158" i="33"/>
  <c r="MIL158" i="33"/>
  <c r="MIN158" i="33" s="1"/>
  <c r="MII158" i="33"/>
  <c r="MIH158" i="33"/>
  <c r="MIJ158" i="33" s="1"/>
  <c r="MIE158" i="33"/>
  <c r="MID158" i="33"/>
  <c r="MIF158" i="33" s="1"/>
  <c r="MIA158" i="33"/>
  <c r="MHZ158" i="33"/>
  <c r="MIB158" i="33" s="1"/>
  <c r="MHW158" i="33"/>
  <c r="MHV158" i="33"/>
  <c r="MHX158" i="33" s="1"/>
  <c r="MHS158" i="33"/>
  <c r="MHR158" i="33"/>
  <c r="MHT158" i="33" s="1"/>
  <c r="MHO158" i="33"/>
  <c r="MHN158" i="33"/>
  <c r="MHP158" i="33" s="1"/>
  <c r="MHK158" i="33"/>
  <c r="MHJ158" i="33"/>
  <c r="MHL158" i="33" s="1"/>
  <c r="MHG158" i="33"/>
  <c r="MHF158" i="33"/>
  <c r="MHH158" i="33" s="1"/>
  <c r="MHC158" i="33"/>
  <c r="MHB158" i="33"/>
  <c r="MHD158" i="33" s="1"/>
  <c r="MGY158" i="33"/>
  <c r="MGX158" i="33"/>
  <c r="MGZ158" i="33" s="1"/>
  <c r="MGU158" i="33"/>
  <c r="MGT158" i="33"/>
  <c r="MGV158" i="33" s="1"/>
  <c r="MGQ158" i="33"/>
  <c r="MGP158" i="33"/>
  <c r="MGR158" i="33" s="1"/>
  <c r="MGM158" i="33"/>
  <c r="MGL158" i="33"/>
  <c r="MGN158" i="33" s="1"/>
  <c r="MGI158" i="33"/>
  <c r="MGH158" i="33"/>
  <c r="MGJ158" i="33" s="1"/>
  <c r="MGE158" i="33"/>
  <c r="MGD158" i="33"/>
  <c r="MGF158" i="33" s="1"/>
  <c r="MGA158" i="33"/>
  <c r="MFZ158" i="33"/>
  <c r="MGB158" i="33" s="1"/>
  <c r="MFW158" i="33"/>
  <c r="MFV158" i="33"/>
  <c r="MFX158" i="33" s="1"/>
  <c r="MFS158" i="33"/>
  <c r="MFR158" i="33"/>
  <c r="MFT158" i="33" s="1"/>
  <c r="MFO158" i="33"/>
  <c r="MFN158" i="33"/>
  <c r="MFP158" i="33" s="1"/>
  <c r="MFK158" i="33"/>
  <c r="MFJ158" i="33"/>
  <c r="MFL158" i="33" s="1"/>
  <c r="MFG158" i="33"/>
  <c r="MFF158" i="33"/>
  <c r="MFH158" i="33" s="1"/>
  <c r="MFC158" i="33"/>
  <c r="MFB158" i="33"/>
  <c r="MFD158" i="33" s="1"/>
  <c r="MEY158" i="33"/>
  <c r="MEX158" i="33"/>
  <c r="MEZ158" i="33" s="1"/>
  <c r="MEU158" i="33"/>
  <c r="MET158" i="33"/>
  <c r="MEV158" i="33" s="1"/>
  <c r="MEQ158" i="33"/>
  <c r="MEP158" i="33"/>
  <c r="MER158" i="33" s="1"/>
  <c r="MEM158" i="33"/>
  <c r="MEL158" i="33"/>
  <c r="MEN158" i="33" s="1"/>
  <c r="MEI158" i="33"/>
  <c r="MEH158" i="33"/>
  <c r="MEJ158" i="33" s="1"/>
  <c r="MEE158" i="33"/>
  <c r="MED158" i="33"/>
  <c r="MEF158" i="33" s="1"/>
  <c r="MEA158" i="33"/>
  <c r="MDZ158" i="33"/>
  <c r="MEB158" i="33" s="1"/>
  <c r="MDW158" i="33"/>
  <c r="MDV158" i="33"/>
  <c r="MDX158" i="33" s="1"/>
  <c r="MDS158" i="33"/>
  <c r="MDR158" i="33"/>
  <c r="MDT158" i="33" s="1"/>
  <c r="MDO158" i="33"/>
  <c r="MDN158" i="33"/>
  <c r="MDP158" i="33" s="1"/>
  <c r="MDK158" i="33"/>
  <c r="MDJ158" i="33"/>
  <c r="MDL158" i="33" s="1"/>
  <c r="MDG158" i="33"/>
  <c r="MDF158" i="33"/>
  <c r="MDH158" i="33" s="1"/>
  <c r="MDC158" i="33"/>
  <c r="MDB158" i="33"/>
  <c r="MDD158" i="33" s="1"/>
  <c r="MCY158" i="33"/>
  <c r="MCX158" i="33"/>
  <c r="MCZ158" i="33" s="1"/>
  <c r="MCU158" i="33"/>
  <c r="MCT158" i="33"/>
  <c r="MCV158" i="33" s="1"/>
  <c r="MCQ158" i="33"/>
  <c r="MCP158" i="33"/>
  <c r="MCR158" i="33" s="1"/>
  <c r="MCM158" i="33"/>
  <c r="MCL158" i="33"/>
  <c r="MCN158" i="33" s="1"/>
  <c r="MCI158" i="33"/>
  <c r="MCH158" i="33"/>
  <c r="MCJ158" i="33" s="1"/>
  <c r="MCE158" i="33"/>
  <c r="MCD158" i="33"/>
  <c r="MCF158" i="33" s="1"/>
  <c r="MCA158" i="33"/>
  <c r="MBZ158" i="33"/>
  <c r="MCB158" i="33" s="1"/>
  <c r="MBW158" i="33"/>
  <c r="MBV158" i="33"/>
  <c r="MBX158" i="33" s="1"/>
  <c r="MBS158" i="33"/>
  <c r="MBR158" i="33"/>
  <c r="MBT158" i="33" s="1"/>
  <c r="MBO158" i="33"/>
  <c r="MBN158" i="33"/>
  <c r="MBP158" i="33" s="1"/>
  <c r="MBK158" i="33"/>
  <c r="MBJ158" i="33"/>
  <c r="MBL158" i="33" s="1"/>
  <c r="MBG158" i="33"/>
  <c r="MBF158" i="33"/>
  <c r="MBH158" i="33" s="1"/>
  <c r="MBC158" i="33"/>
  <c r="MBB158" i="33"/>
  <c r="MBD158" i="33" s="1"/>
  <c r="MAY158" i="33"/>
  <c r="MAX158" i="33"/>
  <c r="MAZ158" i="33" s="1"/>
  <c r="MAU158" i="33"/>
  <c r="MAT158" i="33"/>
  <c r="MAV158" i="33" s="1"/>
  <c r="MAQ158" i="33"/>
  <c r="MAP158" i="33"/>
  <c r="MAR158" i="33" s="1"/>
  <c r="MAM158" i="33"/>
  <c r="MAL158" i="33"/>
  <c r="MAN158" i="33" s="1"/>
  <c r="MAI158" i="33"/>
  <c r="MAH158" i="33"/>
  <c r="MAJ158" i="33" s="1"/>
  <c r="MAE158" i="33"/>
  <c r="MAD158" i="33"/>
  <c r="MAF158" i="33" s="1"/>
  <c r="MAA158" i="33"/>
  <c r="LZZ158" i="33"/>
  <c r="MAB158" i="33" s="1"/>
  <c r="LZW158" i="33"/>
  <c r="LZV158" i="33"/>
  <c r="LZX158" i="33" s="1"/>
  <c r="LZS158" i="33"/>
  <c r="LZR158" i="33"/>
  <c r="LZT158" i="33" s="1"/>
  <c r="LZO158" i="33"/>
  <c r="LZN158" i="33"/>
  <c r="LZP158" i="33" s="1"/>
  <c r="LZK158" i="33"/>
  <c r="LZJ158" i="33"/>
  <c r="LZL158" i="33" s="1"/>
  <c r="LZG158" i="33"/>
  <c r="LZF158" i="33"/>
  <c r="LZH158" i="33" s="1"/>
  <c r="LZC158" i="33"/>
  <c r="LZB158" i="33"/>
  <c r="LZD158" i="33" s="1"/>
  <c r="LYY158" i="33"/>
  <c r="LYX158" i="33"/>
  <c r="LYZ158" i="33" s="1"/>
  <c r="LYU158" i="33"/>
  <c r="LYT158" i="33"/>
  <c r="LYV158" i="33" s="1"/>
  <c r="LYQ158" i="33"/>
  <c r="LYP158" i="33"/>
  <c r="LYR158" i="33" s="1"/>
  <c r="LYM158" i="33"/>
  <c r="LYL158" i="33"/>
  <c r="LYN158" i="33" s="1"/>
  <c r="LYI158" i="33"/>
  <c r="LYH158" i="33"/>
  <c r="LYJ158" i="33" s="1"/>
  <c r="LYE158" i="33"/>
  <c r="LYD158" i="33"/>
  <c r="LYF158" i="33" s="1"/>
  <c r="LYA158" i="33"/>
  <c r="LXZ158" i="33"/>
  <c r="LYB158" i="33" s="1"/>
  <c r="LXW158" i="33"/>
  <c r="LXV158" i="33"/>
  <c r="LXX158" i="33" s="1"/>
  <c r="LXS158" i="33"/>
  <c r="LXR158" i="33"/>
  <c r="LXT158" i="33" s="1"/>
  <c r="LXO158" i="33"/>
  <c r="LXN158" i="33"/>
  <c r="LXP158" i="33" s="1"/>
  <c r="LXK158" i="33"/>
  <c r="LXJ158" i="33"/>
  <c r="LXL158" i="33" s="1"/>
  <c r="LXG158" i="33"/>
  <c r="LXF158" i="33"/>
  <c r="LXH158" i="33" s="1"/>
  <c r="LXC158" i="33"/>
  <c r="LXB158" i="33"/>
  <c r="LXD158" i="33" s="1"/>
  <c r="LWY158" i="33"/>
  <c r="LWX158" i="33"/>
  <c r="LWZ158" i="33" s="1"/>
  <c r="LWU158" i="33"/>
  <c r="LWT158" i="33"/>
  <c r="LWV158" i="33" s="1"/>
  <c r="LWQ158" i="33"/>
  <c r="LWP158" i="33"/>
  <c r="LWR158" i="33" s="1"/>
  <c r="LWM158" i="33"/>
  <c r="LWL158" i="33"/>
  <c r="LWN158" i="33" s="1"/>
  <c r="LWI158" i="33"/>
  <c r="LWH158" i="33"/>
  <c r="LWJ158" i="33" s="1"/>
  <c r="LWE158" i="33"/>
  <c r="LWD158" i="33"/>
  <c r="LWF158" i="33" s="1"/>
  <c r="LWA158" i="33"/>
  <c r="LVZ158" i="33"/>
  <c r="LWB158" i="33" s="1"/>
  <c r="LVW158" i="33"/>
  <c r="LVV158" i="33"/>
  <c r="LVX158" i="33" s="1"/>
  <c r="LVS158" i="33"/>
  <c r="LVR158" i="33"/>
  <c r="LVT158" i="33" s="1"/>
  <c r="LVO158" i="33"/>
  <c r="LVN158" i="33"/>
  <c r="LVP158" i="33" s="1"/>
  <c r="LVK158" i="33"/>
  <c r="LVJ158" i="33"/>
  <c r="LVL158" i="33" s="1"/>
  <c r="LVG158" i="33"/>
  <c r="LVF158" i="33"/>
  <c r="LVH158" i="33" s="1"/>
  <c r="LVC158" i="33"/>
  <c r="LVB158" i="33"/>
  <c r="LVD158" i="33" s="1"/>
  <c r="LUY158" i="33"/>
  <c r="LUX158" i="33"/>
  <c r="LUZ158" i="33" s="1"/>
  <c r="LUU158" i="33"/>
  <c r="LUT158" i="33"/>
  <c r="LUV158" i="33" s="1"/>
  <c r="LUQ158" i="33"/>
  <c r="LUP158" i="33"/>
  <c r="LUR158" i="33" s="1"/>
  <c r="LUM158" i="33"/>
  <c r="LUL158" i="33"/>
  <c r="LUN158" i="33" s="1"/>
  <c r="LUI158" i="33"/>
  <c r="LUH158" i="33"/>
  <c r="LUJ158" i="33" s="1"/>
  <c r="LUE158" i="33"/>
  <c r="LUD158" i="33"/>
  <c r="LUF158" i="33" s="1"/>
  <c r="LUA158" i="33"/>
  <c r="LTZ158" i="33"/>
  <c r="LUB158" i="33" s="1"/>
  <c r="LTW158" i="33"/>
  <c r="LTV158" i="33"/>
  <c r="LTX158" i="33" s="1"/>
  <c r="LTS158" i="33"/>
  <c r="LTR158" i="33"/>
  <c r="LTT158" i="33" s="1"/>
  <c r="LTO158" i="33"/>
  <c r="LTN158" i="33"/>
  <c r="LTP158" i="33" s="1"/>
  <c r="LTK158" i="33"/>
  <c r="LTJ158" i="33"/>
  <c r="LTL158" i="33" s="1"/>
  <c r="LTG158" i="33"/>
  <c r="LTF158" i="33"/>
  <c r="LTH158" i="33" s="1"/>
  <c r="LTC158" i="33"/>
  <c r="LTB158" i="33"/>
  <c r="LTD158" i="33" s="1"/>
  <c r="LSY158" i="33"/>
  <c r="LSX158" i="33"/>
  <c r="LSZ158" i="33" s="1"/>
  <c r="LSU158" i="33"/>
  <c r="LST158" i="33"/>
  <c r="LSV158" i="33" s="1"/>
  <c r="LSQ158" i="33"/>
  <c r="LSP158" i="33"/>
  <c r="LSR158" i="33" s="1"/>
  <c r="LSM158" i="33"/>
  <c r="LSL158" i="33"/>
  <c r="LSN158" i="33" s="1"/>
  <c r="LSI158" i="33"/>
  <c r="LSH158" i="33"/>
  <c r="LSJ158" i="33" s="1"/>
  <c r="LSE158" i="33"/>
  <c r="LSD158" i="33"/>
  <c r="LSF158" i="33" s="1"/>
  <c r="LSA158" i="33"/>
  <c r="LRZ158" i="33"/>
  <c r="LSB158" i="33" s="1"/>
  <c r="LRW158" i="33"/>
  <c r="LRV158" i="33"/>
  <c r="LRX158" i="33" s="1"/>
  <c r="LRS158" i="33"/>
  <c r="LRR158" i="33"/>
  <c r="LRT158" i="33" s="1"/>
  <c r="LRO158" i="33"/>
  <c r="LRN158" i="33"/>
  <c r="LRP158" i="33" s="1"/>
  <c r="LRK158" i="33"/>
  <c r="LRJ158" i="33"/>
  <c r="LRL158" i="33" s="1"/>
  <c r="LRG158" i="33"/>
  <c r="LRF158" i="33"/>
  <c r="LRH158" i="33" s="1"/>
  <c r="LRC158" i="33"/>
  <c r="LRB158" i="33"/>
  <c r="LRD158" i="33" s="1"/>
  <c r="LQY158" i="33"/>
  <c r="LQX158" i="33"/>
  <c r="LQZ158" i="33" s="1"/>
  <c r="LQU158" i="33"/>
  <c r="LQT158" i="33"/>
  <c r="LQV158" i="33" s="1"/>
  <c r="LQQ158" i="33"/>
  <c r="LQP158" i="33"/>
  <c r="LQR158" i="33" s="1"/>
  <c r="LQM158" i="33"/>
  <c r="LQL158" i="33"/>
  <c r="LQN158" i="33" s="1"/>
  <c r="LQI158" i="33"/>
  <c r="LQH158" i="33"/>
  <c r="LQJ158" i="33" s="1"/>
  <c r="LQE158" i="33"/>
  <c r="LQD158" i="33"/>
  <c r="LQF158" i="33" s="1"/>
  <c r="LQA158" i="33"/>
  <c r="LPZ158" i="33"/>
  <c r="LQB158" i="33" s="1"/>
  <c r="LPW158" i="33"/>
  <c r="LPV158" i="33"/>
  <c r="LPX158" i="33" s="1"/>
  <c r="LPS158" i="33"/>
  <c r="LPR158" i="33"/>
  <c r="LPT158" i="33" s="1"/>
  <c r="LPO158" i="33"/>
  <c r="LPN158" i="33"/>
  <c r="LPP158" i="33" s="1"/>
  <c r="LPK158" i="33"/>
  <c r="LPJ158" i="33"/>
  <c r="LPL158" i="33" s="1"/>
  <c r="LPG158" i="33"/>
  <c r="LPF158" i="33"/>
  <c r="LPH158" i="33" s="1"/>
  <c r="LPC158" i="33"/>
  <c r="LPB158" i="33"/>
  <c r="LPD158" i="33" s="1"/>
  <c r="LOY158" i="33"/>
  <c r="LOX158" i="33"/>
  <c r="LOZ158" i="33" s="1"/>
  <c r="LOU158" i="33"/>
  <c r="LOT158" i="33"/>
  <c r="LOV158" i="33" s="1"/>
  <c r="LOQ158" i="33"/>
  <c r="LOP158" i="33"/>
  <c r="LOR158" i="33" s="1"/>
  <c r="LOM158" i="33"/>
  <c r="LOL158" i="33"/>
  <c r="LON158" i="33" s="1"/>
  <c r="LOI158" i="33"/>
  <c r="LOH158" i="33"/>
  <c r="LOJ158" i="33" s="1"/>
  <c r="LOE158" i="33"/>
  <c r="LOD158" i="33"/>
  <c r="LOF158" i="33" s="1"/>
  <c r="LOA158" i="33"/>
  <c r="LNZ158" i="33"/>
  <c r="LOB158" i="33" s="1"/>
  <c r="LNW158" i="33"/>
  <c r="LNV158" i="33"/>
  <c r="LNX158" i="33" s="1"/>
  <c r="LNS158" i="33"/>
  <c r="LNR158" i="33"/>
  <c r="LNT158" i="33" s="1"/>
  <c r="LNO158" i="33"/>
  <c r="LNN158" i="33"/>
  <c r="LNP158" i="33" s="1"/>
  <c r="LNK158" i="33"/>
  <c r="LNJ158" i="33"/>
  <c r="LNL158" i="33" s="1"/>
  <c r="LNG158" i="33"/>
  <c r="LNF158" i="33"/>
  <c r="LNH158" i="33" s="1"/>
  <c r="LNC158" i="33"/>
  <c r="LNB158" i="33"/>
  <c r="LND158" i="33" s="1"/>
  <c r="LMY158" i="33"/>
  <c r="LMX158" i="33"/>
  <c r="LMZ158" i="33" s="1"/>
  <c r="LMU158" i="33"/>
  <c r="LMT158" i="33"/>
  <c r="LMV158" i="33" s="1"/>
  <c r="LMQ158" i="33"/>
  <c r="LMP158" i="33"/>
  <c r="LMR158" i="33" s="1"/>
  <c r="LMM158" i="33"/>
  <c r="LML158" i="33"/>
  <c r="LMN158" i="33" s="1"/>
  <c r="LMI158" i="33"/>
  <c r="LMH158" i="33"/>
  <c r="LMJ158" i="33" s="1"/>
  <c r="LME158" i="33"/>
  <c r="LMD158" i="33"/>
  <c r="LMF158" i="33" s="1"/>
  <c r="LMA158" i="33"/>
  <c r="LLZ158" i="33"/>
  <c r="LMB158" i="33" s="1"/>
  <c r="LLW158" i="33"/>
  <c r="LLV158" i="33"/>
  <c r="LLX158" i="33" s="1"/>
  <c r="LLS158" i="33"/>
  <c r="LLR158" i="33"/>
  <c r="LLT158" i="33" s="1"/>
  <c r="LLO158" i="33"/>
  <c r="LLN158" i="33"/>
  <c r="LLP158" i="33" s="1"/>
  <c r="LLK158" i="33"/>
  <c r="LLJ158" i="33"/>
  <c r="LLL158" i="33" s="1"/>
  <c r="LLG158" i="33"/>
  <c r="LLF158" i="33"/>
  <c r="LLH158" i="33" s="1"/>
  <c r="LLC158" i="33"/>
  <c r="LLB158" i="33"/>
  <c r="LLD158" i="33" s="1"/>
  <c r="LKY158" i="33"/>
  <c r="LKX158" i="33"/>
  <c r="LKZ158" i="33" s="1"/>
  <c r="LKU158" i="33"/>
  <c r="LKT158" i="33"/>
  <c r="LKV158" i="33" s="1"/>
  <c r="LKQ158" i="33"/>
  <c r="LKP158" i="33"/>
  <c r="LKR158" i="33" s="1"/>
  <c r="LKM158" i="33"/>
  <c r="LKL158" i="33"/>
  <c r="LKN158" i="33" s="1"/>
  <c r="LKI158" i="33"/>
  <c r="LKH158" i="33"/>
  <c r="LKJ158" i="33" s="1"/>
  <c r="LKE158" i="33"/>
  <c r="LKD158" i="33"/>
  <c r="LKF158" i="33" s="1"/>
  <c r="LKA158" i="33"/>
  <c r="LJZ158" i="33"/>
  <c r="LKB158" i="33" s="1"/>
  <c r="LJW158" i="33"/>
  <c r="LJV158" i="33"/>
  <c r="LJX158" i="33" s="1"/>
  <c r="LJS158" i="33"/>
  <c r="LJR158" i="33"/>
  <c r="LJT158" i="33" s="1"/>
  <c r="LJO158" i="33"/>
  <c r="LJN158" i="33"/>
  <c r="LJP158" i="33" s="1"/>
  <c r="LJK158" i="33"/>
  <c r="LJJ158" i="33"/>
  <c r="LJL158" i="33" s="1"/>
  <c r="LJG158" i="33"/>
  <c r="LJF158" i="33"/>
  <c r="LJH158" i="33" s="1"/>
  <c r="LJC158" i="33"/>
  <c r="LJB158" i="33"/>
  <c r="LJD158" i="33" s="1"/>
  <c r="LIY158" i="33"/>
  <c r="LIX158" i="33"/>
  <c r="LIZ158" i="33" s="1"/>
  <c r="LIU158" i="33"/>
  <c r="LIT158" i="33"/>
  <c r="LIV158" i="33" s="1"/>
  <c r="LIQ158" i="33"/>
  <c r="LIP158" i="33"/>
  <c r="LIR158" i="33" s="1"/>
  <c r="LIM158" i="33"/>
  <c r="LIL158" i="33"/>
  <c r="LIN158" i="33" s="1"/>
  <c r="LII158" i="33"/>
  <c r="LIH158" i="33"/>
  <c r="LIJ158" i="33" s="1"/>
  <c r="LIE158" i="33"/>
  <c r="LID158" i="33"/>
  <c r="LIF158" i="33" s="1"/>
  <c r="LIA158" i="33"/>
  <c r="LHZ158" i="33"/>
  <c r="LIB158" i="33" s="1"/>
  <c r="LHW158" i="33"/>
  <c r="LHV158" i="33"/>
  <c r="LHX158" i="33" s="1"/>
  <c r="LHS158" i="33"/>
  <c r="LHR158" i="33"/>
  <c r="LHT158" i="33" s="1"/>
  <c r="LHO158" i="33"/>
  <c r="LHN158" i="33"/>
  <c r="LHP158" i="33" s="1"/>
  <c r="LHK158" i="33"/>
  <c r="LHJ158" i="33"/>
  <c r="LHL158" i="33" s="1"/>
  <c r="LHG158" i="33"/>
  <c r="LHF158" i="33"/>
  <c r="LHH158" i="33" s="1"/>
  <c r="LHC158" i="33"/>
  <c r="LHB158" i="33"/>
  <c r="LHD158" i="33" s="1"/>
  <c r="LGY158" i="33"/>
  <c r="LGX158" i="33"/>
  <c r="LGZ158" i="33" s="1"/>
  <c r="LGU158" i="33"/>
  <c r="LGT158" i="33"/>
  <c r="LGV158" i="33" s="1"/>
  <c r="LGQ158" i="33"/>
  <c r="LGP158" i="33"/>
  <c r="LGR158" i="33" s="1"/>
  <c r="LGM158" i="33"/>
  <c r="LGL158" i="33"/>
  <c r="LGN158" i="33" s="1"/>
  <c r="LGI158" i="33"/>
  <c r="LGH158" i="33"/>
  <c r="LGJ158" i="33" s="1"/>
  <c r="LGE158" i="33"/>
  <c r="LGD158" i="33"/>
  <c r="LGF158" i="33" s="1"/>
  <c r="LGA158" i="33"/>
  <c r="LFZ158" i="33"/>
  <c r="LGB158" i="33" s="1"/>
  <c r="LFW158" i="33"/>
  <c r="LFV158" i="33"/>
  <c r="LFX158" i="33" s="1"/>
  <c r="LFS158" i="33"/>
  <c r="LFR158" i="33"/>
  <c r="LFT158" i="33" s="1"/>
  <c r="LFO158" i="33"/>
  <c r="LFN158" i="33"/>
  <c r="LFP158" i="33" s="1"/>
  <c r="LFK158" i="33"/>
  <c r="LFJ158" i="33"/>
  <c r="LFL158" i="33" s="1"/>
  <c r="LFG158" i="33"/>
  <c r="LFF158" i="33"/>
  <c r="LFH158" i="33" s="1"/>
  <c r="LFC158" i="33"/>
  <c r="LFB158" i="33"/>
  <c r="LFD158" i="33" s="1"/>
  <c r="LEY158" i="33"/>
  <c r="LEX158" i="33"/>
  <c r="LEZ158" i="33" s="1"/>
  <c r="LEU158" i="33"/>
  <c r="LET158" i="33"/>
  <c r="LEV158" i="33" s="1"/>
  <c r="LEQ158" i="33"/>
  <c r="LEP158" i="33"/>
  <c r="LER158" i="33" s="1"/>
  <c r="LEM158" i="33"/>
  <c r="LEL158" i="33"/>
  <c r="LEN158" i="33" s="1"/>
  <c r="LEI158" i="33"/>
  <c r="LEH158" i="33"/>
  <c r="LEJ158" i="33" s="1"/>
  <c r="LEE158" i="33"/>
  <c r="LED158" i="33"/>
  <c r="LEF158" i="33" s="1"/>
  <c r="LEA158" i="33"/>
  <c r="LDZ158" i="33"/>
  <c r="LEB158" i="33" s="1"/>
  <c r="LDW158" i="33"/>
  <c r="LDV158" i="33"/>
  <c r="LDX158" i="33" s="1"/>
  <c r="LDS158" i="33"/>
  <c r="LDR158" i="33"/>
  <c r="LDT158" i="33" s="1"/>
  <c r="LDO158" i="33"/>
  <c r="LDN158" i="33"/>
  <c r="LDP158" i="33" s="1"/>
  <c r="LDK158" i="33"/>
  <c r="LDJ158" i="33"/>
  <c r="LDL158" i="33" s="1"/>
  <c r="LDG158" i="33"/>
  <c r="LDF158" i="33"/>
  <c r="LDH158" i="33" s="1"/>
  <c r="LDC158" i="33"/>
  <c r="LDB158" i="33"/>
  <c r="LDD158" i="33" s="1"/>
  <c r="LCY158" i="33"/>
  <c r="LCX158" i="33"/>
  <c r="LCZ158" i="33" s="1"/>
  <c r="LCU158" i="33"/>
  <c r="LCT158" i="33"/>
  <c r="LCV158" i="33" s="1"/>
  <c r="LCQ158" i="33"/>
  <c r="LCP158" i="33"/>
  <c r="LCR158" i="33" s="1"/>
  <c r="LCM158" i="33"/>
  <c r="LCL158" i="33"/>
  <c r="LCN158" i="33" s="1"/>
  <c r="LCI158" i="33"/>
  <c r="LCH158" i="33"/>
  <c r="LCJ158" i="33" s="1"/>
  <c r="LCE158" i="33"/>
  <c r="LCD158" i="33"/>
  <c r="LCF158" i="33" s="1"/>
  <c r="LCA158" i="33"/>
  <c r="LBZ158" i="33"/>
  <c r="LCB158" i="33" s="1"/>
  <c r="LBW158" i="33"/>
  <c r="LBV158" i="33"/>
  <c r="LBX158" i="33" s="1"/>
  <c r="LBS158" i="33"/>
  <c r="LBR158" i="33"/>
  <c r="LBT158" i="33" s="1"/>
  <c r="LBO158" i="33"/>
  <c r="LBN158" i="33"/>
  <c r="LBP158" i="33" s="1"/>
  <c r="LBK158" i="33"/>
  <c r="LBJ158" i="33"/>
  <c r="LBL158" i="33" s="1"/>
  <c r="LBG158" i="33"/>
  <c r="LBF158" i="33"/>
  <c r="LBH158" i="33" s="1"/>
  <c r="LBC158" i="33"/>
  <c r="LBB158" i="33"/>
  <c r="LBD158" i="33" s="1"/>
  <c r="LAY158" i="33"/>
  <c r="LAX158" i="33"/>
  <c r="LAZ158" i="33" s="1"/>
  <c r="LAU158" i="33"/>
  <c r="LAT158" i="33"/>
  <c r="LAV158" i="33" s="1"/>
  <c r="LAQ158" i="33"/>
  <c r="LAP158" i="33"/>
  <c r="LAR158" i="33" s="1"/>
  <c r="LAM158" i="33"/>
  <c r="LAL158" i="33"/>
  <c r="LAN158" i="33" s="1"/>
  <c r="LAI158" i="33"/>
  <c r="LAH158" i="33"/>
  <c r="LAJ158" i="33" s="1"/>
  <c r="LAE158" i="33"/>
  <c r="LAD158" i="33"/>
  <c r="LAF158" i="33" s="1"/>
  <c r="LAA158" i="33"/>
  <c r="KZZ158" i="33"/>
  <c r="LAB158" i="33" s="1"/>
  <c r="KZW158" i="33"/>
  <c r="KZV158" i="33"/>
  <c r="KZX158" i="33" s="1"/>
  <c r="KZS158" i="33"/>
  <c r="KZR158" i="33"/>
  <c r="KZT158" i="33" s="1"/>
  <c r="KZO158" i="33"/>
  <c r="KZN158" i="33"/>
  <c r="KZP158" i="33" s="1"/>
  <c r="KZK158" i="33"/>
  <c r="KZJ158" i="33"/>
  <c r="KZL158" i="33" s="1"/>
  <c r="KZG158" i="33"/>
  <c r="KZF158" i="33"/>
  <c r="KZH158" i="33" s="1"/>
  <c r="KZC158" i="33"/>
  <c r="KZB158" i="33"/>
  <c r="KZD158" i="33" s="1"/>
  <c r="KYY158" i="33"/>
  <c r="KYX158" i="33"/>
  <c r="KYZ158" i="33" s="1"/>
  <c r="KYU158" i="33"/>
  <c r="KYT158" i="33"/>
  <c r="KYV158" i="33" s="1"/>
  <c r="KYQ158" i="33"/>
  <c r="KYP158" i="33"/>
  <c r="KYR158" i="33" s="1"/>
  <c r="KYM158" i="33"/>
  <c r="KYL158" i="33"/>
  <c r="KYN158" i="33" s="1"/>
  <c r="KYI158" i="33"/>
  <c r="KYH158" i="33"/>
  <c r="KYJ158" i="33" s="1"/>
  <c r="KYE158" i="33"/>
  <c r="KYD158" i="33"/>
  <c r="KYF158" i="33" s="1"/>
  <c r="KYA158" i="33"/>
  <c r="KXZ158" i="33"/>
  <c r="KYB158" i="33" s="1"/>
  <c r="KXW158" i="33"/>
  <c r="KXV158" i="33"/>
  <c r="KXX158" i="33" s="1"/>
  <c r="KXS158" i="33"/>
  <c r="KXR158" i="33"/>
  <c r="KXT158" i="33" s="1"/>
  <c r="KXO158" i="33"/>
  <c r="KXN158" i="33"/>
  <c r="KXP158" i="33" s="1"/>
  <c r="KXK158" i="33"/>
  <c r="KXJ158" i="33"/>
  <c r="KXL158" i="33" s="1"/>
  <c r="KXG158" i="33"/>
  <c r="KXF158" i="33"/>
  <c r="KXH158" i="33" s="1"/>
  <c r="KXC158" i="33"/>
  <c r="KXB158" i="33"/>
  <c r="KXD158" i="33" s="1"/>
  <c r="KWY158" i="33"/>
  <c r="KWX158" i="33"/>
  <c r="KWZ158" i="33" s="1"/>
  <c r="KWU158" i="33"/>
  <c r="KWT158" i="33"/>
  <c r="KWV158" i="33" s="1"/>
  <c r="KWQ158" i="33"/>
  <c r="KWP158" i="33"/>
  <c r="KWR158" i="33" s="1"/>
  <c r="KWM158" i="33"/>
  <c r="KWL158" i="33"/>
  <c r="KWN158" i="33" s="1"/>
  <c r="KWI158" i="33"/>
  <c r="KWH158" i="33"/>
  <c r="KWJ158" i="33" s="1"/>
  <c r="KWE158" i="33"/>
  <c r="KWD158" i="33"/>
  <c r="KWF158" i="33" s="1"/>
  <c r="KWA158" i="33"/>
  <c r="KVZ158" i="33"/>
  <c r="KWB158" i="33" s="1"/>
  <c r="KVW158" i="33"/>
  <c r="KVV158" i="33"/>
  <c r="KVX158" i="33" s="1"/>
  <c r="KVS158" i="33"/>
  <c r="KVR158" i="33"/>
  <c r="KVT158" i="33" s="1"/>
  <c r="KVO158" i="33"/>
  <c r="KVN158" i="33"/>
  <c r="KVP158" i="33" s="1"/>
  <c r="KVK158" i="33"/>
  <c r="KVJ158" i="33"/>
  <c r="KVL158" i="33" s="1"/>
  <c r="KVG158" i="33"/>
  <c r="KVF158" i="33"/>
  <c r="KVH158" i="33" s="1"/>
  <c r="KVC158" i="33"/>
  <c r="KVB158" i="33"/>
  <c r="KVD158" i="33" s="1"/>
  <c r="KUY158" i="33"/>
  <c r="KUX158" i="33"/>
  <c r="KUZ158" i="33" s="1"/>
  <c r="KUU158" i="33"/>
  <c r="KUT158" i="33"/>
  <c r="KUV158" i="33" s="1"/>
  <c r="KUQ158" i="33"/>
  <c r="KUP158" i="33"/>
  <c r="KUR158" i="33" s="1"/>
  <c r="KUM158" i="33"/>
  <c r="KUL158" i="33"/>
  <c r="KUN158" i="33" s="1"/>
  <c r="KUI158" i="33"/>
  <c r="KUH158" i="33"/>
  <c r="KUJ158" i="33" s="1"/>
  <c r="KUE158" i="33"/>
  <c r="KUD158" i="33"/>
  <c r="KUF158" i="33" s="1"/>
  <c r="KUA158" i="33"/>
  <c r="KTZ158" i="33"/>
  <c r="KUB158" i="33" s="1"/>
  <c r="KTW158" i="33"/>
  <c r="KTV158" i="33"/>
  <c r="KTX158" i="33" s="1"/>
  <c r="KTS158" i="33"/>
  <c r="KTR158" i="33"/>
  <c r="KTT158" i="33" s="1"/>
  <c r="KTO158" i="33"/>
  <c r="KTN158" i="33"/>
  <c r="KTP158" i="33" s="1"/>
  <c r="KTK158" i="33"/>
  <c r="KTJ158" i="33"/>
  <c r="KTL158" i="33" s="1"/>
  <c r="KTG158" i="33"/>
  <c r="KTF158" i="33"/>
  <c r="KTH158" i="33" s="1"/>
  <c r="KTC158" i="33"/>
  <c r="KTB158" i="33"/>
  <c r="KTD158" i="33" s="1"/>
  <c r="KSY158" i="33"/>
  <c r="KSX158" i="33"/>
  <c r="KSZ158" i="33" s="1"/>
  <c r="KSU158" i="33"/>
  <c r="KST158" i="33"/>
  <c r="KSV158" i="33" s="1"/>
  <c r="KSQ158" i="33"/>
  <c r="KSP158" i="33"/>
  <c r="KSR158" i="33" s="1"/>
  <c r="KSM158" i="33"/>
  <c r="KSL158" i="33"/>
  <c r="KSN158" i="33" s="1"/>
  <c r="KSI158" i="33"/>
  <c r="KSH158" i="33"/>
  <c r="KSJ158" i="33" s="1"/>
  <c r="KSE158" i="33"/>
  <c r="KSD158" i="33"/>
  <c r="KSF158" i="33" s="1"/>
  <c r="KSA158" i="33"/>
  <c r="KRZ158" i="33"/>
  <c r="KSB158" i="33" s="1"/>
  <c r="KRW158" i="33"/>
  <c r="KRV158" i="33"/>
  <c r="KRX158" i="33" s="1"/>
  <c r="KRS158" i="33"/>
  <c r="KRR158" i="33"/>
  <c r="KRT158" i="33" s="1"/>
  <c r="KRO158" i="33"/>
  <c r="KRN158" i="33"/>
  <c r="KRP158" i="33" s="1"/>
  <c r="KRK158" i="33"/>
  <c r="KRJ158" i="33"/>
  <c r="KRL158" i="33" s="1"/>
  <c r="KRG158" i="33"/>
  <c r="KRF158" i="33"/>
  <c r="KRH158" i="33" s="1"/>
  <c r="KRC158" i="33"/>
  <c r="KRB158" i="33"/>
  <c r="KRD158" i="33" s="1"/>
  <c r="KQY158" i="33"/>
  <c r="KQX158" i="33"/>
  <c r="KQZ158" i="33" s="1"/>
  <c r="KQU158" i="33"/>
  <c r="KQT158" i="33"/>
  <c r="KQV158" i="33" s="1"/>
  <c r="KQQ158" i="33"/>
  <c r="KQP158" i="33"/>
  <c r="KQR158" i="33" s="1"/>
  <c r="KQM158" i="33"/>
  <c r="KQL158" i="33"/>
  <c r="KQN158" i="33" s="1"/>
  <c r="KQI158" i="33"/>
  <c r="KQH158" i="33"/>
  <c r="KQJ158" i="33" s="1"/>
  <c r="KQE158" i="33"/>
  <c r="KQD158" i="33"/>
  <c r="KQF158" i="33" s="1"/>
  <c r="KQA158" i="33"/>
  <c r="KPZ158" i="33"/>
  <c r="KQB158" i="33" s="1"/>
  <c r="KPW158" i="33"/>
  <c r="KPV158" i="33"/>
  <c r="KPX158" i="33" s="1"/>
  <c r="KPS158" i="33"/>
  <c r="KPR158" i="33"/>
  <c r="KPT158" i="33" s="1"/>
  <c r="KPO158" i="33"/>
  <c r="KPN158" i="33"/>
  <c r="KPP158" i="33" s="1"/>
  <c r="KPK158" i="33"/>
  <c r="KPJ158" i="33"/>
  <c r="KPL158" i="33" s="1"/>
  <c r="KPG158" i="33"/>
  <c r="KPF158" i="33"/>
  <c r="KPH158" i="33" s="1"/>
  <c r="KPC158" i="33"/>
  <c r="KPB158" i="33"/>
  <c r="KPD158" i="33" s="1"/>
  <c r="KOY158" i="33"/>
  <c r="KOX158" i="33"/>
  <c r="KOZ158" i="33" s="1"/>
  <c r="KOU158" i="33"/>
  <c r="KOT158" i="33"/>
  <c r="KOV158" i="33" s="1"/>
  <c r="KOQ158" i="33"/>
  <c r="KOP158" i="33"/>
  <c r="KOR158" i="33" s="1"/>
  <c r="KOM158" i="33"/>
  <c r="KOL158" i="33"/>
  <c r="KON158" i="33" s="1"/>
  <c r="KOI158" i="33"/>
  <c r="KOH158" i="33"/>
  <c r="KOJ158" i="33" s="1"/>
  <c r="KOE158" i="33"/>
  <c r="KOD158" i="33"/>
  <c r="KOF158" i="33" s="1"/>
  <c r="KOA158" i="33"/>
  <c r="KNZ158" i="33"/>
  <c r="KOB158" i="33" s="1"/>
  <c r="KNW158" i="33"/>
  <c r="KNV158" i="33"/>
  <c r="KNX158" i="33" s="1"/>
  <c r="KNS158" i="33"/>
  <c r="KNR158" i="33"/>
  <c r="KNT158" i="33" s="1"/>
  <c r="KNO158" i="33"/>
  <c r="KNN158" i="33"/>
  <c r="KNP158" i="33" s="1"/>
  <c r="KNK158" i="33"/>
  <c r="KNJ158" i="33"/>
  <c r="KNL158" i="33" s="1"/>
  <c r="KNG158" i="33"/>
  <c r="KNF158" i="33"/>
  <c r="KNH158" i="33" s="1"/>
  <c r="KNC158" i="33"/>
  <c r="KNB158" i="33"/>
  <c r="KND158" i="33" s="1"/>
  <c r="KMY158" i="33"/>
  <c r="KMX158" i="33"/>
  <c r="KMZ158" i="33" s="1"/>
  <c r="KMU158" i="33"/>
  <c r="KMT158" i="33"/>
  <c r="KMV158" i="33" s="1"/>
  <c r="KMQ158" i="33"/>
  <c r="KMP158" i="33"/>
  <c r="KMR158" i="33" s="1"/>
  <c r="KMM158" i="33"/>
  <c r="KML158" i="33"/>
  <c r="KMN158" i="33" s="1"/>
  <c r="KMI158" i="33"/>
  <c r="KMH158" i="33"/>
  <c r="KMJ158" i="33" s="1"/>
  <c r="KME158" i="33"/>
  <c r="KMD158" i="33"/>
  <c r="KMF158" i="33" s="1"/>
  <c r="KMA158" i="33"/>
  <c r="KLZ158" i="33"/>
  <c r="KMB158" i="33" s="1"/>
  <c r="KLW158" i="33"/>
  <c r="KLV158" i="33"/>
  <c r="KLX158" i="33" s="1"/>
  <c r="KLS158" i="33"/>
  <c r="KLR158" i="33"/>
  <c r="KLT158" i="33" s="1"/>
  <c r="KLO158" i="33"/>
  <c r="KLN158" i="33"/>
  <c r="KLP158" i="33" s="1"/>
  <c r="KLK158" i="33"/>
  <c r="KLJ158" i="33"/>
  <c r="KLL158" i="33" s="1"/>
  <c r="KLG158" i="33"/>
  <c r="KLF158" i="33"/>
  <c r="KLH158" i="33" s="1"/>
  <c r="KLC158" i="33"/>
  <c r="KLB158" i="33"/>
  <c r="KLD158" i="33" s="1"/>
  <c r="KKY158" i="33"/>
  <c r="KKX158" i="33"/>
  <c r="KKZ158" i="33" s="1"/>
  <c r="KKU158" i="33"/>
  <c r="KKT158" i="33"/>
  <c r="KKV158" i="33" s="1"/>
  <c r="KKQ158" i="33"/>
  <c r="KKP158" i="33"/>
  <c r="KKR158" i="33" s="1"/>
  <c r="KKM158" i="33"/>
  <c r="KKL158" i="33"/>
  <c r="KKN158" i="33" s="1"/>
  <c r="KKI158" i="33"/>
  <c r="KKH158" i="33"/>
  <c r="KKJ158" i="33" s="1"/>
  <c r="KKE158" i="33"/>
  <c r="KKD158" i="33"/>
  <c r="KKF158" i="33" s="1"/>
  <c r="KKA158" i="33"/>
  <c r="KJZ158" i="33"/>
  <c r="KKB158" i="33" s="1"/>
  <c r="KJW158" i="33"/>
  <c r="KJV158" i="33"/>
  <c r="KJX158" i="33" s="1"/>
  <c r="KJS158" i="33"/>
  <c r="KJR158" i="33"/>
  <c r="KJT158" i="33" s="1"/>
  <c r="KJO158" i="33"/>
  <c r="KJN158" i="33"/>
  <c r="KJP158" i="33" s="1"/>
  <c r="KJK158" i="33"/>
  <c r="KJJ158" i="33"/>
  <c r="KJL158" i="33" s="1"/>
  <c r="KJG158" i="33"/>
  <c r="KJF158" i="33"/>
  <c r="KJH158" i="33" s="1"/>
  <c r="KJC158" i="33"/>
  <c r="KJB158" i="33"/>
  <c r="KJD158" i="33" s="1"/>
  <c r="KIY158" i="33"/>
  <c r="KIX158" i="33"/>
  <c r="KIZ158" i="33" s="1"/>
  <c r="KIU158" i="33"/>
  <c r="KIT158" i="33"/>
  <c r="KIV158" i="33" s="1"/>
  <c r="KIQ158" i="33"/>
  <c r="KIP158" i="33"/>
  <c r="KIR158" i="33" s="1"/>
  <c r="KIM158" i="33"/>
  <c r="KIL158" i="33"/>
  <c r="KIN158" i="33" s="1"/>
  <c r="KII158" i="33"/>
  <c r="KIH158" i="33"/>
  <c r="KIJ158" i="33" s="1"/>
  <c r="KIE158" i="33"/>
  <c r="KID158" i="33"/>
  <c r="KIF158" i="33" s="1"/>
  <c r="KIA158" i="33"/>
  <c r="KHZ158" i="33"/>
  <c r="KIB158" i="33" s="1"/>
  <c r="KHW158" i="33"/>
  <c r="KHV158" i="33"/>
  <c r="KHX158" i="33" s="1"/>
  <c r="KHS158" i="33"/>
  <c r="KHR158" i="33"/>
  <c r="KHT158" i="33" s="1"/>
  <c r="KHO158" i="33"/>
  <c r="KHN158" i="33"/>
  <c r="KHP158" i="33" s="1"/>
  <c r="KHK158" i="33"/>
  <c r="KHJ158" i="33"/>
  <c r="KHL158" i="33" s="1"/>
  <c r="KHG158" i="33"/>
  <c r="KHF158" i="33"/>
  <c r="KHH158" i="33" s="1"/>
  <c r="KHC158" i="33"/>
  <c r="KHB158" i="33"/>
  <c r="KHD158" i="33" s="1"/>
  <c r="KGY158" i="33"/>
  <c r="KGX158" i="33"/>
  <c r="KGZ158" i="33" s="1"/>
  <c r="KGU158" i="33"/>
  <c r="KGT158" i="33"/>
  <c r="KGV158" i="33" s="1"/>
  <c r="KGQ158" i="33"/>
  <c r="KGP158" i="33"/>
  <c r="KGR158" i="33" s="1"/>
  <c r="KGM158" i="33"/>
  <c r="KGL158" i="33"/>
  <c r="KGN158" i="33" s="1"/>
  <c r="KGI158" i="33"/>
  <c r="KGH158" i="33"/>
  <c r="KGJ158" i="33" s="1"/>
  <c r="KGE158" i="33"/>
  <c r="KGD158" i="33"/>
  <c r="KGF158" i="33" s="1"/>
  <c r="KGA158" i="33"/>
  <c r="KFZ158" i="33"/>
  <c r="KGB158" i="33" s="1"/>
  <c r="KFW158" i="33"/>
  <c r="KFV158" i="33"/>
  <c r="KFX158" i="33" s="1"/>
  <c r="KFS158" i="33"/>
  <c r="KFR158" i="33"/>
  <c r="KFT158" i="33" s="1"/>
  <c r="KFO158" i="33"/>
  <c r="KFN158" i="33"/>
  <c r="KFP158" i="33" s="1"/>
  <c r="KFK158" i="33"/>
  <c r="KFJ158" i="33"/>
  <c r="KFL158" i="33" s="1"/>
  <c r="KFG158" i="33"/>
  <c r="KFF158" i="33"/>
  <c r="KFH158" i="33" s="1"/>
  <c r="KFC158" i="33"/>
  <c r="KFB158" i="33"/>
  <c r="KFD158" i="33" s="1"/>
  <c r="KEY158" i="33"/>
  <c r="KEX158" i="33"/>
  <c r="KEZ158" i="33" s="1"/>
  <c r="KEU158" i="33"/>
  <c r="KET158" i="33"/>
  <c r="KEV158" i="33" s="1"/>
  <c r="KEQ158" i="33"/>
  <c r="KEP158" i="33"/>
  <c r="KER158" i="33" s="1"/>
  <c r="KEM158" i="33"/>
  <c r="KEL158" i="33"/>
  <c r="KEN158" i="33" s="1"/>
  <c r="KEI158" i="33"/>
  <c r="KEH158" i="33"/>
  <c r="KEJ158" i="33" s="1"/>
  <c r="KEE158" i="33"/>
  <c r="KED158" i="33"/>
  <c r="KEF158" i="33" s="1"/>
  <c r="KEA158" i="33"/>
  <c r="KDZ158" i="33"/>
  <c r="KEB158" i="33" s="1"/>
  <c r="KDW158" i="33"/>
  <c r="KDV158" i="33"/>
  <c r="KDX158" i="33" s="1"/>
  <c r="KDS158" i="33"/>
  <c r="KDR158" i="33"/>
  <c r="KDT158" i="33" s="1"/>
  <c r="KDO158" i="33"/>
  <c r="KDN158" i="33"/>
  <c r="KDP158" i="33" s="1"/>
  <c r="KDK158" i="33"/>
  <c r="KDJ158" i="33"/>
  <c r="KDL158" i="33" s="1"/>
  <c r="KDG158" i="33"/>
  <c r="KDF158" i="33"/>
  <c r="KDH158" i="33" s="1"/>
  <c r="KDC158" i="33"/>
  <c r="KDB158" i="33"/>
  <c r="KDD158" i="33" s="1"/>
  <c r="KCY158" i="33"/>
  <c r="KCX158" i="33"/>
  <c r="KCZ158" i="33" s="1"/>
  <c r="KCU158" i="33"/>
  <c r="KCT158" i="33"/>
  <c r="KCV158" i="33" s="1"/>
  <c r="KCQ158" i="33"/>
  <c r="KCP158" i="33"/>
  <c r="KCR158" i="33" s="1"/>
  <c r="KCM158" i="33"/>
  <c r="KCL158" i="33"/>
  <c r="KCN158" i="33" s="1"/>
  <c r="KCI158" i="33"/>
  <c r="KCH158" i="33"/>
  <c r="KCJ158" i="33" s="1"/>
  <c r="KCE158" i="33"/>
  <c r="KCD158" i="33"/>
  <c r="KCF158" i="33" s="1"/>
  <c r="KCA158" i="33"/>
  <c r="KBZ158" i="33"/>
  <c r="KCB158" i="33" s="1"/>
  <c r="KBW158" i="33"/>
  <c r="KBV158" i="33"/>
  <c r="KBX158" i="33" s="1"/>
  <c r="KBS158" i="33"/>
  <c r="KBR158" i="33"/>
  <c r="KBT158" i="33" s="1"/>
  <c r="KBO158" i="33"/>
  <c r="KBN158" i="33"/>
  <c r="KBP158" i="33" s="1"/>
  <c r="KBK158" i="33"/>
  <c r="KBJ158" i="33"/>
  <c r="KBL158" i="33" s="1"/>
  <c r="KBG158" i="33"/>
  <c r="KBF158" i="33"/>
  <c r="KBH158" i="33" s="1"/>
  <c r="KBC158" i="33"/>
  <c r="KBB158" i="33"/>
  <c r="KBD158" i="33" s="1"/>
  <c r="KAY158" i="33"/>
  <c r="KAX158" i="33"/>
  <c r="KAZ158" i="33" s="1"/>
  <c r="KAU158" i="33"/>
  <c r="KAT158" i="33"/>
  <c r="KAV158" i="33" s="1"/>
  <c r="KAQ158" i="33"/>
  <c r="KAP158" i="33"/>
  <c r="KAR158" i="33" s="1"/>
  <c r="KAM158" i="33"/>
  <c r="KAL158" i="33"/>
  <c r="KAN158" i="33" s="1"/>
  <c r="KAI158" i="33"/>
  <c r="KAH158" i="33"/>
  <c r="KAJ158" i="33" s="1"/>
  <c r="KAE158" i="33"/>
  <c r="KAD158" i="33"/>
  <c r="KAF158" i="33" s="1"/>
  <c r="KAA158" i="33"/>
  <c r="JZZ158" i="33"/>
  <c r="KAB158" i="33" s="1"/>
  <c r="JZW158" i="33"/>
  <c r="JZV158" i="33"/>
  <c r="JZX158" i="33" s="1"/>
  <c r="JZS158" i="33"/>
  <c r="JZR158" i="33"/>
  <c r="JZT158" i="33" s="1"/>
  <c r="JZO158" i="33"/>
  <c r="JZN158" i="33"/>
  <c r="JZP158" i="33" s="1"/>
  <c r="JZK158" i="33"/>
  <c r="JZJ158" i="33"/>
  <c r="JZL158" i="33" s="1"/>
  <c r="JZG158" i="33"/>
  <c r="JZF158" i="33"/>
  <c r="JZH158" i="33" s="1"/>
  <c r="JZC158" i="33"/>
  <c r="JZB158" i="33"/>
  <c r="JZD158" i="33" s="1"/>
  <c r="JYY158" i="33"/>
  <c r="JYX158" i="33"/>
  <c r="JYZ158" i="33" s="1"/>
  <c r="JYU158" i="33"/>
  <c r="JYT158" i="33"/>
  <c r="JYV158" i="33" s="1"/>
  <c r="JYQ158" i="33"/>
  <c r="JYP158" i="33"/>
  <c r="JYR158" i="33" s="1"/>
  <c r="JYM158" i="33"/>
  <c r="JYL158" i="33"/>
  <c r="JYN158" i="33" s="1"/>
  <c r="JYI158" i="33"/>
  <c r="JYH158" i="33"/>
  <c r="JYJ158" i="33" s="1"/>
  <c r="JYE158" i="33"/>
  <c r="JYD158" i="33"/>
  <c r="JYF158" i="33" s="1"/>
  <c r="JYA158" i="33"/>
  <c r="JXZ158" i="33"/>
  <c r="JYB158" i="33" s="1"/>
  <c r="JXW158" i="33"/>
  <c r="JXV158" i="33"/>
  <c r="JXX158" i="33" s="1"/>
  <c r="JXS158" i="33"/>
  <c r="JXR158" i="33"/>
  <c r="JXT158" i="33" s="1"/>
  <c r="JXO158" i="33"/>
  <c r="JXN158" i="33"/>
  <c r="JXP158" i="33" s="1"/>
  <c r="JXK158" i="33"/>
  <c r="JXJ158" i="33"/>
  <c r="JXL158" i="33" s="1"/>
  <c r="JXG158" i="33"/>
  <c r="JXF158" i="33"/>
  <c r="JXH158" i="33" s="1"/>
  <c r="JXC158" i="33"/>
  <c r="JXB158" i="33"/>
  <c r="JXD158" i="33" s="1"/>
  <c r="JWY158" i="33"/>
  <c r="JWX158" i="33"/>
  <c r="JWZ158" i="33" s="1"/>
  <c r="JWU158" i="33"/>
  <c r="JWT158" i="33"/>
  <c r="JWV158" i="33" s="1"/>
  <c r="JWQ158" i="33"/>
  <c r="JWP158" i="33"/>
  <c r="JWR158" i="33" s="1"/>
  <c r="JWM158" i="33"/>
  <c r="JWL158" i="33"/>
  <c r="JWN158" i="33" s="1"/>
  <c r="JWI158" i="33"/>
  <c r="JWH158" i="33"/>
  <c r="JWJ158" i="33" s="1"/>
  <c r="JWE158" i="33"/>
  <c r="JWD158" i="33"/>
  <c r="JWF158" i="33" s="1"/>
  <c r="JWA158" i="33"/>
  <c r="JVZ158" i="33"/>
  <c r="JWB158" i="33" s="1"/>
  <c r="JVW158" i="33"/>
  <c r="JVV158" i="33"/>
  <c r="JVX158" i="33" s="1"/>
  <c r="JVS158" i="33"/>
  <c r="JVR158" i="33"/>
  <c r="JVT158" i="33" s="1"/>
  <c r="JVO158" i="33"/>
  <c r="JVN158" i="33"/>
  <c r="JVP158" i="33" s="1"/>
  <c r="JVK158" i="33"/>
  <c r="JVJ158" i="33"/>
  <c r="JVL158" i="33" s="1"/>
  <c r="JVG158" i="33"/>
  <c r="JVF158" i="33"/>
  <c r="JVH158" i="33" s="1"/>
  <c r="JVC158" i="33"/>
  <c r="JVB158" i="33"/>
  <c r="JVD158" i="33" s="1"/>
  <c r="JUY158" i="33"/>
  <c r="JUX158" i="33"/>
  <c r="JUZ158" i="33" s="1"/>
  <c r="JUU158" i="33"/>
  <c r="JUT158" i="33"/>
  <c r="JUV158" i="33" s="1"/>
  <c r="JUQ158" i="33"/>
  <c r="JUP158" i="33"/>
  <c r="JUR158" i="33" s="1"/>
  <c r="JUM158" i="33"/>
  <c r="JUL158" i="33"/>
  <c r="JUN158" i="33" s="1"/>
  <c r="JUI158" i="33"/>
  <c r="JUH158" i="33"/>
  <c r="JUJ158" i="33" s="1"/>
  <c r="JUE158" i="33"/>
  <c r="JUD158" i="33"/>
  <c r="JUF158" i="33" s="1"/>
  <c r="JUA158" i="33"/>
  <c r="JTZ158" i="33"/>
  <c r="JUB158" i="33" s="1"/>
  <c r="JTW158" i="33"/>
  <c r="JTV158" i="33"/>
  <c r="JTX158" i="33" s="1"/>
  <c r="JTS158" i="33"/>
  <c r="JTR158" i="33"/>
  <c r="JTT158" i="33" s="1"/>
  <c r="JTO158" i="33"/>
  <c r="JTN158" i="33"/>
  <c r="JTP158" i="33" s="1"/>
  <c r="JTK158" i="33"/>
  <c r="JTJ158" i="33"/>
  <c r="JTL158" i="33" s="1"/>
  <c r="JTG158" i="33"/>
  <c r="JTF158" i="33"/>
  <c r="JTH158" i="33" s="1"/>
  <c r="JTC158" i="33"/>
  <c r="JTB158" i="33"/>
  <c r="JTD158" i="33" s="1"/>
  <c r="JSY158" i="33"/>
  <c r="JSX158" i="33"/>
  <c r="JSZ158" i="33" s="1"/>
  <c r="JSU158" i="33"/>
  <c r="JST158" i="33"/>
  <c r="JSV158" i="33" s="1"/>
  <c r="JSQ158" i="33"/>
  <c r="JSP158" i="33"/>
  <c r="JSR158" i="33" s="1"/>
  <c r="JSM158" i="33"/>
  <c r="JSL158" i="33"/>
  <c r="JSN158" i="33" s="1"/>
  <c r="JSI158" i="33"/>
  <c r="JSH158" i="33"/>
  <c r="JSJ158" i="33" s="1"/>
  <c r="JSE158" i="33"/>
  <c r="JSD158" i="33"/>
  <c r="JSF158" i="33" s="1"/>
  <c r="JSA158" i="33"/>
  <c r="JRZ158" i="33"/>
  <c r="JSB158" i="33" s="1"/>
  <c r="JRW158" i="33"/>
  <c r="JRV158" i="33"/>
  <c r="JRX158" i="33" s="1"/>
  <c r="JRS158" i="33"/>
  <c r="JRR158" i="33"/>
  <c r="JRT158" i="33" s="1"/>
  <c r="JRO158" i="33"/>
  <c r="JRN158" i="33"/>
  <c r="JRP158" i="33" s="1"/>
  <c r="JRK158" i="33"/>
  <c r="JRJ158" i="33"/>
  <c r="JRL158" i="33" s="1"/>
  <c r="JRG158" i="33"/>
  <c r="JRF158" i="33"/>
  <c r="JRH158" i="33" s="1"/>
  <c r="JRC158" i="33"/>
  <c r="JRB158" i="33"/>
  <c r="JRD158" i="33" s="1"/>
  <c r="JQY158" i="33"/>
  <c r="JQX158" i="33"/>
  <c r="JQZ158" i="33" s="1"/>
  <c r="JQU158" i="33"/>
  <c r="JQT158" i="33"/>
  <c r="JQV158" i="33" s="1"/>
  <c r="JQQ158" i="33"/>
  <c r="JQP158" i="33"/>
  <c r="JQR158" i="33" s="1"/>
  <c r="JQM158" i="33"/>
  <c r="JQL158" i="33"/>
  <c r="JQN158" i="33" s="1"/>
  <c r="JQI158" i="33"/>
  <c r="JQH158" i="33"/>
  <c r="JQJ158" i="33" s="1"/>
  <c r="JQE158" i="33"/>
  <c r="JQD158" i="33"/>
  <c r="JQF158" i="33" s="1"/>
  <c r="JQA158" i="33"/>
  <c r="JPZ158" i="33"/>
  <c r="JQB158" i="33" s="1"/>
  <c r="JPW158" i="33"/>
  <c r="JPV158" i="33"/>
  <c r="JPX158" i="33" s="1"/>
  <c r="JPS158" i="33"/>
  <c r="JPR158" i="33"/>
  <c r="JPT158" i="33" s="1"/>
  <c r="JPO158" i="33"/>
  <c r="JPN158" i="33"/>
  <c r="JPP158" i="33" s="1"/>
  <c r="JPK158" i="33"/>
  <c r="JPJ158" i="33"/>
  <c r="JPL158" i="33" s="1"/>
  <c r="JPG158" i="33"/>
  <c r="JPF158" i="33"/>
  <c r="JPH158" i="33" s="1"/>
  <c r="JPC158" i="33"/>
  <c r="JPB158" i="33"/>
  <c r="JPD158" i="33" s="1"/>
  <c r="JOY158" i="33"/>
  <c r="JOX158" i="33"/>
  <c r="JOZ158" i="33" s="1"/>
  <c r="JOU158" i="33"/>
  <c r="JOT158" i="33"/>
  <c r="JOV158" i="33" s="1"/>
  <c r="JOQ158" i="33"/>
  <c r="JOP158" i="33"/>
  <c r="JOR158" i="33" s="1"/>
  <c r="JOM158" i="33"/>
  <c r="JOL158" i="33"/>
  <c r="JON158" i="33" s="1"/>
  <c r="JOI158" i="33"/>
  <c r="JOH158" i="33"/>
  <c r="JOJ158" i="33" s="1"/>
  <c r="JOE158" i="33"/>
  <c r="JOD158" i="33"/>
  <c r="JOF158" i="33" s="1"/>
  <c r="JOA158" i="33"/>
  <c r="JNZ158" i="33"/>
  <c r="JOB158" i="33" s="1"/>
  <c r="JNW158" i="33"/>
  <c r="JNV158" i="33"/>
  <c r="JNX158" i="33" s="1"/>
  <c r="JNS158" i="33"/>
  <c r="JNR158" i="33"/>
  <c r="JNT158" i="33" s="1"/>
  <c r="JNO158" i="33"/>
  <c r="JNN158" i="33"/>
  <c r="JNP158" i="33" s="1"/>
  <c r="JNK158" i="33"/>
  <c r="JNJ158" i="33"/>
  <c r="JNL158" i="33" s="1"/>
  <c r="JNG158" i="33"/>
  <c r="JNF158" i="33"/>
  <c r="JNH158" i="33" s="1"/>
  <c r="JNC158" i="33"/>
  <c r="JNB158" i="33"/>
  <c r="JND158" i="33" s="1"/>
  <c r="JMY158" i="33"/>
  <c r="JMX158" i="33"/>
  <c r="JMZ158" i="33" s="1"/>
  <c r="JMU158" i="33"/>
  <c r="JMT158" i="33"/>
  <c r="JMV158" i="33" s="1"/>
  <c r="JMQ158" i="33"/>
  <c r="JMP158" i="33"/>
  <c r="JMR158" i="33" s="1"/>
  <c r="JMM158" i="33"/>
  <c r="JML158" i="33"/>
  <c r="JMN158" i="33" s="1"/>
  <c r="JMI158" i="33"/>
  <c r="JMH158" i="33"/>
  <c r="JMJ158" i="33" s="1"/>
  <c r="JME158" i="33"/>
  <c r="JMD158" i="33"/>
  <c r="JMF158" i="33" s="1"/>
  <c r="JMA158" i="33"/>
  <c r="JLZ158" i="33"/>
  <c r="JMB158" i="33" s="1"/>
  <c r="JLW158" i="33"/>
  <c r="JLV158" i="33"/>
  <c r="JLX158" i="33" s="1"/>
  <c r="JLS158" i="33"/>
  <c r="JLR158" i="33"/>
  <c r="JLT158" i="33" s="1"/>
  <c r="JLO158" i="33"/>
  <c r="JLN158" i="33"/>
  <c r="JLP158" i="33" s="1"/>
  <c r="JLK158" i="33"/>
  <c r="JLJ158" i="33"/>
  <c r="JLL158" i="33" s="1"/>
  <c r="JLG158" i="33"/>
  <c r="JLF158" i="33"/>
  <c r="JLH158" i="33" s="1"/>
  <c r="JLC158" i="33"/>
  <c r="JLB158" i="33"/>
  <c r="JLD158" i="33" s="1"/>
  <c r="JKY158" i="33"/>
  <c r="JKX158" i="33"/>
  <c r="JKZ158" i="33" s="1"/>
  <c r="JKU158" i="33"/>
  <c r="JKT158" i="33"/>
  <c r="JKV158" i="33" s="1"/>
  <c r="JKQ158" i="33"/>
  <c r="JKP158" i="33"/>
  <c r="JKR158" i="33" s="1"/>
  <c r="JKM158" i="33"/>
  <c r="JKL158" i="33"/>
  <c r="JKN158" i="33" s="1"/>
  <c r="JKI158" i="33"/>
  <c r="JKH158" i="33"/>
  <c r="JKJ158" i="33" s="1"/>
  <c r="JKE158" i="33"/>
  <c r="JKD158" i="33"/>
  <c r="JKF158" i="33" s="1"/>
  <c r="JKA158" i="33"/>
  <c r="JJZ158" i="33"/>
  <c r="JKB158" i="33" s="1"/>
  <c r="JJW158" i="33"/>
  <c r="JJV158" i="33"/>
  <c r="JJX158" i="33" s="1"/>
  <c r="JJS158" i="33"/>
  <c r="JJR158" i="33"/>
  <c r="JJT158" i="33" s="1"/>
  <c r="JJO158" i="33"/>
  <c r="JJN158" i="33"/>
  <c r="JJP158" i="33" s="1"/>
  <c r="JJK158" i="33"/>
  <c r="JJJ158" i="33"/>
  <c r="JJL158" i="33" s="1"/>
  <c r="JJG158" i="33"/>
  <c r="JJF158" i="33"/>
  <c r="JJH158" i="33" s="1"/>
  <c r="JJC158" i="33"/>
  <c r="JJB158" i="33"/>
  <c r="JJD158" i="33" s="1"/>
  <c r="JIY158" i="33"/>
  <c r="JIX158" i="33"/>
  <c r="JIZ158" i="33" s="1"/>
  <c r="JIU158" i="33"/>
  <c r="JIT158" i="33"/>
  <c r="JIV158" i="33" s="1"/>
  <c r="JIQ158" i="33"/>
  <c r="JIP158" i="33"/>
  <c r="JIR158" i="33" s="1"/>
  <c r="JIM158" i="33"/>
  <c r="JIL158" i="33"/>
  <c r="JIN158" i="33" s="1"/>
  <c r="JII158" i="33"/>
  <c r="JIH158" i="33"/>
  <c r="JIJ158" i="33" s="1"/>
  <c r="JIE158" i="33"/>
  <c r="JID158" i="33"/>
  <c r="JIF158" i="33" s="1"/>
  <c r="JIA158" i="33"/>
  <c r="JHZ158" i="33"/>
  <c r="JIB158" i="33" s="1"/>
  <c r="JHW158" i="33"/>
  <c r="JHV158" i="33"/>
  <c r="JHX158" i="33" s="1"/>
  <c r="JHS158" i="33"/>
  <c r="JHR158" i="33"/>
  <c r="JHT158" i="33" s="1"/>
  <c r="JHO158" i="33"/>
  <c r="JHN158" i="33"/>
  <c r="JHP158" i="33" s="1"/>
  <c r="JHK158" i="33"/>
  <c r="JHJ158" i="33"/>
  <c r="JHL158" i="33" s="1"/>
  <c r="JHG158" i="33"/>
  <c r="JHF158" i="33"/>
  <c r="JHH158" i="33" s="1"/>
  <c r="JHC158" i="33"/>
  <c r="JHB158" i="33"/>
  <c r="JHD158" i="33" s="1"/>
  <c r="JGY158" i="33"/>
  <c r="JGX158" i="33"/>
  <c r="JGZ158" i="33" s="1"/>
  <c r="JGU158" i="33"/>
  <c r="JGT158" i="33"/>
  <c r="JGV158" i="33" s="1"/>
  <c r="JGQ158" i="33"/>
  <c r="JGP158" i="33"/>
  <c r="JGR158" i="33" s="1"/>
  <c r="JGM158" i="33"/>
  <c r="JGL158" i="33"/>
  <c r="JGN158" i="33" s="1"/>
  <c r="JGI158" i="33"/>
  <c r="JGH158" i="33"/>
  <c r="JGJ158" i="33" s="1"/>
  <c r="JGE158" i="33"/>
  <c r="JGD158" i="33"/>
  <c r="JGF158" i="33" s="1"/>
  <c r="JGA158" i="33"/>
  <c r="JFZ158" i="33"/>
  <c r="JGB158" i="33" s="1"/>
  <c r="JFW158" i="33"/>
  <c r="JFV158" i="33"/>
  <c r="JFX158" i="33" s="1"/>
  <c r="JFS158" i="33"/>
  <c r="JFR158" i="33"/>
  <c r="JFT158" i="33" s="1"/>
  <c r="JFO158" i="33"/>
  <c r="JFN158" i="33"/>
  <c r="JFP158" i="33" s="1"/>
  <c r="JFK158" i="33"/>
  <c r="JFJ158" i="33"/>
  <c r="JFL158" i="33" s="1"/>
  <c r="JFG158" i="33"/>
  <c r="JFF158" i="33"/>
  <c r="JFH158" i="33" s="1"/>
  <c r="JFC158" i="33"/>
  <c r="JFB158" i="33"/>
  <c r="JFD158" i="33" s="1"/>
  <c r="JEY158" i="33"/>
  <c r="JEX158" i="33"/>
  <c r="JEZ158" i="33" s="1"/>
  <c r="JEU158" i="33"/>
  <c r="JET158" i="33"/>
  <c r="JEV158" i="33" s="1"/>
  <c r="JEQ158" i="33"/>
  <c r="JEP158" i="33"/>
  <c r="JER158" i="33" s="1"/>
  <c r="JEM158" i="33"/>
  <c r="JEL158" i="33"/>
  <c r="JEN158" i="33" s="1"/>
  <c r="JEI158" i="33"/>
  <c r="JEH158" i="33"/>
  <c r="JEJ158" i="33" s="1"/>
  <c r="JEE158" i="33"/>
  <c r="JED158" i="33"/>
  <c r="JEF158" i="33" s="1"/>
  <c r="JEA158" i="33"/>
  <c r="JDZ158" i="33"/>
  <c r="JEB158" i="33" s="1"/>
  <c r="JDW158" i="33"/>
  <c r="JDV158" i="33"/>
  <c r="JDX158" i="33" s="1"/>
  <c r="JDS158" i="33"/>
  <c r="JDR158" i="33"/>
  <c r="JDT158" i="33" s="1"/>
  <c r="JDO158" i="33"/>
  <c r="JDN158" i="33"/>
  <c r="JDP158" i="33" s="1"/>
  <c r="JDK158" i="33"/>
  <c r="JDJ158" i="33"/>
  <c r="JDL158" i="33" s="1"/>
  <c r="JDG158" i="33"/>
  <c r="JDF158" i="33"/>
  <c r="JDH158" i="33" s="1"/>
  <c r="JDC158" i="33"/>
  <c r="JDB158" i="33"/>
  <c r="JDD158" i="33" s="1"/>
  <c r="JCY158" i="33"/>
  <c r="JCX158" i="33"/>
  <c r="JCZ158" i="33" s="1"/>
  <c r="JCU158" i="33"/>
  <c r="JCT158" i="33"/>
  <c r="JCV158" i="33" s="1"/>
  <c r="JCQ158" i="33"/>
  <c r="JCP158" i="33"/>
  <c r="JCR158" i="33" s="1"/>
  <c r="JCM158" i="33"/>
  <c r="JCL158" i="33"/>
  <c r="JCN158" i="33" s="1"/>
  <c r="JCI158" i="33"/>
  <c r="JCH158" i="33"/>
  <c r="JCJ158" i="33" s="1"/>
  <c r="JCE158" i="33"/>
  <c r="JCD158" i="33"/>
  <c r="JCF158" i="33" s="1"/>
  <c r="JCA158" i="33"/>
  <c r="JBZ158" i="33"/>
  <c r="JCB158" i="33" s="1"/>
  <c r="JBW158" i="33"/>
  <c r="JBV158" i="33"/>
  <c r="JBX158" i="33" s="1"/>
  <c r="JBS158" i="33"/>
  <c r="JBR158" i="33"/>
  <c r="JBT158" i="33" s="1"/>
  <c r="JBO158" i="33"/>
  <c r="JBN158" i="33"/>
  <c r="JBP158" i="33" s="1"/>
  <c r="JBK158" i="33"/>
  <c r="JBJ158" i="33"/>
  <c r="JBL158" i="33" s="1"/>
  <c r="JBG158" i="33"/>
  <c r="JBF158" i="33"/>
  <c r="JBH158" i="33" s="1"/>
  <c r="JBC158" i="33"/>
  <c r="JBB158" i="33"/>
  <c r="JBD158" i="33" s="1"/>
  <c r="JAY158" i="33"/>
  <c r="JAX158" i="33"/>
  <c r="JAZ158" i="33" s="1"/>
  <c r="JAU158" i="33"/>
  <c r="JAT158" i="33"/>
  <c r="JAV158" i="33" s="1"/>
  <c r="JAQ158" i="33"/>
  <c r="JAP158" i="33"/>
  <c r="JAR158" i="33" s="1"/>
  <c r="JAM158" i="33"/>
  <c r="JAL158" i="33"/>
  <c r="JAN158" i="33" s="1"/>
  <c r="JAI158" i="33"/>
  <c r="JAH158" i="33"/>
  <c r="JAJ158" i="33" s="1"/>
  <c r="JAE158" i="33"/>
  <c r="JAD158" i="33"/>
  <c r="JAF158" i="33" s="1"/>
  <c r="JAA158" i="33"/>
  <c r="IZZ158" i="33"/>
  <c r="JAB158" i="33" s="1"/>
  <c r="IZW158" i="33"/>
  <c r="IZV158" i="33"/>
  <c r="IZX158" i="33" s="1"/>
  <c r="IZS158" i="33"/>
  <c r="IZR158" i="33"/>
  <c r="IZT158" i="33" s="1"/>
  <c r="IZO158" i="33"/>
  <c r="IZN158" i="33"/>
  <c r="IZP158" i="33" s="1"/>
  <c r="IZK158" i="33"/>
  <c r="IZJ158" i="33"/>
  <c r="IZL158" i="33" s="1"/>
  <c r="IZG158" i="33"/>
  <c r="IZF158" i="33"/>
  <c r="IZH158" i="33" s="1"/>
  <c r="IZC158" i="33"/>
  <c r="IZB158" i="33"/>
  <c r="IZD158" i="33" s="1"/>
  <c r="IYY158" i="33"/>
  <c r="IYX158" i="33"/>
  <c r="IYZ158" i="33" s="1"/>
  <c r="IYU158" i="33"/>
  <c r="IYT158" i="33"/>
  <c r="IYV158" i="33" s="1"/>
  <c r="IYQ158" i="33"/>
  <c r="IYP158" i="33"/>
  <c r="IYR158" i="33" s="1"/>
  <c r="IYM158" i="33"/>
  <c r="IYL158" i="33"/>
  <c r="IYN158" i="33" s="1"/>
  <c r="IYI158" i="33"/>
  <c r="IYH158" i="33"/>
  <c r="IYJ158" i="33" s="1"/>
  <c r="IYE158" i="33"/>
  <c r="IYD158" i="33"/>
  <c r="IYF158" i="33" s="1"/>
  <c r="IYA158" i="33"/>
  <c r="IXZ158" i="33"/>
  <c r="IYB158" i="33" s="1"/>
  <c r="IXW158" i="33"/>
  <c r="IXV158" i="33"/>
  <c r="IXX158" i="33" s="1"/>
  <c r="IXS158" i="33"/>
  <c r="IXR158" i="33"/>
  <c r="IXT158" i="33" s="1"/>
  <c r="IXO158" i="33"/>
  <c r="IXN158" i="33"/>
  <c r="IXP158" i="33" s="1"/>
  <c r="IXK158" i="33"/>
  <c r="IXJ158" i="33"/>
  <c r="IXL158" i="33" s="1"/>
  <c r="IXG158" i="33"/>
  <c r="IXF158" i="33"/>
  <c r="IXH158" i="33" s="1"/>
  <c r="IXC158" i="33"/>
  <c r="IXB158" i="33"/>
  <c r="IXD158" i="33" s="1"/>
  <c r="IWY158" i="33"/>
  <c r="IWX158" i="33"/>
  <c r="IWZ158" i="33" s="1"/>
  <c r="IWU158" i="33"/>
  <c r="IWT158" i="33"/>
  <c r="IWV158" i="33" s="1"/>
  <c r="IWQ158" i="33"/>
  <c r="IWP158" i="33"/>
  <c r="IWR158" i="33" s="1"/>
  <c r="IWM158" i="33"/>
  <c r="IWL158" i="33"/>
  <c r="IWN158" i="33" s="1"/>
  <c r="IWI158" i="33"/>
  <c r="IWH158" i="33"/>
  <c r="IWJ158" i="33" s="1"/>
  <c r="IWE158" i="33"/>
  <c r="IWD158" i="33"/>
  <c r="IWF158" i="33" s="1"/>
  <c r="IWA158" i="33"/>
  <c r="IVZ158" i="33"/>
  <c r="IWB158" i="33" s="1"/>
  <c r="IVW158" i="33"/>
  <c r="IVV158" i="33"/>
  <c r="IVX158" i="33" s="1"/>
  <c r="IVS158" i="33"/>
  <c r="IVR158" i="33"/>
  <c r="IVT158" i="33" s="1"/>
  <c r="IVO158" i="33"/>
  <c r="IVN158" i="33"/>
  <c r="IVP158" i="33" s="1"/>
  <c r="IVK158" i="33"/>
  <c r="IVJ158" i="33"/>
  <c r="IVL158" i="33" s="1"/>
  <c r="IVG158" i="33"/>
  <c r="IVF158" i="33"/>
  <c r="IVH158" i="33" s="1"/>
  <c r="IVC158" i="33"/>
  <c r="IVB158" i="33"/>
  <c r="IVD158" i="33" s="1"/>
  <c r="IUY158" i="33"/>
  <c r="IUX158" i="33"/>
  <c r="IUZ158" i="33" s="1"/>
  <c r="IUU158" i="33"/>
  <c r="IUT158" i="33"/>
  <c r="IUV158" i="33" s="1"/>
  <c r="IUQ158" i="33"/>
  <c r="IUP158" i="33"/>
  <c r="IUR158" i="33" s="1"/>
  <c r="IUM158" i="33"/>
  <c r="IUL158" i="33"/>
  <c r="IUN158" i="33" s="1"/>
  <c r="IUI158" i="33"/>
  <c r="IUH158" i="33"/>
  <c r="IUJ158" i="33" s="1"/>
  <c r="IUE158" i="33"/>
  <c r="IUD158" i="33"/>
  <c r="IUF158" i="33" s="1"/>
  <c r="IUA158" i="33"/>
  <c r="ITZ158" i="33"/>
  <c r="IUB158" i="33" s="1"/>
  <c r="ITW158" i="33"/>
  <c r="ITV158" i="33"/>
  <c r="ITX158" i="33" s="1"/>
  <c r="ITS158" i="33"/>
  <c r="ITR158" i="33"/>
  <c r="ITT158" i="33" s="1"/>
  <c r="ITO158" i="33"/>
  <c r="ITN158" i="33"/>
  <c r="ITP158" i="33" s="1"/>
  <c r="ITK158" i="33"/>
  <c r="ITJ158" i="33"/>
  <c r="ITL158" i="33" s="1"/>
  <c r="ITG158" i="33"/>
  <c r="ITF158" i="33"/>
  <c r="ITH158" i="33" s="1"/>
  <c r="ITC158" i="33"/>
  <c r="ITB158" i="33"/>
  <c r="ITD158" i="33" s="1"/>
  <c r="ISY158" i="33"/>
  <c r="ISX158" i="33"/>
  <c r="ISZ158" i="33" s="1"/>
  <c r="ISU158" i="33"/>
  <c r="IST158" i="33"/>
  <c r="ISV158" i="33" s="1"/>
  <c r="ISQ158" i="33"/>
  <c r="ISP158" i="33"/>
  <c r="ISR158" i="33" s="1"/>
  <c r="ISM158" i="33"/>
  <c r="ISL158" i="33"/>
  <c r="ISN158" i="33" s="1"/>
  <c r="ISI158" i="33"/>
  <c r="ISH158" i="33"/>
  <c r="ISJ158" i="33" s="1"/>
  <c r="ISE158" i="33"/>
  <c r="ISD158" i="33"/>
  <c r="ISF158" i="33" s="1"/>
  <c r="ISA158" i="33"/>
  <c r="IRZ158" i="33"/>
  <c r="ISB158" i="33" s="1"/>
  <c r="IRW158" i="33"/>
  <c r="IRV158" i="33"/>
  <c r="IRX158" i="33" s="1"/>
  <c r="IRS158" i="33"/>
  <c r="IRR158" i="33"/>
  <c r="IRT158" i="33" s="1"/>
  <c r="IRO158" i="33"/>
  <c r="IRN158" i="33"/>
  <c r="IRP158" i="33" s="1"/>
  <c r="IRK158" i="33"/>
  <c r="IRJ158" i="33"/>
  <c r="IRL158" i="33" s="1"/>
  <c r="IRG158" i="33"/>
  <c r="IRF158" i="33"/>
  <c r="IRH158" i="33" s="1"/>
  <c r="IRC158" i="33"/>
  <c r="IRB158" i="33"/>
  <c r="IRD158" i="33" s="1"/>
  <c r="IQY158" i="33"/>
  <c r="IQX158" i="33"/>
  <c r="IQZ158" i="33" s="1"/>
  <c r="IQU158" i="33"/>
  <c r="IQT158" i="33"/>
  <c r="IQV158" i="33" s="1"/>
  <c r="IQQ158" i="33"/>
  <c r="IQP158" i="33"/>
  <c r="IQR158" i="33" s="1"/>
  <c r="IQM158" i="33"/>
  <c r="IQL158" i="33"/>
  <c r="IQN158" i="33" s="1"/>
  <c r="IQI158" i="33"/>
  <c r="IQH158" i="33"/>
  <c r="IQJ158" i="33" s="1"/>
  <c r="IQE158" i="33"/>
  <c r="IQD158" i="33"/>
  <c r="IQF158" i="33" s="1"/>
  <c r="IQA158" i="33"/>
  <c r="IPZ158" i="33"/>
  <c r="IQB158" i="33" s="1"/>
  <c r="IPW158" i="33"/>
  <c r="IPV158" i="33"/>
  <c r="IPX158" i="33" s="1"/>
  <c r="IPS158" i="33"/>
  <c r="IPR158" i="33"/>
  <c r="IPT158" i="33" s="1"/>
  <c r="IPO158" i="33"/>
  <c r="IPN158" i="33"/>
  <c r="IPP158" i="33" s="1"/>
  <c r="IPK158" i="33"/>
  <c r="IPJ158" i="33"/>
  <c r="IPL158" i="33" s="1"/>
  <c r="IPG158" i="33"/>
  <c r="IPF158" i="33"/>
  <c r="IPH158" i="33" s="1"/>
  <c r="IPC158" i="33"/>
  <c r="IPB158" i="33"/>
  <c r="IPD158" i="33" s="1"/>
  <c r="IOY158" i="33"/>
  <c r="IOX158" i="33"/>
  <c r="IOZ158" i="33" s="1"/>
  <c r="IOU158" i="33"/>
  <c r="IOT158" i="33"/>
  <c r="IOV158" i="33" s="1"/>
  <c r="IOQ158" i="33"/>
  <c r="IOP158" i="33"/>
  <c r="IOR158" i="33" s="1"/>
  <c r="IOM158" i="33"/>
  <c r="IOL158" i="33"/>
  <c r="ION158" i="33" s="1"/>
  <c r="IOI158" i="33"/>
  <c r="IOH158" i="33"/>
  <c r="IOJ158" i="33" s="1"/>
  <c r="IOE158" i="33"/>
  <c r="IOD158" i="33"/>
  <c r="IOF158" i="33" s="1"/>
  <c r="IOA158" i="33"/>
  <c r="INZ158" i="33"/>
  <c r="IOB158" i="33" s="1"/>
  <c r="INW158" i="33"/>
  <c r="INV158" i="33"/>
  <c r="INX158" i="33" s="1"/>
  <c r="INS158" i="33"/>
  <c r="INR158" i="33"/>
  <c r="INT158" i="33" s="1"/>
  <c r="INO158" i="33"/>
  <c r="INN158" i="33"/>
  <c r="INP158" i="33" s="1"/>
  <c r="INK158" i="33"/>
  <c r="INJ158" i="33"/>
  <c r="INL158" i="33" s="1"/>
  <c r="ING158" i="33"/>
  <c r="INF158" i="33"/>
  <c r="INH158" i="33" s="1"/>
  <c r="INC158" i="33"/>
  <c r="INB158" i="33"/>
  <c r="IND158" i="33" s="1"/>
  <c r="IMY158" i="33"/>
  <c r="IMX158" i="33"/>
  <c r="IMZ158" i="33" s="1"/>
  <c r="IMU158" i="33"/>
  <c r="IMT158" i="33"/>
  <c r="IMV158" i="33" s="1"/>
  <c r="IMQ158" i="33"/>
  <c r="IMP158" i="33"/>
  <c r="IMR158" i="33" s="1"/>
  <c r="IMM158" i="33"/>
  <c r="IML158" i="33"/>
  <c r="IMN158" i="33" s="1"/>
  <c r="IMI158" i="33"/>
  <c r="IMH158" i="33"/>
  <c r="IMJ158" i="33" s="1"/>
  <c r="IME158" i="33"/>
  <c r="IMD158" i="33"/>
  <c r="IMF158" i="33" s="1"/>
  <c r="IMA158" i="33"/>
  <c r="ILZ158" i="33"/>
  <c r="IMB158" i="33" s="1"/>
  <c r="ILW158" i="33"/>
  <c r="ILV158" i="33"/>
  <c r="ILX158" i="33" s="1"/>
  <c r="ILS158" i="33"/>
  <c r="ILR158" i="33"/>
  <c r="ILT158" i="33" s="1"/>
  <c r="ILO158" i="33"/>
  <c r="ILN158" i="33"/>
  <c r="ILP158" i="33" s="1"/>
  <c r="ILK158" i="33"/>
  <c r="ILJ158" i="33"/>
  <c r="ILL158" i="33" s="1"/>
  <c r="ILG158" i="33"/>
  <c r="ILF158" i="33"/>
  <c r="ILH158" i="33" s="1"/>
  <c r="ILC158" i="33"/>
  <c r="ILB158" i="33"/>
  <c r="ILD158" i="33" s="1"/>
  <c r="IKY158" i="33"/>
  <c r="IKX158" i="33"/>
  <c r="IKZ158" i="33" s="1"/>
  <c r="IKU158" i="33"/>
  <c r="IKT158" i="33"/>
  <c r="IKV158" i="33" s="1"/>
  <c r="IKQ158" i="33"/>
  <c r="IKP158" i="33"/>
  <c r="IKR158" i="33" s="1"/>
  <c r="IKM158" i="33"/>
  <c r="IKL158" i="33"/>
  <c r="IKN158" i="33" s="1"/>
  <c r="IKI158" i="33"/>
  <c r="IKH158" i="33"/>
  <c r="IKJ158" i="33" s="1"/>
  <c r="IKE158" i="33"/>
  <c r="IKD158" i="33"/>
  <c r="IKF158" i="33" s="1"/>
  <c r="IKA158" i="33"/>
  <c r="IJZ158" i="33"/>
  <c r="IKB158" i="33" s="1"/>
  <c r="IJW158" i="33"/>
  <c r="IJV158" i="33"/>
  <c r="IJX158" i="33" s="1"/>
  <c r="IJS158" i="33"/>
  <c r="IJR158" i="33"/>
  <c r="IJT158" i="33" s="1"/>
  <c r="IJO158" i="33"/>
  <c r="IJN158" i="33"/>
  <c r="IJP158" i="33" s="1"/>
  <c r="IJK158" i="33"/>
  <c r="IJJ158" i="33"/>
  <c r="IJL158" i="33" s="1"/>
  <c r="IJG158" i="33"/>
  <c r="IJF158" i="33"/>
  <c r="IJH158" i="33" s="1"/>
  <c r="IJC158" i="33"/>
  <c r="IJB158" i="33"/>
  <c r="IJD158" i="33" s="1"/>
  <c r="IIY158" i="33"/>
  <c r="IIX158" i="33"/>
  <c r="IIZ158" i="33" s="1"/>
  <c r="IIU158" i="33"/>
  <c r="IIT158" i="33"/>
  <c r="IIV158" i="33" s="1"/>
  <c r="IIQ158" i="33"/>
  <c r="IIP158" i="33"/>
  <c r="IIR158" i="33" s="1"/>
  <c r="IIM158" i="33"/>
  <c r="IIL158" i="33"/>
  <c r="IIN158" i="33" s="1"/>
  <c r="III158" i="33"/>
  <c r="IIH158" i="33"/>
  <c r="IIJ158" i="33" s="1"/>
  <c r="IIE158" i="33"/>
  <c r="IID158" i="33"/>
  <c r="IIF158" i="33" s="1"/>
  <c r="IIA158" i="33"/>
  <c r="IHZ158" i="33"/>
  <c r="IIB158" i="33" s="1"/>
  <c r="IHW158" i="33"/>
  <c r="IHV158" i="33"/>
  <c r="IHX158" i="33" s="1"/>
  <c r="IHS158" i="33"/>
  <c r="IHR158" i="33"/>
  <c r="IHT158" i="33" s="1"/>
  <c r="IHO158" i="33"/>
  <c r="IHN158" i="33"/>
  <c r="IHP158" i="33" s="1"/>
  <c r="IHK158" i="33"/>
  <c r="IHJ158" i="33"/>
  <c r="IHL158" i="33" s="1"/>
  <c r="IHG158" i="33"/>
  <c r="IHF158" i="33"/>
  <c r="IHH158" i="33" s="1"/>
  <c r="IHC158" i="33"/>
  <c r="IHB158" i="33"/>
  <c r="IHD158" i="33" s="1"/>
  <c r="IGY158" i="33"/>
  <c r="IGX158" i="33"/>
  <c r="IGZ158" i="33" s="1"/>
  <c r="IGU158" i="33"/>
  <c r="IGT158" i="33"/>
  <c r="IGV158" i="33" s="1"/>
  <c r="IGQ158" i="33"/>
  <c r="IGP158" i="33"/>
  <c r="IGR158" i="33" s="1"/>
  <c r="IGM158" i="33"/>
  <c r="IGL158" i="33"/>
  <c r="IGN158" i="33" s="1"/>
  <c r="IGI158" i="33"/>
  <c r="IGH158" i="33"/>
  <c r="IGJ158" i="33" s="1"/>
  <c r="IGE158" i="33"/>
  <c r="IGD158" i="33"/>
  <c r="IGF158" i="33" s="1"/>
  <c r="IGA158" i="33"/>
  <c r="IFZ158" i="33"/>
  <c r="IGB158" i="33" s="1"/>
  <c r="IFW158" i="33"/>
  <c r="IFV158" i="33"/>
  <c r="IFX158" i="33" s="1"/>
  <c r="IFS158" i="33"/>
  <c r="IFR158" i="33"/>
  <c r="IFT158" i="33" s="1"/>
  <c r="IFO158" i="33"/>
  <c r="IFN158" i="33"/>
  <c r="IFP158" i="33" s="1"/>
  <c r="IFK158" i="33"/>
  <c r="IFJ158" i="33"/>
  <c r="IFL158" i="33" s="1"/>
  <c r="IFG158" i="33"/>
  <c r="IFF158" i="33"/>
  <c r="IFH158" i="33" s="1"/>
  <c r="IFC158" i="33"/>
  <c r="IFB158" i="33"/>
  <c r="IFD158" i="33" s="1"/>
  <c r="IEY158" i="33"/>
  <c r="IEX158" i="33"/>
  <c r="IEZ158" i="33" s="1"/>
  <c r="IEU158" i="33"/>
  <c r="IET158" i="33"/>
  <c r="IEV158" i="33" s="1"/>
  <c r="IEQ158" i="33"/>
  <c r="IEP158" i="33"/>
  <c r="IER158" i="33" s="1"/>
  <c r="IEM158" i="33"/>
  <c r="IEL158" i="33"/>
  <c r="IEN158" i="33" s="1"/>
  <c r="IEI158" i="33"/>
  <c r="IEH158" i="33"/>
  <c r="IEJ158" i="33" s="1"/>
  <c r="IEE158" i="33"/>
  <c r="IED158" i="33"/>
  <c r="IEF158" i="33" s="1"/>
  <c r="IEA158" i="33"/>
  <c r="IDZ158" i="33"/>
  <c r="IEB158" i="33" s="1"/>
  <c r="IDW158" i="33"/>
  <c r="IDV158" i="33"/>
  <c r="IDX158" i="33" s="1"/>
  <c r="IDS158" i="33"/>
  <c r="IDR158" i="33"/>
  <c r="IDT158" i="33" s="1"/>
  <c r="IDO158" i="33"/>
  <c r="IDN158" i="33"/>
  <c r="IDP158" i="33" s="1"/>
  <c r="IDK158" i="33"/>
  <c r="IDJ158" i="33"/>
  <c r="IDL158" i="33" s="1"/>
  <c r="IDG158" i="33"/>
  <c r="IDF158" i="33"/>
  <c r="IDH158" i="33" s="1"/>
  <c r="IDC158" i="33"/>
  <c r="IDB158" i="33"/>
  <c r="IDD158" i="33" s="1"/>
  <c r="ICY158" i="33"/>
  <c r="ICX158" i="33"/>
  <c r="ICZ158" i="33" s="1"/>
  <c r="ICU158" i="33"/>
  <c r="ICT158" i="33"/>
  <c r="ICV158" i="33" s="1"/>
  <c r="ICQ158" i="33"/>
  <c r="ICP158" i="33"/>
  <c r="ICR158" i="33" s="1"/>
  <c r="ICM158" i="33"/>
  <c r="ICL158" i="33"/>
  <c r="ICN158" i="33" s="1"/>
  <c r="ICI158" i="33"/>
  <c r="ICH158" i="33"/>
  <c r="ICJ158" i="33" s="1"/>
  <c r="ICE158" i="33"/>
  <c r="ICD158" i="33"/>
  <c r="ICF158" i="33" s="1"/>
  <c r="ICA158" i="33"/>
  <c r="IBZ158" i="33"/>
  <c r="ICB158" i="33" s="1"/>
  <c r="IBW158" i="33"/>
  <c r="IBV158" i="33"/>
  <c r="IBX158" i="33" s="1"/>
  <c r="IBS158" i="33"/>
  <c r="IBR158" i="33"/>
  <c r="IBT158" i="33" s="1"/>
  <c r="IBO158" i="33"/>
  <c r="IBN158" i="33"/>
  <c r="IBP158" i="33" s="1"/>
  <c r="IBK158" i="33"/>
  <c r="IBJ158" i="33"/>
  <c r="IBL158" i="33" s="1"/>
  <c r="IBG158" i="33"/>
  <c r="IBF158" i="33"/>
  <c r="IBH158" i="33" s="1"/>
  <c r="IBC158" i="33"/>
  <c r="IBB158" i="33"/>
  <c r="IBD158" i="33" s="1"/>
  <c r="IAY158" i="33"/>
  <c r="IAX158" i="33"/>
  <c r="IAZ158" i="33" s="1"/>
  <c r="IAU158" i="33"/>
  <c r="IAT158" i="33"/>
  <c r="IAV158" i="33" s="1"/>
  <c r="IAQ158" i="33"/>
  <c r="IAP158" i="33"/>
  <c r="IAR158" i="33" s="1"/>
  <c r="IAM158" i="33"/>
  <c r="IAL158" i="33"/>
  <c r="IAN158" i="33" s="1"/>
  <c r="IAI158" i="33"/>
  <c r="IAH158" i="33"/>
  <c r="IAJ158" i="33" s="1"/>
  <c r="IAE158" i="33"/>
  <c r="IAD158" i="33"/>
  <c r="IAF158" i="33" s="1"/>
  <c r="IAA158" i="33"/>
  <c r="HZZ158" i="33"/>
  <c r="IAB158" i="33" s="1"/>
  <c r="HZW158" i="33"/>
  <c r="HZV158" i="33"/>
  <c r="HZX158" i="33" s="1"/>
  <c r="HZS158" i="33"/>
  <c r="HZR158" i="33"/>
  <c r="HZT158" i="33" s="1"/>
  <c r="HZO158" i="33"/>
  <c r="HZN158" i="33"/>
  <c r="HZP158" i="33" s="1"/>
  <c r="HZK158" i="33"/>
  <c r="HZJ158" i="33"/>
  <c r="HZL158" i="33" s="1"/>
  <c r="HZG158" i="33"/>
  <c r="HZF158" i="33"/>
  <c r="HZH158" i="33" s="1"/>
  <c r="HZC158" i="33"/>
  <c r="HZB158" i="33"/>
  <c r="HZD158" i="33" s="1"/>
  <c r="HYY158" i="33"/>
  <c r="HYX158" i="33"/>
  <c r="HYZ158" i="33" s="1"/>
  <c r="HYU158" i="33"/>
  <c r="HYT158" i="33"/>
  <c r="HYV158" i="33" s="1"/>
  <c r="HYQ158" i="33"/>
  <c r="HYP158" i="33"/>
  <c r="HYR158" i="33" s="1"/>
  <c r="HYM158" i="33"/>
  <c r="HYL158" i="33"/>
  <c r="HYN158" i="33" s="1"/>
  <c r="HYI158" i="33"/>
  <c r="HYH158" i="33"/>
  <c r="HYJ158" i="33" s="1"/>
  <c r="HYE158" i="33"/>
  <c r="HYD158" i="33"/>
  <c r="HYF158" i="33" s="1"/>
  <c r="HYA158" i="33"/>
  <c r="HXZ158" i="33"/>
  <c r="HYB158" i="33" s="1"/>
  <c r="HXW158" i="33"/>
  <c r="HXV158" i="33"/>
  <c r="HXX158" i="33" s="1"/>
  <c r="HXS158" i="33"/>
  <c r="HXR158" i="33"/>
  <c r="HXT158" i="33" s="1"/>
  <c r="HXO158" i="33"/>
  <c r="HXN158" i="33"/>
  <c r="HXP158" i="33" s="1"/>
  <c r="HXK158" i="33"/>
  <c r="HXJ158" i="33"/>
  <c r="HXL158" i="33" s="1"/>
  <c r="HXG158" i="33"/>
  <c r="HXF158" i="33"/>
  <c r="HXH158" i="33" s="1"/>
  <c r="HXC158" i="33"/>
  <c r="HXB158" i="33"/>
  <c r="HXD158" i="33" s="1"/>
  <c r="HWY158" i="33"/>
  <c r="HWX158" i="33"/>
  <c r="HWZ158" i="33" s="1"/>
  <c r="HWU158" i="33"/>
  <c r="HWT158" i="33"/>
  <c r="HWV158" i="33" s="1"/>
  <c r="HWQ158" i="33"/>
  <c r="HWP158" i="33"/>
  <c r="HWR158" i="33" s="1"/>
  <c r="HWM158" i="33"/>
  <c r="HWL158" i="33"/>
  <c r="HWN158" i="33" s="1"/>
  <c r="HWI158" i="33"/>
  <c r="HWH158" i="33"/>
  <c r="HWJ158" i="33" s="1"/>
  <c r="HWE158" i="33"/>
  <c r="HWD158" i="33"/>
  <c r="HWF158" i="33" s="1"/>
  <c r="HWA158" i="33"/>
  <c r="HVZ158" i="33"/>
  <c r="HWB158" i="33" s="1"/>
  <c r="HVW158" i="33"/>
  <c r="HVV158" i="33"/>
  <c r="HVX158" i="33" s="1"/>
  <c r="HVS158" i="33"/>
  <c r="HVR158" i="33"/>
  <c r="HVT158" i="33" s="1"/>
  <c r="HVO158" i="33"/>
  <c r="HVN158" i="33"/>
  <c r="HVP158" i="33" s="1"/>
  <c r="HVK158" i="33"/>
  <c r="HVJ158" i="33"/>
  <c r="HVL158" i="33" s="1"/>
  <c r="HVG158" i="33"/>
  <c r="HVF158" i="33"/>
  <c r="HVH158" i="33" s="1"/>
  <c r="HVC158" i="33"/>
  <c r="HVB158" i="33"/>
  <c r="HVD158" i="33" s="1"/>
  <c r="HUY158" i="33"/>
  <c r="HUX158" i="33"/>
  <c r="HUZ158" i="33" s="1"/>
  <c r="HUU158" i="33"/>
  <c r="HUT158" i="33"/>
  <c r="HUV158" i="33" s="1"/>
  <c r="HUQ158" i="33"/>
  <c r="HUP158" i="33"/>
  <c r="HUR158" i="33" s="1"/>
  <c r="HUM158" i="33"/>
  <c r="HUL158" i="33"/>
  <c r="HUN158" i="33" s="1"/>
  <c r="HUI158" i="33"/>
  <c r="HUH158" i="33"/>
  <c r="HUJ158" i="33" s="1"/>
  <c r="HUE158" i="33"/>
  <c r="HUD158" i="33"/>
  <c r="HUF158" i="33" s="1"/>
  <c r="HUA158" i="33"/>
  <c r="HTZ158" i="33"/>
  <c r="HUB158" i="33" s="1"/>
  <c r="HTW158" i="33"/>
  <c r="HTV158" i="33"/>
  <c r="HTX158" i="33" s="1"/>
  <c r="HTS158" i="33"/>
  <c r="HTR158" i="33"/>
  <c r="HTT158" i="33" s="1"/>
  <c r="HTO158" i="33"/>
  <c r="HTN158" i="33"/>
  <c r="HTP158" i="33" s="1"/>
  <c r="HTK158" i="33"/>
  <c r="HTJ158" i="33"/>
  <c r="HTL158" i="33" s="1"/>
  <c r="HTG158" i="33"/>
  <c r="HTF158" i="33"/>
  <c r="HTH158" i="33" s="1"/>
  <c r="HTC158" i="33"/>
  <c r="HTB158" i="33"/>
  <c r="HTD158" i="33" s="1"/>
  <c r="HSY158" i="33"/>
  <c r="HSX158" i="33"/>
  <c r="HSZ158" i="33" s="1"/>
  <c r="HSU158" i="33"/>
  <c r="HST158" i="33"/>
  <c r="HSV158" i="33" s="1"/>
  <c r="HSQ158" i="33"/>
  <c r="HSP158" i="33"/>
  <c r="HSR158" i="33" s="1"/>
  <c r="HSM158" i="33"/>
  <c r="HSL158" i="33"/>
  <c r="HSN158" i="33" s="1"/>
  <c r="HSI158" i="33"/>
  <c r="HSH158" i="33"/>
  <c r="HSJ158" i="33" s="1"/>
  <c r="HSE158" i="33"/>
  <c r="HSD158" i="33"/>
  <c r="HSF158" i="33" s="1"/>
  <c r="HSA158" i="33"/>
  <c r="HRZ158" i="33"/>
  <c r="HSB158" i="33" s="1"/>
  <c r="HRW158" i="33"/>
  <c r="HRV158" i="33"/>
  <c r="HRX158" i="33" s="1"/>
  <c r="HRS158" i="33"/>
  <c r="HRR158" i="33"/>
  <c r="HRT158" i="33" s="1"/>
  <c r="HRO158" i="33"/>
  <c r="HRN158" i="33"/>
  <c r="HRP158" i="33" s="1"/>
  <c r="HRK158" i="33"/>
  <c r="HRJ158" i="33"/>
  <c r="HRL158" i="33" s="1"/>
  <c r="HRG158" i="33"/>
  <c r="HRF158" i="33"/>
  <c r="HRH158" i="33" s="1"/>
  <c r="HRC158" i="33"/>
  <c r="HRB158" i="33"/>
  <c r="HRD158" i="33" s="1"/>
  <c r="HQY158" i="33"/>
  <c r="HQX158" i="33"/>
  <c r="HQZ158" i="33" s="1"/>
  <c r="HQU158" i="33"/>
  <c r="HQT158" i="33"/>
  <c r="HQV158" i="33" s="1"/>
  <c r="HQQ158" i="33"/>
  <c r="HQP158" i="33"/>
  <c r="HQR158" i="33" s="1"/>
  <c r="HQM158" i="33"/>
  <c r="HQL158" i="33"/>
  <c r="HQN158" i="33" s="1"/>
  <c r="HQI158" i="33"/>
  <c r="HQH158" i="33"/>
  <c r="HQJ158" i="33" s="1"/>
  <c r="HQE158" i="33"/>
  <c r="HQD158" i="33"/>
  <c r="HQF158" i="33" s="1"/>
  <c r="HQA158" i="33"/>
  <c r="HPZ158" i="33"/>
  <c r="HQB158" i="33" s="1"/>
  <c r="HPW158" i="33"/>
  <c r="HPV158" i="33"/>
  <c r="HPX158" i="33" s="1"/>
  <c r="HPS158" i="33"/>
  <c r="HPR158" i="33"/>
  <c r="HPT158" i="33" s="1"/>
  <c r="HPO158" i="33"/>
  <c r="HPN158" i="33"/>
  <c r="HPP158" i="33" s="1"/>
  <c r="HPK158" i="33"/>
  <c r="HPJ158" i="33"/>
  <c r="HPL158" i="33" s="1"/>
  <c r="HPG158" i="33"/>
  <c r="HPF158" i="33"/>
  <c r="HPH158" i="33" s="1"/>
  <c r="HPC158" i="33"/>
  <c r="HPB158" i="33"/>
  <c r="HPD158" i="33" s="1"/>
  <c r="HOY158" i="33"/>
  <c r="HOX158" i="33"/>
  <c r="HOZ158" i="33" s="1"/>
  <c r="HOU158" i="33"/>
  <c r="HOT158" i="33"/>
  <c r="HOV158" i="33" s="1"/>
  <c r="HOQ158" i="33"/>
  <c r="HOP158" i="33"/>
  <c r="HOR158" i="33" s="1"/>
  <c r="HOM158" i="33"/>
  <c r="HOL158" i="33"/>
  <c r="HON158" i="33" s="1"/>
  <c r="HOI158" i="33"/>
  <c r="HOH158" i="33"/>
  <c r="HOJ158" i="33" s="1"/>
  <c r="HOE158" i="33"/>
  <c r="HOD158" i="33"/>
  <c r="HOF158" i="33" s="1"/>
  <c r="HOA158" i="33"/>
  <c r="HNZ158" i="33"/>
  <c r="HOB158" i="33" s="1"/>
  <c r="HNW158" i="33"/>
  <c r="HNV158" i="33"/>
  <c r="HNX158" i="33" s="1"/>
  <c r="HNS158" i="33"/>
  <c r="HNR158" i="33"/>
  <c r="HNT158" i="33" s="1"/>
  <c r="HNO158" i="33"/>
  <c r="HNN158" i="33"/>
  <c r="HNP158" i="33" s="1"/>
  <c r="HNK158" i="33"/>
  <c r="HNJ158" i="33"/>
  <c r="HNL158" i="33" s="1"/>
  <c r="HNG158" i="33"/>
  <c r="HNF158" i="33"/>
  <c r="HNH158" i="33" s="1"/>
  <c r="HNC158" i="33"/>
  <c r="HNB158" i="33"/>
  <c r="HND158" i="33" s="1"/>
  <c r="HMY158" i="33"/>
  <c r="HMX158" i="33"/>
  <c r="HMZ158" i="33" s="1"/>
  <c r="HMU158" i="33"/>
  <c r="HMT158" i="33"/>
  <c r="HMV158" i="33" s="1"/>
  <c r="HMQ158" i="33"/>
  <c r="HMP158" i="33"/>
  <c r="HMR158" i="33" s="1"/>
  <c r="HMM158" i="33"/>
  <c r="HML158" i="33"/>
  <c r="HMN158" i="33" s="1"/>
  <c r="HMI158" i="33"/>
  <c r="HMH158" i="33"/>
  <c r="HMJ158" i="33" s="1"/>
  <c r="HME158" i="33"/>
  <c r="HMD158" i="33"/>
  <c r="HMF158" i="33" s="1"/>
  <c r="HMA158" i="33"/>
  <c r="HLZ158" i="33"/>
  <c r="HMB158" i="33" s="1"/>
  <c r="HLW158" i="33"/>
  <c r="HLV158" i="33"/>
  <c r="HLX158" i="33" s="1"/>
  <c r="HLS158" i="33"/>
  <c r="HLR158" i="33"/>
  <c r="HLT158" i="33" s="1"/>
  <c r="HLO158" i="33"/>
  <c r="HLN158" i="33"/>
  <c r="HLP158" i="33" s="1"/>
  <c r="HLK158" i="33"/>
  <c r="HLJ158" i="33"/>
  <c r="HLL158" i="33" s="1"/>
  <c r="HLG158" i="33"/>
  <c r="HLF158" i="33"/>
  <c r="HLH158" i="33" s="1"/>
  <c r="HLC158" i="33"/>
  <c r="HLB158" i="33"/>
  <c r="HLD158" i="33" s="1"/>
  <c r="HKY158" i="33"/>
  <c r="HKX158" i="33"/>
  <c r="HKZ158" i="33" s="1"/>
  <c r="HKU158" i="33"/>
  <c r="HKT158" i="33"/>
  <c r="HKV158" i="33" s="1"/>
  <c r="HKQ158" i="33"/>
  <c r="HKP158" i="33"/>
  <c r="HKR158" i="33" s="1"/>
  <c r="HKM158" i="33"/>
  <c r="HKL158" i="33"/>
  <c r="HKN158" i="33" s="1"/>
  <c r="HKI158" i="33"/>
  <c r="HKH158" i="33"/>
  <c r="HKJ158" i="33" s="1"/>
  <c r="HKE158" i="33"/>
  <c r="HKD158" i="33"/>
  <c r="HKF158" i="33" s="1"/>
  <c r="HKA158" i="33"/>
  <c r="HJZ158" i="33"/>
  <c r="HKB158" i="33" s="1"/>
  <c r="HJW158" i="33"/>
  <c r="HJV158" i="33"/>
  <c r="HJX158" i="33" s="1"/>
  <c r="HJS158" i="33"/>
  <c r="HJR158" i="33"/>
  <c r="HJT158" i="33" s="1"/>
  <c r="HJO158" i="33"/>
  <c r="HJN158" i="33"/>
  <c r="HJP158" i="33" s="1"/>
  <c r="HJK158" i="33"/>
  <c r="HJJ158" i="33"/>
  <c r="HJL158" i="33" s="1"/>
  <c r="HJG158" i="33"/>
  <c r="HJF158" i="33"/>
  <c r="HJH158" i="33" s="1"/>
  <c r="HJC158" i="33"/>
  <c r="HJB158" i="33"/>
  <c r="HJD158" i="33" s="1"/>
  <c r="HIY158" i="33"/>
  <c r="HIX158" i="33"/>
  <c r="HIZ158" i="33" s="1"/>
  <c r="HIU158" i="33"/>
  <c r="HIT158" i="33"/>
  <c r="HIV158" i="33" s="1"/>
  <c r="HIQ158" i="33"/>
  <c r="HIP158" i="33"/>
  <c r="HIR158" i="33" s="1"/>
  <c r="HIM158" i="33"/>
  <c r="HIL158" i="33"/>
  <c r="HIN158" i="33" s="1"/>
  <c r="HII158" i="33"/>
  <c r="HIH158" i="33"/>
  <c r="HIJ158" i="33" s="1"/>
  <c r="HIE158" i="33"/>
  <c r="HID158" i="33"/>
  <c r="HIF158" i="33" s="1"/>
  <c r="HIA158" i="33"/>
  <c r="HHZ158" i="33"/>
  <c r="HIB158" i="33" s="1"/>
  <c r="HHW158" i="33"/>
  <c r="HHV158" i="33"/>
  <c r="HHX158" i="33" s="1"/>
  <c r="HHS158" i="33"/>
  <c r="HHR158" i="33"/>
  <c r="HHT158" i="33" s="1"/>
  <c r="HHO158" i="33"/>
  <c r="HHN158" i="33"/>
  <c r="HHP158" i="33" s="1"/>
  <c r="HHK158" i="33"/>
  <c r="HHJ158" i="33"/>
  <c r="HHL158" i="33" s="1"/>
  <c r="HHG158" i="33"/>
  <c r="HHF158" i="33"/>
  <c r="HHH158" i="33" s="1"/>
  <c r="HHC158" i="33"/>
  <c r="HHB158" i="33"/>
  <c r="HHD158" i="33" s="1"/>
  <c r="HGY158" i="33"/>
  <c r="HGX158" i="33"/>
  <c r="HGZ158" i="33" s="1"/>
  <c r="HGU158" i="33"/>
  <c r="HGT158" i="33"/>
  <c r="HGV158" i="33" s="1"/>
  <c r="HGQ158" i="33"/>
  <c r="HGP158" i="33"/>
  <c r="HGR158" i="33" s="1"/>
  <c r="HGM158" i="33"/>
  <c r="HGL158" i="33"/>
  <c r="HGN158" i="33" s="1"/>
  <c r="HGI158" i="33"/>
  <c r="HGH158" i="33"/>
  <c r="HGJ158" i="33" s="1"/>
  <c r="HGE158" i="33"/>
  <c r="HGD158" i="33"/>
  <c r="HGF158" i="33" s="1"/>
  <c r="HGA158" i="33"/>
  <c r="HFZ158" i="33"/>
  <c r="HGB158" i="33" s="1"/>
  <c r="HFW158" i="33"/>
  <c r="HFV158" i="33"/>
  <c r="HFX158" i="33" s="1"/>
  <c r="HFS158" i="33"/>
  <c r="HFR158" i="33"/>
  <c r="HFT158" i="33" s="1"/>
  <c r="HFO158" i="33"/>
  <c r="HFN158" i="33"/>
  <c r="HFP158" i="33" s="1"/>
  <c r="HFK158" i="33"/>
  <c r="HFJ158" i="33"/>
  <c r="HFL158" i="33" s="1"/>
  <c r="HFG158" i="33"/>
  <c r="HFF158" i="33"/>
  <c r="HFH158" i="33" s="1"/>
  <c r="HFC158" i="33"/>
  <c r="HFB158" i="33"/>
  <c r="HFD158" i="33" s="1"/>
  <c r="HEY158" i="33"/>
  <c r="HEX158" i="33"/>
  <c r="HEZ158" i="33" s="1"/>
  <c r="HEU158" i="33"/>
  <c r="HET158" i="33"/>
  <c r="HEV158" i="33" s="1"/>
  <c r="HEQ158" i="33"/>
  <c r="HEP158" i="33"/>
  <c r="HER158" i="33" s="1"/>
  <c r="HEM158" i="33"/>
  <c r="HEL158" i="33"/>
  <c r="HEN158" i="33" s="1"/>
  <c r="HEI158" i="33"/>
  <c r="HEH158" i="33"/>
  <c r="HEJ158" i="33" s="1"/>
  <c r="HEE158" i="33"/>
  <c r="HED158" i="33"/>
  <c r="HEF158" i="33" s="1"/>
  <c r="HEA158" i="33"/>
  <c r="HDZ158" i="33"/>
  <c r="HEB158" i="33" s="1"/>
  <c r="HDW158" i="33"/>
  <c r="HDV158" i="33"/>
  <c r="HDX158" i="33" s="1"/>
  <c r="HDS158" i="33"/>
  <c r="HDR158" i="33"/>
  <c r="HDT158" i="33" s="1"/>
  <c r="HDO158" i="33"/>
  <c r="HDN158" i="33"/>
  <c r="HDP158" i="33" s="1"/>
  <c r="HDK158" i="33"/>
  <c r="HDJ158" i="33"/>
  <c r="HDL158" i="33" s="1"/>
  <c r="HDG158" i="33"/>
  <c r="HDF158" i="33"/>
  <c r="HDH158" i="33" s="1"/>
  <c r="HDC158" i="33"/>
  <c r="HDB158" i="33"/>
  <c r="HDD158" i="33" s="1"/>
  <c r="HCY158" i="33"/>
  <c r="HCX158" i="33"/>
  <c r="HCZ158" i="33" s="1"/>
  <c r="HCU158" i="33"/>
  <c r="HCT158" i="33"/>
  <c r="HCV158" i="33" s="1"/>
  <c r="HCQ158" i="33"/>
  <c r="HCP158" i="33"/>
  <c r="HCR158" i="33" s="1"/>
  <c r="HCM158" i="33"/>
  <c r="HCL158" i="33"/>
  <c r="HCN158" i="33" s="1"/>
  <c r="HCI158" i="33"/>
  <c r="HCH158" i="33"/>
  <c r="HCJ158" i="33" s="1"/>
  <c r="HCE158" i="33"/>
  <c r="HCD158" i="33"/>
  <c r="HCF158" i="33" s="1"/>
  <c r="HCA158" i="33"/>
  <c r="HBZ158" i="33"/>
  <c r="HCB158" i="33" s="1"/>
  <c r="HBW158" i="33"/>
  <c r="HBV158" i="33"/>
  <c r="HBX158" i="33" s="1"/>
  <c r="HBS158" i="33"/>
  <c r="HBR158" i="33"/>
  <c r="HBT158" i="33" s="1"/>
  <c r="HBO158" i="33"/>
  <c r="HBN158" i="33"/>
  <c r="HBP158" i="33" s="1"/>
  <c r="HBK158" i="33"/>
  <c r="HBJ158" i="33"/>
  <c r="HBL158" i="33" s="1"/>
  <c r="HBG158" i="33"/>
  <c r="HBF158" i="33"/>
  <c r="HBH158" i="33" s="1"/>
  <c r="HBC158" i="33"/>
  <c r="HBB158" i="33"/>
  <c r="HBD158" i="33" s="1"/>
  <c r="HAY158" i="33"/>
  <c r="HAX158" i="33"/>
  <c r="HAZ158" i="33" s="1"/>
  <c r="HAU158" i="33"/>
  <c r="HAT158" i="33"/>
  <c r="HAV158" i="33" s="1"/>
  <c r="HAQ158" i="33"/>
  <c r="HAP158" i="33"/>
  <c r="HAR158" i="33" s="1"/>
  <c r="HAM158" i="33"/>
  <c r="HAL158" i="33"/>
  <c r="HAN158" i="33" s="1"/>
  <c r="HAI158" i="33"/>
  <c r="HAH158" i="33"/>
  <c r="HAJ158" i="33" s="1"/>
  <c r="HAE158" i="33"/>
  <c r="HAD158" i="33"/>
  <c r="HAF158" i="33" s="1"/>
  <c r="HAA158" i="33"/>
  <c r="GZZ158" i="33"/>
  <c r="HAB158" i="33" s="1"/>
  <c r="GZW158" i="33"/>
  <c r="GZV158" i="33"/>
  <c r="GZX158" i="33" s="1"/>
  <c r="GZS158" i="33"/>
  <c r="GZR158" i="33"/>
  <c r="GZT158" i="33" s="1"/>
  <c r="GZO158" i="33"/>
  <c r="GZN158" i="33"/>
  <c r="GZP158" i="33" s="1"/>
  <c r="GZK158" i="33"/>
  <c r="GZJ158" i="33"/>
  <c r="GZL158" i="33" s="1"/>
  <c r="GZG158" i="33"/>
  <c r="GZF158" i="33"/>
  <c r="GZH158" i="33" s="1"/>
  <c r="GZC158" i="33"/>
  <c r="GZB158" i="33"/>
  <c r="GZD158" i="33" s="1"/>
  <c r="GYY158" i="33"/>
  <c r="GYX158" i="33"/>
  <c r="GYZ158" i="33" s="1"/>
  <c r="GYU158" i="33"/>
  <c r="GYT158" i="33"/>
  <c r="GYV158" i="33" s="1"/>
  <c r="GYQ158" i="33"/>
  <c r="GYP158" i="33"/>
  <c r="GYR158" i="33" s="1"/>
  <c r="GYM158" i="33"/>
  <c r="GYL158" i="33"/>
  <c r="GYN158" i="33" s="1"/>
  <c r="GYI158" i="33"/>
  <c r="GYH158" i="33"/>
  <c r="GYJ158" i="33" s="1"/>
  <c r="GYE158" i="33"/>
  <c r="GYD158" i="33"/>
  <c r="GYF158" i="33" s="1"/>
  <c r="GYA158" i="33"/>
  <c r="GXZ158" i="33"/>
  <c r="GYB158" i="33" s="1"/>
  <c r="GXW158" i="33"/>
  <c r="GXV158" i="33"/>
  <c r="GXX158" i="33" s="1"/>
  <c r="GXS158" i="33"/>
  <c r="GXR158" i="33"/>
  <c r="GXT158" i="33" s="1"/>
  <c r="GXO158" i="33"/>
  <c r="GXN158" i="33"/>
  <c r="GXP158" i="33" s="1"/>
  <c r="GXK158" i="33"/>
  <c r="GXJ158" i="33"/>
  <c r="GXL158" i="33" s="1"/>
  <c r="GXG158" i="33"/>
  <c r="GXF158" i="33"/>
  <c r="GXH158" i="33" s="1"/>
  <c r="GXC158" i="33"/>
  <c r="GXB158" i="33"/>
  <c r="GXD158" i="33" s="1"/>
  <c r="GWY158" i="33"/>
  <c r="GWX158" i="33"/>
  <c r="GWZ158" i="33" s="1"/>
  <c r="GWU158" i="33"/>
  <c r="GWT158" i="33"/>
  <c r="GWV158" i="33" s="1"/>
  <c r="GWQ158" i="33"/>
  <c r="GWP158" i="33"/>
  <c r="GWR158" i="33" s="1"/>
  <c r="GWM158" i="33"/>
  <c r="GWL158" i="33"/>
  <c r="GWN158" i="33" s="1"/>
  <c r="GWI158" i="33"/>
  <c r="GWH158" i="33"/>
  <c r="GWJ158" i="33" s="1"/>
  <c r="GWE158" i="33"/>
  <c r="GWD158" i="33"/>
  <c r="GWF158" i="33" s="1"/>
  <c r="GWA158" i="33"/>
  <c r="GVZ158" i="33"/>
  <c r="GWB158" i="33" s="1"/>
  <c r="GVW158" i="33"/>
  <c r="GVV158" i="33"/>
  <c r="GVX158" i="33" s="1"/>
  <c r="GVS158" i="33"/>
  <c r="GVR158" i="33"/>
  <c r="GVT158" i="33" s="1"/>
  <c r="GVO158" i="33"/>
  <c r="GVN158" i="33"/>
  <c r="GVP158" i="33" s="1"/>
  <c r="GVK158" i="33"/>
  <c r="GVJ158" i="33"/>
  <c r="GVL158" i="33" s="1"/>
  <c r="GVG158" i="33"/>
  <c r="GVF158" i="33"/>
  <c r="GVH158" i="33" s="1"/>
  <c r="GVC158" i="33"/>
  <c r="GVB158" i="33"/>
  <c r="GVD158" i="33" s="1"/>
  <c r="GUY158" i="33"/>
  <c r="GUX158" i="33"/>
  <c r="GUZ158" i="33" s="1"/>
  <c r="GUU158" i="33"/>
  <c r="GUT158" i="33"/>
  <c r="GUV158" i="33" s="1"/>
  <c r="GUQ158" i="33"/>
  <c r="GUP158" i="33"/>
  <c r="GUR158" i="33" s="1"/>
  <c r="GUM158" i="33"/>
  <c r="GUL158" i="33"/>
  <c r="GUN158" i="33" s="1"/>
  <c r="GUI158" i="33"/>
  <c r="GUH158" i="33"/>
  <c r="GUJ158" i="33" s="1"/>
  <c r="GUE158" i="33"/>
  <c r="GUD158" i="33"/>
  <c r="GUF158" i="33" s="1"/>
  <c r="GUA158" i="33"/>
  <c r="GTZ158" i="33"/>
  <c r="GUB158" i="33" s="1"/>
  <c r="GTW158" i="33"/>
  <c r="GTV158" i="33"/>
  <c r="GTX158" i="33" s="1"/>
  <c r="GTS158" i="33"/>
  <c r="GTR158" i="33"/>
  <c r="GTT158" i="33" s="1"/>
  <c r="GTO158" i="33"/>
  <c r="GTN158" i="33"/>
  <c r="GTP158" i="33" s="1"/>
  <c r="GTK158" i="33"/>
  <c r="GTJ158" i="33"/>
  <c r="GTL158" i="33" s="1"/>
  <c r="GTG158" i="33"/>
  <c r="GTF158" i="33"/>
  <c r="GTH158" i="33" s="1"/>
  <c r="GTC158" i="33"/>
  <c r="GTB158" i="33"/>
  <c r="GTD158" i="33" s="1"/>
  <c r="GSY158" i="33"/>
  <c r="GSX158" i="33"/>
  <c r="GSZ158" i="33" s="1"/>
  <c r="GSU158" i="33"/>
  <c r="GST158" i="33"/>
  <c r="GSV158" i="33" s="1"/>
  <c r="GSQ158" i="33"/>
  <c r="GSP158" i="33"/>
  <c r="GSR158" i="33" s="1"/>
  <c r="GSM158" i="33"/>
  <c r="GSL158" i="33"/>
  <c r="GSN158" i="33" s="1"/>
  <c r="GSI158" i="33"/>
  <c r="GSH158" i="33"/>
  <c r="GSJ158" i="33" s="1"/>
  <c r="GSE158" i="33"/>
  <c r="GSD158" i="33"/>
  <c r="GSF158" i="33" s="1"/>
  <c r="GSA158" i="33"/>
  <c r="GRZ158" i="33"/>
  <c r="GSB158" i="33" s="1"/>
  <c r="GRW158" i="33"/>
  <c r="GRV158" i="33"/>
  <c r="GRX158" i="33" s="1"/>
  <c r="GRS158" i="33"/>
  <c r="GRR158" i="33"/>
  <c r="GRT158" i="33" s="1"/>
  <c r="GRO158" i="33"/>
  <c r="GRN158" i="33"/>
  <c r="GRP158" i="33" s="1"/>
  <c r="GRK158" i="33"/>
  <c r="GRJ158" i="33"/>
  <c r="GRL158" i="33" s="1"/>
  <c r="GRG158" i="33"/>
  <c r="GRF158" i="33"/>
  <c r="GRH158" i="33" s="1"/>
  <c r="GRC158" i="33"/>
  <c r="GRB158" i="33"/>
  <c r="GRD158" i="33" s="1"/>
  <c r="GQY158" i="33"/>
  <c r="GQX158" i="33"/>
  <c r="GQZ158" i="33" s="1"/>
  <c r="GQU158" i="33"/>
  <c r="GQT158" i="33"/>
  <c r="GQV158" i="33" s="1"/>
  <c r="GQQ158" i="33"/>
  <c r="GQP158" i="33"/>
  <c r="GQR158" i="33" s="1"/>
  <c r="GQM158" i="33"/>
  <c r="GQL158" i="33"/>
  <c r="GQN158" i="33" s="1"/>
  <c r="GQI158" i="33"/>
  <c r="GQH158" i="33"/>
  <c r="GQJ158" i="33" s="1"/>
  <c r="GQE158" i="33"/>
  <c r="GQD158" i="33"/>
  <c r="GQF158" i="33" s="1"/>
  <c r="GQA158" i="33"/>
  <c r="GPZ158" i="33"/>
  <c r="GQB158" i="33" s="1"/>
  <c r="GPW158" i="33"/>
  <c r="GPV158" i="33"/>
  <c r="GPX158" i="33" s="1"/>
  <c r="GPS158" i="33"/>
  <c r="GPR158" i="33"/>
  <c r="GPT158" i="33" s="1"/>
  <c r="GPO158" i="33"/>
  <c r="GPN158" i="33"/>
  <c r="GPP158" i="33" s="1"/>
  <c r="GPK158" i="33"/>
  <c r="GPJ158" i="33"/>
  <c r="GPL158" i="33" s="1"/>
  <c r="GPG158" i="33"/>
  <c r="GPF158" i="33"/>
  <c r="GPH158" i="33" s="1"/>
  <c r="GPC158" i="33"/>
  <c r="GPB158" i="33"/>
  <c r="GPD158" i="33" s="1"/>
  <c r="GOY158" i="33"/>
  <c r="GOX158" i="33"/>
  <c r="GOZ158" i="33" s="1"/>
  <c r="GOU158" i="33"/>
  <c r="GOT158" i="33"/>
  <c r="GOV158" i="33" s="1"/>
  <c r="GOQ158" i="33"/>
  <c r="GOP158" i="33"/>
  <c r="GOR158" i="33" s="1"/>
  <c r="GOM158" i="33"/>
  <c r="GOL158" i="33"/>
  <c r="GON158" i="33" s="1"/>
  <c r="GOI158" i="33"/>
  <c r="GOH158" i="33"/>
  <c r="GOJ158" i="33" s="1"/>
  <c r="GOE158" i="33"/>
  <c r="GOD158" i="33"/>
  <c r="GOF158" i="33" s="1"/>
  <c r="GOA158" i="33"/>
  <c r="GNZ158" i="33"/>
  <c r="GOB158" i="33" s="1"/>
  <c r="GNW158" i="33"/>
  <c r="GNV158" i="33"/>
  <c r="GNX158" i="33" s="1"/>
  <c r="GNS158" i="33"/>
  <c r="GNR158" i="33"/>
  <c r="GNT158" i="33" s="1"/>
  <c r="GNO158" i="33"/>
  <c r="GNN158" i="33"/>
  <c r="GNP158" i="33" s="1"/>
  <c r="GNK158" i="33"/>
  <c r="GNJ158" i="33"/>
  <c r="GNL158" i="33" s="1"/>
  <c r="GNG158" i="33"/>
  <c r="GNF158" i="33"/>
  <c r="GNH158" i="33" s="1"/>
  <c r="GNC158" i="33"/>
  <c r="GNB158" i="33"/>
  <c r="GND158" i="33" s="1"/>
  <c r="GMY158" i="33"/>
  <c r="GMX158" i="33"/>
  <c r="GMZ158" i="33" s="1"/>
  <c r="GMU158" i="33"/>
  <c r="GMT158" i="33"/>
  <c r="GMV158" i="33" s="1"/>
  <c r="GMQ158" i="33"/>
  <c r="GMP158" i="33"/>
  <c r="GMR158" i="33" s="1"/>
  <c r="GMM158" i="33"/>
  <c r="GML158" i="33"/>
  <c r="GMN158" i="33" s="1"/>
  <c r="GMI158" i="33"/>
  <c r="GMH158" i="33"/>
  <c r="GMJ158" i="33" s="1"/>
  <c r="GME158" i="33"/>
  <c r="GMD158" i="33"/>
  <c r="GMF158" i="33" s="1"/>
  <c r="GMA158" i="33"/>
  <c r="GLZ158" i="33"/>
  <c r="GMB158" i="33" s="1"/>
  <c r="GLW158" i="33"/>
  <c r="GLV158" i="33"/>
  <c r="GLX158" i="33" s="1"/>
  <c r="GLS158" i="33"/>
  <c r="GLR158" i="33"/>
  <c r="GLT158" i="33" s="1"/>
  <c r="GLO158" i="33"/>
  <c r="GLN158" i="33"/>
  <c r="GLP158" i="33" s="1"/>
  <c r="GLK158" i="33"/>
  <c r="GLJ158" i="33"/>
  <c r="GLL158" i="33" s="1"/>
  <c r="GLG158" i="33"/>
  <c r="GLF158" i="33"/>
  <c r="GLH158" i="33" s="1"/>
  <c r="GLC158" i="33"/>
  <c r="GLB158" i="33"/>
  <c r="GLD158" i="33" s="1"/>
  <c r="GKY158" i="33"/>
  <c r="GKX158" i="33"/>
  <c r="GKZ158" i="33" s="1"/>
  <c r="GKU158" i="33"/>
  <c r="GKT158" i="33"/>
  <c r="GKV158" i="33" s="1"/>
  <c r="GKQ158" i="33"/>
  <c r="GKP158" i="33"/>
  <c r="GKR158" i="33" s="1"/>
  <c r="GKM158" i="33"/>
  <c r="GKL158" i="33"/>
  <c r="GKN158" i="33" s="1"/>
  <c r="GKI158" i="33"/>
  <c r="GKH158" i="33"/>
  <c r="GKJ158" i="33" s="1"/>
  <c r="GKE158" i="33"/>
  <c r="GKD158" i="33"/>
  <c r="GKF158" i="33" s="1"/>
  <c r="GKA158" i="33"/>
  <c r="GJZ158" i="33"/>
  <c r="GKB158" i="33" s="1"/>
  <c r="GJW158" i="33"/>
  <c r="GJV158" i="33"/>
  <c r="GJX158" i="33" s="1"/>
  <c r="GJS158" i="33"/>
  <c r="GJR158" i="33"/>
  <c r="GJT158" i="33" s="1"/>
  <c r="GJO158" i="33"/>
  <c r="GJN158" i="33"/>
  <c r="GJP158" i="33" s="1"/>
  <c r="GJK158" i="33"/>
  <c r="GJJ158" i="33"/>
  <c r="GJL158" i="33" s="1"/>
  <c r="GJG158" i="33"/>
  <c r="GJF158" i="33"/>
  <c r="GJH158" i="33" s="1"/>
  <c r="GJC158" i="33"/>
  <c r="GJB158" i="33"/>
  <c r="GJD158" i="33" s="1"/>
  <c r="GIY158" i="33"/>
  <c r="GIX158" i="33"/>
  <c r="GIZ158" i="33" s="1"/>
  <c r="GIU158" i="33"/>
  <c r="GIT158" i="33"/>
  <c r="GIV158" i="33" s="1"/>
  <c r="GIQ158" i="33"/>
  <c r="GIP158" i="33"/>
  <c r="GIR158" i="33" s="1"/>
  <c r="GIM158" i="33"/>
  <c r="GIL158" i="33"/>
  <c r="GIN158" i="33" s="1"/>
  <c r="GII158" i="33"/>
  <c r="GIH158" i="33"/>
  <c r="GIJ158" i="33" s="1"/>
  <c r="GIE158" i="33"/>
  <c r="GID158" i="33"/>
  <c r="GIF158" i="33" s="1"/>
  <c r="GIA158" i="33"/>
  <c r="GHZ158" i="33"/>
  <c r="GIB158" i="33" s="1"/>
  <c r="GHW158" i="33"/>
  <c r="GHV158" i="33"/>
  <c r="GHX158" i="33" s="1"/>
  <c r="GHS158" i="33"/>
  <c r="GHR158" i="33"/>
  <c r="GHT158" i="33" s="1"/>
  <c r="GHO158" i="33"/>
  <c r="GHN158" i="33"/>
  <c r="GHP158" i="33" s="1"/>
  <c r="GHK158" i="33"/>
  <c r="GHJ158" i="33"/>
  <c r="GHL158" i="33" s="1"/>
  <c r="GHG158" i="33"/>
  <c r="GHF158" i="33"/>
  <c r="GHH158" i="33" s="1"/>
  <c r="GHC158" i="33"/>
  <c r="GHB158" i="33"/>
  <c r="GHD158" i="33" s="1"/>
  <c r="GGY158" i="33"/>
  <c r="GGX158" i="33"/>
  <c r="GGZ158" i="33" s="1"/>
  <c r="GGU158" i="33"/>
  <c r="GGT158" i="33"/>
  <c r="GGV158" i="33" s="1"/>
  <c r="GGQ158" i="33"/>
  <c r="GGP158" i="33"/>
  <c r="GGR158" i="33" s="1"/>
  <c r="GGM158" i="33"/>
  <c r="GGL158" i="33"/>
  <c r="GGN158" i="33" s="1"/>
  <c r="GGI158" i="33"/>
  <c r="GGH158" i="33"/>
  <c r="GGJ158" i="33" s="1"/>
  <c r="GGE158" i="33"/>
  <c r="GGD158" i="33"/>
  <c r="GGF158" i="33" s="1"/>
  <c r="GGA158" i="33"/>
  <c r="GFZ158" i="33"/>
  <c r="GGB158" i="33" s="1"/>
  <c r="GFW158" i="33"/>
  <c r="GFV158" i="33"/>
  <c r="GFX158" i="33" s="1"/>
  <c r="GFS158" i="33"/>
  <c r="GFR158" i="33"/>
  <c r="GFT158" i="33" s="1"/>
  <c r="GFO158" i="33"/>
  <c r="GFN158" i="33"/>
  <c r="GFP158" i="33" s="1"/>
  <c r="GFK158" i="33"/>
  <c r="GFJ158" i="33"/>
  <c r="GFL158" i="33" s="1"/>
  <c r="GFG158" i="33"/>
  <c r="GFF158" i="33"/>
  <c r="GFH158" i="33" s="1"/>
  <c r="GFC158" i="33"/>
  <c r="GFB158" i="33"/>
  <c r="GFD158" i="33" s="1"/>
  <c r="GEY158" i="33"/>
  <c r="GEX158" i="33"/>
  <c r="GEZ158" i="33" s="1"/>
  <c r="GEU158" i="33"/>
  <c r="GET158" i="33"/>
  <c r="GEV158" i="33" s="1"/>
  <c r="GEQ158" i="33"/>
  <c r="GEP158" i="33"/>
  <c r="GER158" i="33" s="1"/>
  <c r="GEM158" i="33"/>
  <c r="GEL158" i="33"/>
  <c r="GEN158" i="33" s="1"/>
  <c r="GEI158" i="33"/>
  <c r="GEH158" i="33"/>
  <c r="GEJ158" i="33" s="1"/>
  <c r="GEE158" i="33"/>
  <c r="GED158" i="33"/>
  <c r="GEF158" i="33" s="1"/>
  <c r="GEA158" i="33"/>
  <c r="GDZ158" i="33"/>
  <c r="GEB158" i="33" s="1"/>
  <c r="GDW158" i="33"/>
  <c r="GDV158" i="33"/>
  <c r="GDX158" i="33" s="1"/>
  <c r="GDS158" i="33"/>
  <c r="GDR158" i="33"/>
  <c r="GDT158" i="33" s="1"/>
  <c r="GDO158" i="33"/>
  <c r="GDN158" i="33"/>
  <c r="GDP158" i="33" s="1"/>
  <c r="GDK158" i="33"/>
  <c r="GDJ158" i="33"/>
  <c r="GDL158" i="33" s="1"/>
  <c r="GDG158" i="33"/>
  <c r="GDF158" i="33"/>
  <c r="GDH158" i="33" s="1"/>
  <c r="GDC158" i="33"/>
  <c r="GDB158" i="33"/>
  <c r="GDD158" i="33" s="1"/>
  <c r="GCY158" i="33"/>
  <c r="GCX158" i="33"/>
  <c r="GCZ158" i="33" s="1"/>
  <c r="GCU158" i="33"/>
  <c r="GCT158" i="33"/>
  <c r="GCV158" i="33" s="1"/>
  <c r="GCQ158" i="33"/>
  <c r="GCP158" i="33"/>
  <c r="GCR158" i="33" s="1"/>
  <c r="GCM158" i="33"/>
  <c r="GCL158" i="33"/>
  <c r="GCN158" i="33" s="1"/>
  <c r="GCI158" i="33"/>
  <c r="GCH158" i="33"/>
  <c r="GCJ158" i="33" s="1"/>
  <c r="GCE158" i="33"/>
  <c r="GCD158" i="33"/>
  <c r="GCF158" i="33" s="1"/>
  <c r="GCA158" i="33"/>
  <c r="GBZ158" i="33"/>
  <c r="GCB158" i="33" s="1"/>
  <c r="GBW158" i="33"/>
  <c r="GBV158" i="33"/>
  <c r="GBX158" i="33" s="1"/>
  <c r="GBS158" i="33"/>
  <c r="GBR158" i="33"/>
  <c r="GBT158" i="33" s="1"/>
  <c r="GBO158" i="33"/>
  <c r="GBN158" i="33"/>
  <c r="GBP158" i="33" s="1"/>
  <c r="GBK158" i="33"/>
  <c r="GBJ158" i="33"/>
  <c r="GBL158" i="33" s="1"/>
  <c r="GBG158" i="33"/>
  <c r="GBF158" i="33"/>
  <c r="GBH158" i="33" s="1"/>
  <c r="GBC158" i="33"/>
  <c r="GBB158" i="33"/>
  <c r="GBD158" i="33" s="1"/>
  <c r="GAY158" i="33"/>
  <c r="GAX158" i="33"/>
  <c r="GAZ158" i="33" s="1"/>
  <c r="GAU158" i="33"/>
  <c r="GAT158" i="33"/>
  <c r="GAV158" i="33" s="1"/>
  <c r="GAQ158" i="33"/>
  <c r="GAP158" i="33"/>
  <c r="GAR158" i="33" s="1"/>
  <c r="GAM158" i="33"/>
  <c r="GAL158" i="33"/>
  <c r="GAN158" i="33" s="1"/>
  <c r="GAI158" i="33"/>
  <c r="GAH158" i="33"/>
  <c r="GAJ158" i="33" s="1"/>
  <c r="GAE158" i="33"/>
  <c r="GAD158" i="33"/>
  <c r="GAF158" i="33" s="1"/>
  <c r="GAA158" i="33"/>
  <c r="FZZ158" i="33"/>
  <c r="GAB158" i="33" s="1"/>
  <c r="FZW158" i="33"/>
  <c r="FZV158" i="33"/>
  <c r="FZX158" i="33" s="1"/>
  <c r="FZS158" i="33"/>
  <c r="FZR158" i="33"/>
  <c r="FZT158" i="33" s="1"/>
  <c r="FZO158" i="33"/>
  <c r="FZN158" i="33"/>
  <c r="FZP158" i="33" s="1"/>
  <c r="FZK158" i="33"/>
  <c r="FZJ158" i="33"/>
  <c r="FZL158" i="33" s="1"/>
  <c r="FZG158" i="33"/>
  <c r="FZF158" i="33"/>
  <c r="FZH158" i="33" s="1"/>
  <c r="FZC158" i="33"/>
  <c r="FZB158" i="33"/>
  <c r="FZD158" i="33" s="1"/>
  <c r="FYY158" i="33"/>
  <c r="FYX158" i="33"/>
  <c r="FYZ158" i="33" s="1"/>
  <c r="FYU158" i="33"/>
  <c r="FYT158" i="33"/>
  <c r="FYV158" i="33" s="1"/>
  <c r="FYQ158" i="33"/>
  <c r="FYP158" i="33"/>
  <c r="FYR158" i="33" s="1"/>
  <c r="FYM158" i="33"/>
  <c r="FYL158" i="33"/>
  <c r="FYN158" i="33" s="1"/>
  <c r="FYI158" i="33"/>
  <c r="FYH158" i="33"/>
  <c r="FYJ158" i="33" s="1"/>
  <c r="FYE158" i="33"/>
  <c r="FYD158" i="33"/>
  <c r="FYF158" i="33" s="1"/>
  <c r="FYA158" i="33"/>
  <c r="FXZ158" i="33"/>
  <c r="FYB158" i="33" s="1"/>
  <c r="FXW158" i="33"/>
  <c r="FXV158" i="33"/>
  <c r="FXX158" i="33" s="1"/>
  <c r="FXS158" i="33"/>
  <c r="FXR158" i="33"/>
  <c r="FXT158" i="33" s="1"/>
  <c r="FXO158" i="33"/>
  <c r="FXN158" i="33"/>
  <c r="FXP158" i="33" s="1"/>
  <c r="FXK158" i="33"/>
  <c r="FXJ158" i="33"/>
  <c r="FXL158" i="33" s="1"/>
  <c r="FXG158" i="33"/>
  <c r="FXF158" i="33"/>
  <c r="FXH158" i="33" s="1"/>
  <c r="FXC158" i="33"/>
  <c r="FXB158" i="33"/>
  <c r="FXD158" i="33" s="1"/>
  <c r="FWY158" i="33"/>
  <c r="FWX158" i="33"/>
  <c r="FWZ158" i="33" s="1"/>
  <c r="FWU158" i="33"/>
  <c r="FWT158" i="33"/>
  <c r="FWV158" i="33" s="1"/>
  <c r="FWQ158" i="33"/>
  <c r="FWP158" i="33"/>
  <c r="FWR158" i="33" s="1"/>
  <c r="FWM158" i="33"/>
  <c r="FWL158" i="33"/>
  <c r="FWN158" i="33" s="1"/>
  <c r="FWI158" i="33"/>
  <c r="FWH158" i="33"/>
  <c r="FWJ158" i="33" s="1"/>
  <c r="FWE158" i="33"/>
  <c r="FWD158" i="33"/>
  <c r="FWF158" i="33" s="1"/>
  <c r="FWA158" i="33"/>
  <c r="FVZ158" i="33"/>
  <c r="FWB158" i="33" s="1"/>
  <c r="FVW158" i="33"/>
  <c r="FVV158" i="33"/>
  <c r="FVX158" i="33" s="1"/>
  <c r="FVS158" i="33"/>
  <c r="FVR158" i="33"/>
  <c r="FVT158" i="33" s="1"/>
  <c r="FVO158" i="33"/>
  <c r="FVN158" i="33"/>
  <c r="FVP158" i="33" s="1"/>
  <c r="FVK158" i="33"/>
  <c r="FVJ158" i="33"/>
  <c r="FVL158" i="33" s="1"/>
  <c r="FVG158" i="33"/>
  <c r="FVF158" i="33"/>
  <c r="FVH158" i="33" s="1"/>
  <c r="FVC158" i="33"/>
  <c r="FVB158" i="33"/>
  <c r="FVD158" i="33" s="1"/>
  <c r="FUY158" i="33"/>
  <c r="FUX158" i="33"/>
  <c r="FUZ158" i="33" s="1"/>
  <c r="FUU158" i="33"/>
  <c r="FUT158" i="33"/>
  <c r="FUV158" i="33" s="1"/>
  <c r="FUQ158" i="33"/>
  <c r="FUP158" i="33"/>
  <c r="FUR158" i="33" s="1"/>
  <c r="FUM158" i="33"/>
  <c r="FUL158" i="33"/>
  <c r="FUN158" i="33" s="1"/>
  <c r="FUI158" i="33"/>
  <c r="FUH158" i="33"/>
  <c r="FUJ158" i="33" s="1"/>
  <c r="FUE158" i="33"/>
  <c r="FUD158" i="33"/>
  <c r="FUF158" i="33" s="1"/>
  <c r="FUA158" i="33"/>
  <c r="FTZ158" i="33"/>
  <c r="FUB158" i="33" s="1"/>
  <c r="FTW158" i="33"/>
  <c r="FTV158" i="33"/>
  <c r="FTX158" i="33" s="1"/>
  <c r="FTS158" i="33"/>
  <c r="FTR158" i="33"/>
  <c r="FTT158" i="33" s="1"/>
  <c r="FTO158" i="33"/>
  <c r="FTN158" i="33"/>
  <c r="FTP158" i="33" s="1"/>
  <c r="FTK158" i="33"/>
  <c r="FTJ158" i="33"/>
  <c r="FTL158" i="33" s="1"/>
  <c r="FTG158" i="33"/>
  <c r="FTF158" i="33"/>
  <c r="FTH158" i="33" s="1"/>
  <c r="FTC158" i="33"/>
  <c r="FTB158" i="33"/>
  <c r="FTD158" i="33" s="1"/>
  <c r="FSY158" i="33"/>
  <c r="FSX158" i="33"/>
  <c r="FSZ158" i="33" s="1"/>
  <c r="FSU158" i="33"/>
  <c r="FST158" i="33"/>
  <c r="FSV158" i="33" s="1"/>
  <c r="FSQ158" i="33"/>
  <c r="FSP158" i="33"/>
  <c r="FSR158" i="33" s="1"/>
  <c r="FSM158" i="33"/>
  <c r="FSL158" i="33"/>
  <c r="FSN158" i="33" s="1"/>
  <c r="FSI158" i="33"/>
  <c r="FSH158" i="33"/>
  <c r="FSJ158" i="33" s="1"/>
  <c r="FSE158" i="33"/>
  <c r="FSD158" i="33"/>
  <c r="FSF158" i="33" s="1"/>
  <c r="FSA158" i="33"/>
  <c r="FRZ158" i="33"/>
  <c r="FSB158" i="33" s="1"/>
  <c r="FRW158" i="33"/>
  <c r="FRV158" i="33"/>
  <c r="FRX158" i="33" s="1"/>
  <c r="FRS158" i="33"/>
  <c r="FRR158" i="33"/>
  <c r="FRT158" i="33" s="1"/>
  <c r="FRO158" i="33"/>
  <c r="FRN158" i="33"/>
  <c r="FRP158" i="33" s="1"/>
  <c r="FRK158" i="33"/>
  <c r="FRJ158" i="33"/>
  <c r="FRL158" i="33" s="1"/>
  <c r="FRG158" i="33"/>
  <c r="FRF158" i="33"/>
  <c r="FRH158" i="33" s="1"/>
  <c r="FRC158" i="33"/>
  <c r="FRB158" i="33"/>
  <c r="FRD158" i="33" s="1"/>
  <c r="FQY158" i="33"/>
  <c r="FQX158" i="33"/>
  <c r="FQZ158" i="33" s="1"/>
  <c r="FQU158" i="33"/>
  <c r="FQT158" i="33"/>
  <c r="FQV158" i="33" s="1"/>
  <c r="FQQ158" i="33"/>
  <c r="FQP158" i="33"/>
  <c r="FQR158" i="33" s="1"/>
  <c r="FQM158" i="33"/>
  <c r="FQL158" i="33"/>
  <c r="FQN158" i="33" s="1"/>
  <c r="FQI158" i="33"/>
  <c r="FQH158" i="33"/>
  <c r="FQJ158" i="33" s="1"/>
  <c r="FQE158" i="33"/>
  <c r="FQD158" i="33"/>
  <c r="FQF158" i="33" s="1"/>
  <c r="FQA158" i="33"/>
  <c r="FPZ158" i="33"/>
  <c r="FQB158" i="33" s="1"/>
  <c r="FPW158" i="33"/>
  <c r="FPV158" i="33"/>
  <c r="FPX158" i="33" s="1"/>
  <c r="FPS158" i="33"/>
  <c r="FPR158" i="33"/>
  <c r="FPT158" i="33" s="1"/>
  <c r="FPO158" i="33"/>
  <c r="FPN158" i="33"/>
  <c r="FPP158" i="33" s="1"/>
  <c r="FPK158" i="33"/>
  <c r="FPJ158" i="33"/>
  <c r="FPL158" i="33" s="1"/>
  <c r="FPG158" i="33"/>
  <c r="FPF158" i="33"/>
  <c r="FPH158" i="33" s="1"/>
  <c r="FPC158" i="33"/>
  <c r="FPB158" i="33"/>
  <c r="FPD158" i="33" s="1"/>
  <c r="FOY158" i="33"/>
  <c r="FOX158" i="33"/>
  <c r="FOZ158" i="33" s="1"/>
  <c r="FOU158" i="33"/>
  <c r="FOT158" i="33"/>
  <c r="FOV158" i="33" s="1"/>
  <c r="FOQ158" i="33"/>
  <c r="FOP158" i="33"/>
  <c r="FOR158" i="33" s="1"/>
  <c r="FOM158" i="33"/>
  <c r="FOL158" i="33"/>
  <c r="FON158" i="33" s="1"/>
  <c r="FOI158" i="33"/>
  <c r="FOH158" i="33"/>
  <c r="FOJ158" i="33" s="1"/>
  <c r="FOE158" i="33"/>
  <c r="FOD158" i="33"/>
  <c r="FOF158" i="33" s="1"/>
  <c r="FOA158" i="33"/>
  <c r="FNZ158" i="33"/>
  <c r="FOB158" i="33" s="1"/>
  <c r="FNW158" i="33"/>
  <c r="FNV158" i="33"/>
  <c r="FNX158" i="33" s="1"/>
  <c r="FNS158" i="33"/>
  <c r="FNR158" i="33"/>
  <c r="FNT158" i="33" s="1"/>
  <c r="FNO158" i="33"/>
  <c r="FNN158" i="33"/>
  <c r="FNP158" i="33" s="1"/>
  <c r="FNK158" i="33"/>
  <c r="FNJ158" i="33"/>
  <c r="FNL158" i="33" s="1"/>
  <c r="FNG158" i="33"/>
  <c r="FNF158" i="33"/>
  <c r="FNH158" i="33" s="1"/>
  <c r="FNC158" i="33"/>
  <c r="FNB158" i="33"/>
  <c r="FND158" i="33" s="1"/>
  <c r="FMY158" i="33"/>
  <c r="FMX158" i="33"/>
  <c r="FMZ158" i="33" s="1"/>
  <c r="FMU158" i="33"/>
  <c r="FMT158" i="33"/>
  <c r="FMV158" i="33" s="1"/>
  <c r="FMQ158" i="33"/>
  <c r="FMP158" i="33"/>
  <c r="FMR158" i="33" s="1"/>
  <c r="FMM158" i="33"/>
  <c r="FML158" i="33"/>
  <c r="FMN158" i="33" s="1"/>
  <c r="FMI158" i="33"/>
  <c r="FMH158" i="33"/>
  <c r="FMJ158" i="33" s="1"/>
  <c r="FME158" i="33"/>
  <c r="FMD158" i="33"/>
  <c r="FMF158" i="33" s="1"/>
  <c r="FMA158" i="33"/>
  <c r="FLZ158" i="33"/>
  <c r="FMB158" i="33" s="1"/>
  <c r="FLW158" i="33"/>
  <c r="FLV158" i="33"/>
  <c r="FLX158" i="33" s="1"/>
  <c r="FLS158" i="33"/>
  <c r="FLR158" i="33"/>
  <c r="FLT158" i="33" s="1"/>
  <c r="FLO158" i="33"/>
  <c r="FLN158" i="33"/>
  <c r="FLP158" i="33" s="1"/>
  <c r="FLK158" i="33"/>
  <c r="FLJ158" i="33"/>
  <c r="FLL158" i="33" s="1"/>
  <c r="FLG158" i="33"/>
  <c r="FLF158" i="33"/>
  <c r="FLH158" i="33" s="1"/>
  <c r="FLC158" i="33"/>
  <c r="FLB158" i="33"/>
  <c r="FLD158" i="33" s="1"/>
  <c r="FKY158" i="33"/>
  <c r="FKX158" i="33"/>
  <c r="FKZ158" i="33" s="1"/>
  <c r="FKU158" i="33"/>
  <c r="FKT158" i="33"/>
  <c r="FKV158" i="33" s="1"/>
  <c r="FKQ158" i="33"/>
  <c r="FKP158" i="33"/>
  <c r="FKR158" i="33" s="1"/>
  <c r="FKM158" i="33"/>
  <c r="FKL158" i="33"/>
  <c r="FKN158" i="33" s="1"/>
  <c r="FKI158" i="33"/>
  <c r="FKH158" i="33"/>
  <c r="FKJ158" i="33" s="1"/>
  <c r="FKE158" i="33"/>
  <c r="FKD158" i="33"/>
  <c r="FKF158" i="33" s="1"/>
  <c r="FKA158" i="33"/>
  <c r="FJZ158" i="33"/>
  <c r="FKB158" i="33" s="1"/>
  <c r="FJW158" i="33"/>
  <c r="FJV158" i="33"/>
  <c r="FJX158" i="33" s="1"/>
  <c r="FJS158" i="33"/>
  <c r="FJR158" i="33"/>
  <c r="FJT158" i="33" s="1"/>
  <c r="FJO158" i="33"/>
  <c r="FJN158" i="33"/>
  <c r="FJP158" i="33" s="1"/>
  <c r="FJK158" i="33"/>
  <c r="FJJ158" i="33"/>
  <c r="FJL158" i="33" s="1"/>
  <c r="FJG158" i="33"/>
  <c r="FJF158" i="33"/>
  <c r="FJH158" i="33" s="1"/>
  <c r="FJC158" i="33"/>
  <c r="FJB158" i="33"/>
  <c r="FJD158" i="33" s="1"/>
  <c r="FIY158" i="33"/>
  <c r="FIX158" i="33"/>
  <c r="FIZ158" i="33" s="1"/>
  <c r="FIU158" i="33"/>
  <c r="FIT158" i="33"/>
  <c r="FIV158" i="33" s="1"/>
  <c r="FIQ158" i="33"/>
  <c r="FIP158" i="33"/>
  <c r="FIR158" i="33" s="1"/>
  <c r="FIM158" i="33"/>
  <c r="FIL158" i="33"/>
  <c r="FIN158" i="33" s="1"/>
  <c r="FII158" i="33"/>
  <c r="FIH158" i="33"/>
  <c r="FIJ158" i="33" s="1"/>
  <c r="FIE158" i="33"/>
  <c r="FID158" i="33"/>
  <c r="FIF158" i="33" s="1"/>
  <c r="FIA158" i="33"/>
  <c r="FHZ158" i="33"/>
  <c r="FIB158" i="33" s="1"/>
  <c r="FHW158" i="33"/>
  <c r="FHV158" i="33"/>
  <c r="FHX158" i="33" s="1"/>
  <c r="FHS158" i="33"/>
  <c r="FHR158" i="33"/>
  <c r="FHT158" i="33" s="1"/>
  <c r="FHO158" i="33"/>
  <c r="FHN158" i="33"/>
  <c r="FHP158" i="33" s="1"/>
  <c r="FHK158" i="33"/>
  <c r="FHJ158" i="33"/>
  <c r="FHL158" i="33" s="1"/>
  <c r="FHG158" i="33"/>
  <c r="FHF158" i="33"/>
  <c r="FHH158" i="33" s="1"/>
  <c r="FHC158" i="33"/>
  <c r="FHB158" i="33"/>
  <c r="FHD158" i="33" s="1"/>
  <c r="FGY158" i="33"/>
  <c r="FGX158" i="33"/>
  <c r="FGZ158" i="33" s="1"/>
  <c r="FGU158" i="33"/>
  <c r="FGT158" i="33"/>
  <c r="FGV158" i="33" s="1"/>
  <c r="FGQ158" i="33"/>
  <c r="FGP158" i="33"/>
  <c r="FGR158" i="33" s="1"/>
  <c r="FGM158" i="33"/>
  <c r="FGL158" i="33"/>
  <c r="FGN158" i="33" s="1"/>
  <c r="FGI158" i="33"/>
  <c r="FGH158" i="33"/>
  <c r="FGJ158" i="33" s="1"/>
  <c r="FGE158" i="33"/>
  <c r="FGD158" i="33"/>
  <c r="FGF158" i="33" s="1"/>
  <c r="FGA158" i="33"/>
  <c r="FFZ158" i="33"/>
  <c r="FGB158" i="33" s="1"/>
  <c r="FFW158" i="33"/>
  <c r="FFV158" i="33"/>
  <c r="FFX158" i="33" s="1"/>
  <c r="FFS158" i="33"/>
  <c r="FFR158" i="33"/>
  <c r="FFT158" i="33" s="1"/>
  <c r="FFO158" i="33"/>
  <c r="FFN158" i="33"/>
  <c r="FFP158" i="33" s="1"/>
  <c r="FFK158" i="33"/>
  <c r="FFJ158" i="33"/>
  <c r="FFL158" i="33" s="1"/>
  <c r="FFG158" i="33"/>
  <c r="FFF158" i="33"/>
  <c r="FFH158" i="33" s="1"/>
  <c r="FFC158" i="33"/>
  <c r="FFB158" i="33"/>
  <c r="FFD158" i="33" s="1"/>
  <c r="FEY158" i="33"/>
  <c r="FEX158" i="33"/>
  <c r="FEZ158" i="33" s="1"/>
  <c r="FEU158" i="33"/>
  <c r="FET158" i="33"/>
  <c r="FEV158" i="33" s="1"/>
  <c r="FEQ158" i="33"/>
  <c r="FEP158" i="33"/>
  <c r="FER158" i="33" s="1"/>
  <c r="FEM158" i="33"/>
  <c r="FEL158" i="33"/>
  <c r="FEN158" i="33" s="1"/>
  <c r="FEI158" i="33"/>
  <c r="FEH158" i="33"/>
  <c r="FEJ158" i="33" s="1"/>
  <c r="FEE158" i="33"/>
  <c r="FED158" i="33"/>
  <c r="FEF158" i="33" s="1"/>
  <c r="FEA158" i="33"/>
  <c r="FDZ158" i="33"/>
  <c r="FEB158" i="33" s="1"/>
  <c r="FDW158" i="33"/>
  <c r="FDV158" i="33"/>
  <c r="FDX158" i="33" s="1"/>
  <c r="FDS158" i="33"/>
  <c r="FDR158" i="33"/>
  <c r="FDT158" i="33" s="1"/>
  <c r="FDO158" i="33"/>
  <c r="FDN158" i="33"/>
  <c r="FDP158" i="33" s="1"/>
  <c r="FDK158" i="33"/>
  <c r="FDJ158" i="33"/>
  <c r="FDL158" i="33" s="1"/>
  <c r="FDG158" i="33"/>
  <c r="FDF158" i="33"/>
  <c r="FDH158" i="33" s="1"/>
  <c r="FDC158" i="33"/>
  <c r="FDB158" i="33"/>
  <c r="FDD158" i="33" s="1"/>
  <c r="FCY158" i="33"/>
  <c r="FCX158" i="33"/>
  <c r="FCZ158" i="33" s="1"/>
  <c r="FCU158" i="33"/>
  <c r="FCT158" i="33"/>
  <c r="FCV158" i="33" s="1"/>
  <c r="FCQ158" i="33"/>
  <c r="FCP158" i="33"/>
  <c r="FCR158" i="33" s="1"/>
  <c r="FCM158" i="33"/>
  <c r="FCL158" i="33"/>
  <c r="FCN158" i="33" s="1"/>
  <c r="FCI158" i="33"/>
  <c r="FCH158" i="33"/>
  <c r="FCJ158" i="33" s="1"/>
  <c r="FCE158" i="33"/>
  <c r="FCD158" i="33"/>
  <c r="FCF158" i="33" s="1"/>
  <c r="FCA158" i="33"/>
  <c r="FBZ158" i="33"/>
  <c r="FCB158" i="33" s="1"/>
  <c r="FBW158" i="33"/>
  <c r="FBV158" i="33"/>
  <c r="FBX158" i="33" s="1"/>
  <c r="FBS158" i="33"/>
  <c r="FBR158" i="33"/>
  <c r="FBT158" i="33" s="1"/>
  <c r="FBO158" i="33"/>
  <c r="FBN158" i="33"/>
  <c r="FBP158" i="33" s="1"/>
  <c r="FBK158" i="33"/>
  <c r="FBJ158" i="33"/>
  <c r="FBL158" i="33" s="1"/>
  <c r="FBG158" i="33"/>
  <c r="FBF158" i="33"/>
  <c r="FBH158" i="33" s="1"/>
  <c r="FBC158" i="33"/>
  <c r="FBB158" i="33"/>
  <c r="FBD158" i="33" s="1"/>
  <c r="FAY158" i="33"/>
  <c r="FAX158" i="33"/>
  <c r="FAZ158" i="33" s="1"/>
  <c r="FAU158" i="33"/>
  <c r="FAT158" i="33"/>
  <c r="FAV158" i="33" s="1"/>
  <c r="FAQ158" i="33"/>
  <c r="FAP158" i="33"/>
  <c r="FAR158" i="33" s="1"/>
  <c r="FAM158" i="33"/>
  <c r="FAL158" i="33"/>
  <c r="FAN158" i="33" s="1"/>
  <c r="FAI158" i="33"/>
  <c r="FAH158" i="33"/>
  <c r="FAJ158" i="33" s="1"/>
  <c r="FAE158" i="33"/>
  <c r="FAD158" i="33"/>
  <c r="FAF158" i="33" s="1"/>
  <c r="FAA158" i="33"/>
  <c r="EZZ158" i="33"/>
  <c r="FAB158" i="33" s="1"/>
  <c r="EZW158" i="33"/>
  <c r="EZV158" i="33"/>
  <c r="EZX158" i="33" s="1"/>
  <c r="EZS158" i="33"/>
  <c r="EZR158" i="33"/>
  <c r="EZT158" i="33" s="1"/>
  <c r="EZO158" i="33"/>
  <c r="EZN158" i="33"/>
  <c r="EZP158" i="33" s="1"/>
  <c r="EZK158" i="33"/>
  <c r="EZJ158" i="33"/>
  <c r="EZL158" i="33" s="1"/>
  <c r="EZG158" i="33"/>
  <c r="EZF158" i="33"/>
  <c r="EZH158" i="33" s="1"/>
  <c r="EZC158" i="33"/>
  <c r="EZB158" i="33"/>
  <c r="EZD158" i="33" s="1"/>
  <c r="EYY158" i="33"/>
  <c r="EYX158" i="33"/>
  <c r="EYZ158" i="33" s="1"/>
  <c r="EYU158" i="33"/>
  <c r="EYT158" i="33"/>
  <c r="EYV158" i="33" s="1"/>
  <c r="EYQ158" i="33"/>
  <c r="EYP158" i="33"/>
  <c r="EYR158" i="33" s="1"/>
  <c r="EYM158" i="33"/>
  <c r="EYL158" i="33"/>
  <c r="EYN158" i="33" s="1"/>
  <c r="EYI158" i="33"/>
  <c r="EYH158" i="33"/>
  <c r="EYJ158" i="33" s="1"/>
  <c r="EYE158" i="33"/>
  <c r="EYD158" i="33"/>
  <c r="EYF158" i="33" s="1"/>
  <c r="EYA158" i="33"/>
  <c r="EXZ158" i="33"/>
  <c r="EYB158" i="33" s="1"/>
  <c r="EXW158" i="33"/>
  <c r="EXV158" i="33"/>
  <c r="EXX158" i="33" s="1"/>
  <c r="EXS158" i="33"/>
  <c r="EXR158" i="33"/>
  <c r="EXT158" i="33" s="1"/>
  <c r="EXO158" i="33"/>
  <c r="EXN158" i="33"/>
  <c r="EXP158" i="33" s="1"/>
  <c r="EXK158" i="33"/>
  <c r="EXJ158" i="33"/>
  <c r="EXL158" i="33" s="1"/>
  <c r="EXG158" i="33"/>
  <c r="EXF158" i="33"/>
  <c r="EXH158" i="33" s="1"/>
  <c r="EXC158" i="33"/>
  <c r="EXB158" i="33"/>
  <c r="EXD158" i="33" s="1"/>
  <c r="EWY158" i="33"/>
  <c r="EWX158" i="33"/>
  <c r="EWZ158" i="33" s="1"/>
  <c r="EWU158" i="33"/>
  <c r="EWT158" i="33"/>
  <c r="EWV158" i="33" s="1"/>
  <c r="EWQ158" i="33"/>
  <c r="EWP158" i="33"/>
  <c r="EWR158" i="33" s="1"/>
  <c r="EWM158" i="33"/>
  <c r="EWL158" i="33"/>
  <c r="EWN158" i="33" s="1"/>
  <c r="EWI158" i="33"/>
  <c r="EWH158" i="33"/>
  <c r="EWJ158" i="33" s="1"/>
  <c r="EWE158" i="33"/>
  <c r="EWD158" i="33"/>
  <c r="EWF158" i="33" s="1"/>
  <c r="EWA158" i="33"/>
  <c r="EVZ158" i="33"/>
  <c r="EWB158" i="33" s="1"/>
  <c r="EVW158" i="33"/>
  <c r="EVV158" i="33"/>
  <c r="EVX158" i="33" s="1"/>
  <c r="EVS158" i="33"/>
  <c r="EVR158" i="33"/>
  <c r="EVT158" i="33" s="1"/>
  <c r="EVO158" i="33"/>
  <c r="EVN158" i="33"/>
  <c r="EVP158" i="33" s="1"/>
  <c r="EVK158" i="33"/>
  <c r="EVJ158" i="33"/>
  <c r="EVL158" i="33" s="1"/>
  <c r="EVG158" i="33"/>
  <c r="EVF158" i="33"/>
  <c r="EVH158" i="33" s="1"/>
  <c r="EVC158" i="33"/>
  <c r="EVB158" i="33"/>
  <c r="EVD158" i="33" s="1"/>
  <c r="EUY158" i="33"/>
  <c r="EUX158" i="33"/>
  <c r="EUZ158" i="33" s="1"/>
  <c r="EUU158" i="33"/>
  <c r="EUT158" i="33"/>
  <c r="EUV158" i="33" s="1"/>
  <c r="EUQ158" i="33"/>
  <c r="EUP158" i="33"/>
  <c r="EUR158" i="33" s="1"/>
  <c r="EUM158" i="33"/>
  <c r="EUL158" i="33"/>
  <c r="EUN158" i="33" s="1"/>
  <c r="EUI158" i="33"/>
  <c r="EUH158" i="33"/>
  <c r="EUJ158" i="33" s="1"/>
  <c r="EUE158" i="33"/>
  <c r="EUD158" i="33"/>
  <c r="EUF158" i="33" s="1"/>
  <c r="EUA158" i="33"/>
  <c r="ETZ158" i="33"/>
  <c r="EUB158" i="33" s="1"/>
  <c r="ETW158" i="33"/>
  <c r="ETV158" i="33"/>
  <c r="ETX158" i="33" s="1"/>
  <c r="ETS158" i="33"/>
  <c r="ETR158" i="33"/>
  <c r="ETT158" i="33" s="1"/>
  <c r="ETO158" i="33"/>
  <c r="ETN158" i="33"/>
  <c r="ETP158" i="33" s="1"/>
  <c r="ETK158" i="33"/>
  <c r="ETJ158" i="33"/>
  <c r="ETL158" i="33" s="1"/>
  <c r="ETG158" i="33"/>
  <c r="ETF158" i="33"/>
  <c r="ETH158" i="33" s="1"/>
  <c r="ETC158" i="33"/>
  <c r="ETB158" i="33"/>
  <c r="ETD158" i="33" s="1"/>
  <c r="ESY158" i="33"/>
  <c r="ESX158" i="33"/>
  <c r="ESZ158" i="33" s="1"/>
  <c r="ESU158" i="33"/>
  <c r="EST158" i="33"/>
  <c r="ESV158" i="33" s="1"/>
  <c r="ESQ158" i="33"/>
  <c r="ESP158" i="33"/>
  <c r="ESR158" i="33" s="1"/>
  <c r="ESM158" i="33"/>
  <c r="ESL158" i="33"/>
  <c r="ESN158" i="33" s="1"/>
  <c r="ESI158" i="33"/>
  <c r="ESH158" i="33"/>
  <c r="ESJ158" i="33" s="1"/>
  <c r="ESE158" i="33"/>
  <c r="ESD158" i="33"/>
  <c r="ESF158" i="33" s="1"/>
  <c r="ESA158" i="33"/>
  <c r="ERZ158" i="33"/>
  <c r="ESB158" i="33" s="1"/>
  <c r="ERW158" i="33"/>
  <c r="ERV158" i="33"/>
  <c r="ERX158" i="33" s="1"/>
  <c r="ERS158" i="33"/>
  <c r="ERR158" i="33"/>
  <c r="ERT158" i="33" s="1"/>
  <c r="ERO158" i="33"/>
  <c r="ERN158" i="33"/>
  <c r="ERP158" i="33" s="1"/>
  <c r="ERK158" i="33"/>
  <c r="ERJ158" i="33"/>
  <c r="ERL158" i="33" s="1"/>
  <c r="ERG158" i="33"/>
  <c r="ERF158" i="33"/>
  <c r="ERH158" i="33" s="1"/>
  <c r="ERC158" i="33"/>
  <c r="ERB158" i="33"/>
  <c r="ERD158" i="33" s="1"/>
  <c r="EQY158" i="33"/>
  <c r="EQX158" i="33"/>
  <c r="EQZ158" i="33" s="1"/>
  <c r="EQU158" i="33"/>
  <c r="EQT158" i="33"/>
  <c r="EQV158" i="33" s="1"/>
  <c r="EQQ158" i="33"/>
  <c r="EQP158" i="33"/>
  <c r="EQR158" i="33" s="1"/>
  <c r="EQM158" i="33"/>
  <c r="EQL158" i="33"/>
  <c r="EQN158" i="33" s="1"/>
  <c r="EQI158" i="33"/>
  <c r="EQH158" i="33"/>
  <c r="EQJ158" i="33" s="1"/>
  <c r="EQE158" i="33"/>
  <c r="EQD158" i="33"/>
  <c r="EQF158" i="33" s="1"/>
  <c r="EQA158" i="33"/>
  <c r="EPZ158" i="33"/>
  <c r="EQB158" i="33" s="1"/>
  <c r="EPW158" i="33"/>
  <c r="EPV158" i="33"/>
  <c r="EPX158" i="33" s="1"/>
  <c r="EPS158" i="33"/>
  <c r="EPR158" i="33"/>
  <c r="EPT158" i="33" s="1"/>
  <c r="EPO158" i="33"/>
  <c r="EPN158" i="33"/>
  <c r="EPP158" i="33" s="1"/>
  <c r="EPK158" i="33"/>
  <c r="EPJ158" i="33"/>
  <c r="EPL158" i="33" s="1"/>
  <c r="EPG158" i="33"/>
  <c r="EPF158" i="33"/>
  <c r="EPH158" i="33" s="1"/>
  <c r="EPC158" i="33"/>
  <c r="EPB158" i="33"/>
  <c r="EPD158" i="33" s="1"/>
  <c r="EOY158" i="33"/>
  <c r="EOX158" i="33"/>
  <c r="EOZ158" i="33" s="1"/>
  <c r="EOU158" i="33"/>
  <c r="EOT158" i="33"/>
  <c r="EOV158" i="33" s="1"/>
  <c r="EOQ158" i="33"/>
  <c r="EOP158" i="33"/>
  <c r="EOR158" i="33" s="1"/>
  <c r="EOM158" i="33"/>
  <c r="EOL158" i="33"/>
  <c r="EON158" i="33" s="1"/>
  <c r="EOI158" i="33"/>
  <c r="EOH158" i="33"/>
  <c r="EOJ158" i="33" s="1"/>
  <c r="EOE158" i="33"/>
  <c r="EOD158" i="33"/>
  <c r="EOF158" i="33" s="1"/>
  <c r="EOA158" i="33"/>
  <c r="ENZ158" i="33"/>
  <c r="EOB158" i="33" s="1"/>
  <c r="ENW158" i="33"/>
  <c r="ENV158" i="33"/>
  <c r="ENX158" i="33" s="1"/>
  <c r="ENS158" i="33"/>
  <c r="ENR158" i="33"/>
  <c r="ENT158" i="33" s="1"/>
  <c r="ENO158" i="33"/>
  <c r="ENN158" i="33"/>
  <c r="ENP158" i="33" s="1"/>
  <c r="ENK158" i="33"/>
  <c r="ENJ158" i="33"/>
  <c r="ENL158" i="33" s="1"/>
  <c r="ENG158" i="33"/>
  <c r="ENF158" i="33"/>
  <c r="ENH158" i="33" s="1"/>
  <c r="ENC158" i="33"/>
  <c r="ENB158" i="33"/>
  <c r="END158" i="33" s="1"/>
  <c r="EMY158" i="33"/>
  <c r="EMX158" i="33"/>
  <c r="EMZ158" i="33" s="1"/>
  <c r="EMU158" i="33"/>
  <c r="EMT158" i="33"/>
  <c r="EMV158" i="33" s="1"/>
  <c r="EMQ158" i="33"/>
  <c r="EMP158" i="33"/>
  <c r="EMR158" i="33" s="1"/>
  <c r="EMM158" i="33"/>
  <c r="EML158" i="33"/>
  <c r="EMN158" i="33" s="1"/>
  <c r="EMI158" i="33"/>
  <c r="EMH158" i="33"/>
  <c r="EMJ158" i="33" s="1"/>
  <c r="EME158" i="33"/>
  <c r="EMD158" i="33"/>
  <c r="EMF158" i="33" s="1"/>
  <c r="EMA158" i="33"/>
  <c r="ELZ158" i="33"/>
  <c r="EMB158" i="33" s="1"/>
  <c r="ELW158" i="33"/>
  <c r="ELV158" i="33"/>
  <c r="ELX158" i="33" s="1"/>
  <c r="ELS158" i="33"/>
  <c r="ELR158" i="33"/>
  <c r="ELT158" i="33" s="1"/>
  <c r="ELO158" i="33"/>
  <c r="ELN158" i="33"/>
  <c r="ELP158" i="33" s="1"/>
  <c r="ELK158" i="33"/>
  <c r="ELJ158" i="33"/>
  <c r="ELL158" i="33" s="1"/>
  <c r="ELG158" i="33"/>
  <c r="ELF158" i="33"/>
  <c r="ELH158" i="33" s="1"/>
  <c r="ELC158" i="33"/>
  <c r="ELB158" i="33"/>
  <c r="ELD158" i="33" s="1"/>
  <c r="EKY158" i="33"/>
  <c r="EKX158" i="33"/>
  <c r="EKZ158" i="33" s="1"/>
  <c r="EKU158" i="33"/>
  <c r="EKT158" i="33"/>
  <c r="EKV158" i="33" s="1"/>
  <c r="EKQ158" i="33"/>
  <c r="EKP158" i="33"/>
  <c r="EKR158" i="33" s="1"/>
  <c r="EKM158" i="33"/>
  <c r="EKL158" i="33"/>
  <c r="EKN158" i="33" s="1"/>
  <c r="EKI158" i="33"/>
  <c r="EKH158" i="33"/>
  <c r="EKJ158" i="33" s="1"/>
  <c r="EKE158" i="33"/>
  <c r="EKD158" i="33"/>
  <c r="EKF158" i="33" s="1"/>
  <c r="EKA158" i="33"/>
  <c r="EJZ158" i="33"/>
  <c r="EKB158" i="33" s="1"/>
  <c r="EJW158" i="33"/>
  <c r="EJV158" i="33"/>
  <c r="EJX158" i="33" s="1"/>
  <c r="EJS158" i="33"/>
  <c r="EJR158" i="33"/>
  <c r="EJT158" i="33" s="1"/>
  <c r="EJO158" i="33"/>
  <c r="EJN158" i="33"/>
  <c r="EJP158" i="33" s="1"/>
  <c r="EJK158" i="33"/>
  <c r="EJJ158" i="33"/>
  <c r="EJL158" i="33" s="1"/>
  <c r="EJG158" i="33"/>
  <c r="EJF158" i="33"/>
  <c r="EJH158" i="33" s="1"/>
  <c r="EJC158" i="33"/>
  <c r="EJB158" i="33"/>
  <c r="EJD158" i="33" s="1"/>
  <c r="EIY158" i="33"/>
  <c r="EIX158" i="33"/>
  <c r="EIZ158" i="33" s="1"/>
  <c r="EIU158" i="33"/>
  <c r="EIT158" i="33"/>
  <c r="EIV158" i="33" s="1"/>
  <c r="EIQ158" i="33"/>
  <c r="EIP158" i="33"/>
  <c r="EIR158" i="33" s="1"/>
  <c r="EIM158" i="33"/>
  <c r="EIL158" i="33"/>
  <c r="EIN158" i="33" s="1"/>
  <c r="EII158" i="33"/>
  <c r="EIH158" i="33"/>
  <c r="EIJ158" i="33" s="1"/>
  <c r="EIE158" i="33"/>
  <c r="EID158" i="33"/>
  <c r="EIF158" i="33" s="1"/>
  <c r="EIA158" i="33"/>
  <c r="EHZ158" i="33"/>
  <c r="EIB158" i="33" s="1"/>
  <c r="EHW158" i="33"/>
  <c r="EHV158" i="33"/>
  <c r="EHX158" i="33" s="1"/>
  <c r="EHS158" i="33"/>
  <c r="EHR158" i="33"/>
  <c r="EHT158" i="33" s="1"/>
  <c r="EHO158" i="33"/>
  <c r="EHN158" i="33"/>
  <c r="EHP158" i="33" s="1"/>
  <c r="EHK158" i="33"/>
  <c r="EHJ158" i="33"/>
  <c r="EHL158" i="33" s="1"/>
  <c r="EHG158" i="33"/>
  <c r="EHF158" i="33"/>
  <c r="EHH158" i="33" s="1"/>
  <c r="EHC158" i="33"/>
  <c r="EHB158" i="33"/>
  <c r="EHD158" i="33" s="1"/>
  <c r="EGY158" i="33"/>
  <c r="EGX158" i="33"/>
  <c r="EGZ158" i="33" s="1"/>
  <c r="EGU158" i="33"/>
  <c r="EGT158" i="33"/>
  <c r="EGV158" i="33" s="1"/>
  <c r="EGQ158" i="33"/>
  <c r="EGP158" i="33"/>
  <c r="EGR158" i="33" s="1"/>
  <c r="EGM158" i="33"/>
  <c r="EGL158" i="33"/>
  <c r="EGN158" i="33" s="1"/>
  <c r="EGI158" i="33"/>
  <c r="EGH158" i="33"/>
  <c r="EGJ158" i="33" s="1"/>
  <c r="EGE158" i="33"/>
  <c r="EGD158" i="33"/>
  <c r="EGF158" i="33" s="1"/>
  <c r="EGA158" i="33"/>
  <c r="EFZ158" i="33"/>
  <c r="EGB158" i="33" s="1"/>
  <c r="EFW158" i="33"/>
  <c r="EFV158" i="33"/>
  <c r="EFX158" i="33" s="1"/>
  <c r="EFS158" i="33"/>
  <c r="EFR158" i="33"/>
  <c r="EFT158" i="33" s="1"/>
  <c r="EFO158" i="33"/>
  <c r="EFN158" i="33"/>
  <c r="EFP158" i="33" s="1"/>
  <c r="EFK158" i="33"/>
  <c r="EFJ158" i="33"/>
  <c r="EFL158" i="33" s="1"/>
  <c r="EFG158" i="33"/>
  <c r="EFF158" i="33"/>
  <c r="EFH158" i="33" s="1"/>
  <c r="EFC158" i="33"/>
  <c r="EFB158" i="33"/>
  <c r="EFD158" i="33" s="1"/>
  <c r="EEY158" i="33"/>
  <c r="EEX158" i="33"/>
  <c r="EEZ158" i="33" s="1"/>
  <c r="EEU158" i="33"/>
  <c r="EET158" i="33"/>
  <c r="EEV158" i="33" s="1"/>
  <c r="EEQ158" i="33"/>
  <c r="EEP158" i="33"/>
  <c r="EER158" i="33" s="1"/>
  <c r="EEM158" i="33"/>
  <c r="EEL158" i="33"/>
  <c r="EEN158" i="33" s="1"/>
  <c r="EEI158" i="33"/>
  <c r="EEH158" i="33"/>
  <c r="EEJ158" i="33" s="1"/>
  <c r="EEE158" i="33"/>
  <c r="EED158" i="33"/>
  <c r="EEF158" i="33" s="1"/>
  <c r="EEA158" i="33"/>
  <c r="EDZ158" i="33"/>
  <c r="EEB158" i="33" s="1"/>
  <c r="EDW158" i="33"/>
  <c r="EDV158" i="33"/>
  <c r="EDX158" i="33" s="1"/>
  <c r="EDS158" i="33"/>
  <c r="EDR158" i="33"/>
  <c r="EDT158" i="33" s="1"/>
  <c r="EDO158" i="33"/>
  <c r="EDN158" i="33"/>
  <c r="EDP158" i="33" s="1"/>
  <c r="EDK158" i="33"/>
  <c r="EDJ158" i="33"/>
  <c r="EDL158" i="33" s="1"/>
  <c r="EDG158" i="33"/>
  <c r="EDF158" i="33"/>
  <c r="EDH158" i="33" s="1"/>
  <c r="EDC158" i="33"/>
  <c r="EDB158" i="33"/>
  <c r="EDD158" i="33" s="1"/>
  <c r="ECY158" i="33"/>
  <c r="ECX158" i="33"/>
  <c r="ECZ158" i="33" s="1"/>
  <c r="ECU158" i="33"/>
  <c r="ECT158" i="33"/>
  <c r="ECV158" i="33" s="1"/>
  <c r="ECQ158" i="33"/>
  <c r="ECP158" i="33"/>
  <c r="ECR158" i="33" s="1"/>
  <c r="ECM158" i="33"/>
  <c r="ECL158" i="33"/>
  <c r="ECN158" i="33" s="1"/>
  <c r="ECI158" i="33"/>
  <c r="ECH158" i="33"/>
  <c r="ECJ158" i="33" s="1"/>
  <c r="ECE158" i="33"/>
  <c r="ECD158" i="33"/>
  <c r="ECF158" i="33" s="1"/>
  <c r="ECA158" i="33"/>
  <c r="EBZ158" i="33"/>
  <c r="ECB158" i="33" s="1"/>
  <c r="EBW158" i="33"/>
  <c r="EBV158" i="33"/>
  <c r="EBX158" i="33" s="1"/>
  <c r="EBS158" i="33"/>
  <c r="EBR158" i="33"/>
  <c r="EBT158" i="33" s="1"/>
  <c r="EBO158" i="33"/>
  <c r="EBN158" i="33"/>
  <c r="EBP158" i="33" s="1"/>
  <c r="EBK158" i="33"/>
  <c r="EBJ158" i="33"/>
  <c r="EBL158" i="33" s="1"/>
  <c r="EBG158" i="33"/>
  <c r="EBF158" i="33"/>
  <c r="EBH158" i="33" s="1"/>
  <c r="EBC158" i="33"/>
  <c r="EBB158" i="33"/>
  <c r="EBD158" i="33" s="1"/>
  <c r="EAY158" i="33"/>
  <c r="EAX158" i="33"/>
  <c r="EAZ158" i="33" s="1"/>
  <c r="EAU158" i="33"/>
  <c r="EAT158" i="33"/>
  <c r="EAV158" i="33" s="1"/>
  <c r="EAQ158" i="33"/>
  <c r="EAP158" i="33"/>
  <c r="EAR158" i="33" s="1"/>
  <c r="EAM158" i="33"/>
  <c r="EAL158" i="33"/>
  <c r="EAN158" i="33" s="1"/>
  <c r="EAI158" i="33"/>
  <c r="EAH158" i="33"/>
  <c r="EAJ158" i="33" s="1"/>
  <c r="EAE158" i="33"/>
  <c r="EAD158" i="33"/>
  <c r="EAF158" i="33" s="1"/>
  <c r="EAA158" i="33"/>
  <c r="DZZ158" i="33"/>
  <c r="EAB158" i="33" s="1"/>
  <c r="DZW158" i="33"/>
  <c r="DZV158" i="33"/>
  <c r="DZX158" i="33" s="1"/>
  <c r="DZS158" i="33"/>
  <c r="DZR158" i="33"/>
  <c r="DZT158" i="33" s="1"/>
  <c r="DZO158" i="33"/>
  <c r="DZN158" i="33"/>
  <c r="DZP158" i="33" s="1"/>
  <c r="DZK158" i="33"/>
  <c r="DZJ158" i="33"/>
  <c r="DZL158" i="33" s="1"/>
  <c r="DZG158" i="33"/>
  <c r="DZF158" i="33"/>
  <c r="DZH158" i="33" s="1"/>
  <c r="DZC158" i="33"/>
  <c r="DZB158" i="33"/>
  <c r="DZD158" i="33" s="1"/>
  <c r="DYY158" i="33"/>
  <c r="DYX158" i="33"/>
  <c r="DYZ158" i="33" s="1"/>
  <c r="DYU158" i="33"/>
  <c r="DYT158" i="33"/>
  <c r="DYV158" i="33" s="1"/>
  <c r="DYQ158" i="33"/>
  <c r="DYP158" i="33"/>
  <c r="DYR158" i="33" s="1"/>
  <c r="DYM158" i="33"/>
  <c r="DYL158" i="33"/>
  <c r="DYN158" i="33" s="1"/>
  <c r="DYI158" i="33"/>
  <c r="DYH158" i="33"/>
  <c r="DYJ158" i="33" s="1"/>
  <c r="DYE158" i="33"/>
  <c r="DYD158" i="33"/>
  <c r="DYF158" i="33" s="1"/>
  <c r="DYA158" i="33"/>
  <c r="DXZ158" i="33"/>
  <c r="DYB158" i="33" s="1"/>
  <c r="DXW158" i="33"/>
  <c r="DXV158" i="33"/>
  <c r="DXX158" i="33" s="1"/>
  <c r="DXS158" i="33"/>
  <c r="DXR158" i="33"/>
  <c r="DXT158" i="33" s="1"/>
  <c r="DXO158" i="33"/>
  <c r="DXN158" i="33"/>
  <c r="DXP158" i="33" s="1"/>
  <c r="DXK158" i="33"/>
  <c r="DXJ158" i="33"/>
  <c r="DXL158" i="33" s="1"/>
  <c r="DXG158" i="33"/>
  <c r="DXF158" i="33"/>
  <c r="DXH158" i="33" s="1"/>
  <c r="DXC158" i="33"/>
  <c r="DXB158" i="33"/>
  <c r="DXD158" i="33" s="1"/>
  <c r="DWY158" i="33"/>
  <c r="DWX158" i="33"/>
  <c r="DWZ158" i="33" s="1"/>
  <c r="DWU158" i="33"/>
  <c r="DWT158" i="33"/>
  <c r="DWV158" i="33" s="1"/>
  <c r="DWQ158" i="33"/>
  <c r="DWP158" i="33"/>
  <c r="DWR158" i="33" s="1"/>
  <c r="DWM158" i="33"/>
  <c r="DWL158" i="33"/>
  <c r="DWN158" i="33" s="1"/>
  <c r="DWI158" i="33"/>
  <c r="DWH158" i="33"/>
  <c r="DWJ158" i="33" s="1"/>
  <c r="DWE158" i="33"/>
  <c r="DWD158" i="33"/>
  <c r="DWF158" i="33" s="1"/>
  <c r="DWA158" i="33"/>
  <c r="DVZ158" i="33"/>
  <c r="DWB158" i="33" s="1"/>
  <c r="DVW158" i="33"/>
  <c r="DVV158" i="33"/>
  <c r="DVX158" i="33" s="1"/>
  <c r="DVS158" i="33"/>
  <c r="DVR158" i="33"/>
  <c r="DVT158" i="33" s="1"/>
  <c r="DVO158" i="33"/>
  <c r="DVN158" i="33"/>
  <c r="DVP158" i="33" s="1"/>
  <c r="DVK158" i="33"/>
  <c r="DVJ158" i="33"/>
  <c r="DVL158" i="33" s="1"/>
  <c r="DVG158" i="33"/>
  <c r="DVF158" i="33"/>
  <c r="DVH158" i="33" s="1"/>
  <c r="DVC158" i="33"/>
  <c r="DVB158" i="33"/>
  <c r="DVD158" i="33" s="1"/>
  <c r="DUY158" i="33"/>
  <c r="DUX158" i="33"/>
  <c r="DUZ158" i="33" s="1"/>
  <c r="DUU158" i="33"/>
  <c r="DUT158" i="33"/>
  <c r="DUV158" i="33" s="1"/>
  <c r="DUQ158" i="33"/>
  <c r="DUP158" i="33"/>
  <c r="DUR158" i="33" s="1"/>
  <c r="DUM158" i="33"/>
  <c r="DUL158" i="33"/>
  <c r="DUN158" i="33" s="1"/>
  <c r="DUI158" i="33"/>
  <c r="DUH158" i="33"/>
  <c r="DUJ158" i="33" s="1"/>
  <c r="DUE158" i="33"/>
  <c r="DUD158" i="33"/>
  <c r="DUF158" i="33" s="1"/>
  <c r="DUA158" i="33"/>
  <c r="DTZ158" i="33"/>
  <c r="DUB158" i="33" s="1"/>
  <c r="DTW158" i="33"/>
  <c r="DTV158" i="33"/>
  <c r="DTX158" i="33" s="1"/>
  <c r="DTS158" i="33"/>
  <c r="DTR158" i="33"/>
  <c r="DTT158" i="33" s="1"/>
  <c r="DTO158" i="33"/>
  <c r="DTN158" i="33"/>
  <c r="DTP158" i="33" s="1"/>
  <c r="DTK158" i="33"/>
  <c r="DTJ158" i="33"/>
  <c r="DTL158" i="33" s="1"/>
  <c r="DTG158" i="33"/>
  <c r="DTF158" i="33"/>
  <c r="DTH158" i="33" s="1"/>
  <c r="DTC158" i="33"/>
  <c r="DTB158" i="33"/>
  <c r="DTD158" i="33" s="1"/>
  <c r="DSY158" i="33"/>
  <c r="DSX158" i="33"/>
  <c r="DSZ158" i="33" s="1"/>
  <c r="DSU158" i="33"/>
  <c r="DST158" i="33"/>
  <c r="DSV158" i="33" s="1"/>
  <c r="DSQ158" i="33"/>
  <c r="DSP158" i="33"/>
  <c r="DSR158" i="33" s="1"/>
  <c r="DSM158" i="33"/>
  <c r="DSL158" i="33"/>
  <c r="DSN158" i="33" s="1"/>
  <c r="DSI158" i="33"/>
  <c r="DSH158" i="33"/>
  <c r="DSJ158" i="33" s="1"/>
  <c r="DSE158" i="33"/>
  <c r="DSD158" i="33"/>
  <c r="DSF158" i="33" s="1"/>
  <c r="DSA158" i="33"/>
  <c r="DRZ158" i="33"/>
  <c r="DSB158" i="33" s="1"/>
  <c r="DRW158" i="33"/>
  <c r="DRV158" i="33"/>
  <c r="DRX158" i="33" s="1"/>
  <c r="DRS158" i="33"/>
  <c r="DRR158" i="33"/>
  <c r="DRT158" i="33" s="1"/>
  <c r="DRO158" i="33"/>
  <c r="DRN158" i="33"/>
  <c r="DRP158" i="33" s="1"/>
  <c r="DRK158" i="33"/>
  <c r="DRJ158" i="33"/>
  <c r="DRL158" i="33" s="1"/>
  <c r="DRG158" i="33"/>
  <c r="DRF158" i="33"/>
  <c r="DRH158" i="33" s="1"/>
  <c r="DRC158" i="33"/>
  <c r="DRB158" i="33"/>
  <c r="DRD158" i="33" s="1"/>
  <c r="DQY158" i="33"/>
  <c r="DQX158" i="33"/>
  <c r="DQZ158" i="33" s="1"/>
  <c r="DQU158" i="33"/>
  <c r="DQT158" i="33"/>
  <c r="DQV158" i="33" s="1"/>
  <c r="DQQ158" i="33"/>
  <c r="DQP158" i="33"/>
  <c r="DQR158" i="33" s="1"/>
  <c r="DQM158" i="33"/>
  <c r="DQL158" i="33"/>
  <c r="DQN158" i="33" s="1"/>
  <c r="DQI158" i="33"/>
  <c r="DQH158" i="33"/>
  <c r="DQJ158" i="33" s="1"/>
  <c r="DQE158" i="33"/>
  <c r="DQD158" i="33"/>
  <c r="DQF158" i="33" s="1"/>
  <c r="DQA158" i="33"/>
  <c r="DPZ158" i="33"/>
  <c r="DQB158" i="33" s="1"/>
  <c r="DPW158" i="33"/>
  <c r="DPV158" i="33"/>
  <c r="DPX158" i="33" s="1"/>
  <c r="DPS158" i="33"/>
  <c r="DPR158" i="33"/>
  <c r="DPT158" i="33" s="1"/>
  <c r="DPO158" i="33"/>
  <c r="DPN158" i="33"/>
  <c r="DPP158" i="33" s="1"/>
  <c r="DPK158" i="33"/>
  <c r="DPJ158" i="33"/>
  <c r="DPL158" i="33" s="1"/>
  <c r="DPG158" i="33"/>
  <c r="DPF158" i="33"/>
  <c r="DPH158" i="33" s="1"/>
  <c r="DPC158" i="33"/>
  <c r="DPB158" i="33"/>
  <c r="DPD158" i="33" s="1"/>
  <c r="DOY158" i="33"/>
  <c r="DOX158" i="33"/>
  <c r="DOZ158" i="33" s="1"/>
  <c r="DOU158" i="33"/>
  <c r="DOT158" i="33"/>
  <c r="DOV158" i="33" s="1"/>
  <c r="DOQ158" i="33"/>
  <c r="DOP158" i="33"/>
  <c r="DOR158" i="33" s="1"/>
  <c r="DOM158" i="33"/>
  <c r="DOL158" i="33"/>
  <c r="DON158" i="33" s="1"/>
  <c r="DOI158" i="33"/>
  <c r="DOH158" i="33"/>
  <c r="DOJ158" i="33" s="1"/>
  <c r="DOE158" i="33"/>
  <c r="DOD158" i="33"/>
  <c r="DOF158" i="33" s="1"/>
  <c r="DOA158" i="33"/>
  <c r="DNZ158" i="33"/>
  <c r="DOB158" i="33" s="1"/>
  <c r="DNW158" i="33"/>
  <c r="DNV158" i="33"/>
  <c r="DNX158" i="33" s="1"/>
  <c r="DNS158" i="33"/>
  <c r="DNR158" i="33"/>
  <c r="DNT158" i="33" s="1"/>
  <c r="DNO158" i="33"/>
  <c r="DNN158" i="33"/>
  <c r="DNP158" i="33" s="1"/>
  <c r="DNK158" i="33"/>
  <c r="DNJ158" i="33"/>
  <c r="DNL158" i="33" s="1"/>
  <c r="DNG158" i="33"/>
  <c r="DNF158" i="33"/>
  <c r="DNH158" i="33" s="1"/>
  <c r="DNC158" i="33"/>
  <c r="DNB158" i="33"/>
  <c r="DND158" i="33" s="1"/>
  <c r="DMY158" i="33"/>
  <c r="DMX158" i="33"/>
  <c r="DMZ158" i="33" s="1"/>
  <c r="DMU158" i="33"/>
  <c r="DMT158" i="33"/>
  <c r="DMV158" i="33" s="1"/>
  <c r="DMQ158" i="33"/>
  <c r="DMP158" i="33"/>
  <c r="DMR158" i="33" s="1"/>
  <c r="DMM158" i="33"/>
  <c r="DML158" i="33"/>
  <c r="DMN158" i="33" s="1"/>
  <c r="DMI158" i="33"/>
  <c r="DMH158" i="33"/>
  <c r="DMJ158" i="33" s="1"/>
  <c r="DME158" i="33"/>
  <c r="DMD158" i="33"/>
  <c r="DMF158" i="33" s="1"/>
  <c r="DMA158" i="33"/>
  <c r="DLZ158" i="33"/>
  <c r="DMB158" i="33" s="1"/>
  <c r="DLW158" i="33"/>
  <c r="DLV158" i="33"/>
  <c r="DLX158" i="33" s="1"/>
  <c r="DLS158" i="33"/>
  <c r="DLR158" i="33"/>
  <c r="DLT158" i="33" s="1"/>
  <c r="DLO158" i="33"/>
  <c r="DLN158" i="33"/>
  <c r="DLP158" i="33" s="1"/>
  <c r="DLK158" i="33"/>
  <c r="DLJ158" i="33"/>
  <c r="DLL158" i="33" s="1"/>
  <c r="DLG158" i="33"/>
  <c r="DLF158" i="33"/>
  <c r="DLH158" i="33" s="1"/>
  <c r="DLC158" i="33"/>
  <c r="DLB158" i="33"/>
  <c r="DLD158" i="33" s="1"/>
  <c r="DKY158" i="33"/>
  <c r="DKX158" i="33"/>
  <c r="DKZ158" i="33" s="1"/>
  <c r="DKU158" i="33"/>
  <c r="DKT158" i="33"/>
  <c r="DKV158" i="33" s="1"/>
  <c r="DKQ158" i="33"/>
  <c r="DKP158" i="33"/>
  <c r="DKR158" i="33" s="1"/>
  <c r="DKM158" i="33"/>
  <c r="DKL158" i="33"/>
  <c r="DKN158" i="33" s="1"/>
  <c r="DKI158" i="33"/>
  <c r="DKH158" i="33"/>
  <c r="DKJ158" i="33" s="1"/>
  <c r="DKE158" i="33"/>
  <c r="DKD158" i="33"/>
  <c r="DKF158" i="33" s="1"/>
  <c r="DKA158" i="33"/>
  <c r="DJZ158" i="33"/>
  <c r="DKB158" i="33" s="1"/>
  <c r="DJW158" i="33"/>
  <c r="DJV158" i="33"/>
  <c r="DJX158" i="33" s="1"/>
  <c r="DJS158" i="33"/>
  <c r="DJR158" i="33"/>
  <c r="DJT158" i="33" s="1"/>
  <c r="DJO158" i="33"/>
  <c r="DJN158" i="33"/>
  <c r="DJP158" i="33" s="1"/>
  <c r="DJK158" i="33"/>
  <c r="DJJ158" i="33"/>
  <c r="DJL158" i="33" s="1"/>
  <c r="DJG158" i="33"/>
  <c r="DJF158" i="33"/>
  <c r="DJH158" i="33" s="1"/>
  <c r="DJC158" i="33"/>
  <c r="DJB158" i="33"/>
  <c r="DJD158" i="33" s="1"/>
  <c r="DIY158" i="33"/>
  <c r="DIX158" i="33"/>
  <c r="DIZ158" i="33" s="1"/>
  <c r="DIU158" i="33"/>
  <c r="DIT158" i="33"/>
  <c r="DIV158" i="33" s="1"/>
  <c r="DIQ158" i="33"/>
  <c r="DIP158" i="33"/>
  <c r="DIR158" i="33" s="1"/>
  <c r="DIM158" i="33"/>
  <c r="DIL158" i="33"/>
  <c r="DIN158" i="33" s="1"/>
  <c r="DII158" i="33"/>
  <c r="DIH158" i="33"/>
  <c r="DIJ158" i="33" s="1"/>
  <c r="DIE158" i="33"/>
  <c r="DID158" i="33"/>
  <c r="DIF158" i="33" s="1"/>
  <c r="DIA158" i="33"/>
  <c r="DHZ158" i="33"/>
  <c r="DIB158" i="33" s="1"/>
  <c r="DHW158" i="33"/>
  <c r="DHV158" i="33"/>
  <c r="DHX158" i="33" s="1"/>
  <c r="DHS158" i="33"/>
  <c r="DHR158" i="33"/>
  <c r="DHT158" i="33" s="1"/>
  <c r="DHO158" i="33"/>
  <c r="DHN158" i="33"/>
  <c r="DHP158" i="33" s="1"/>
  <c r="DHK158" i="33"/>
  <c r="DHJ158" i="33"/>
  <c r="DHL158" i="33" s="1"/>
  <c r="DHG158" i="33"/>
  <c r="DHF158" i="33"/>
  <c r="DHH158" i="33" s="1"/>
  <c r="DHC158" i="33"/>
  <c r="DHB158" i="33"/>
  <c r="DHD158" i="33" s="1"/>
  <c r="DGY158" i="33"/>
  <c r="DGX158" i="33"/>
  <c r="DGZ158" i="33" s="1"/>
  <c r="DGU158" i="33"/>
  <c r="DGT158" i="33"/>
  <c r="DGV158" i="33" s="1"/>
  <c r="DGQ158" i="33"/>
  <c r="DGP158" i="33"/>
  <c r="DGR158" i="33" s="1"/>
  <c r="DGM158" i="33"/>
  <c r="DGL158" i="33"/>
  <c r="DGN158" i="33" s="1"/>
  <c r="DGI158" i="33"/>
  <c r="DGH158" i="33"/>
  <c r="DGJ158" i="33" s="1"/>
  <c r="DGE158" i="33"/>
  <c r="DGD158" i="33"/>
  <c r="DGF158" i="33" s="1"/>
  <c r="DGA158" i="33"/>
  <c r="DFZ158" i="33"/>
  <c r="DGB158" i="33" s="1"/>
  <c r="DFW158" i="33"/>
  <c r="DFV158" i="33"/>
  <c r="DFX158" i="33" s="1"/>
  <c r="DFS158" i="33"/>
  <c r="DFR158" i="33"/>
  <c r="DFT158" i="33" s="1"/>
  <c r="DFO158" i="33"/>
  <c r="DFN158" i="33"/>
  <c r="DFP158" i="33" s="1"/>
  <c r="DFK158" i="33"/>
  <c r="DFJ158" i="33"/>
  <c r="DFL158" i="33" s="1"/>
  <c r="DFG158" i="33"/>
  <c r="DFF158" i="33"/>
  <c r="DFH158" i="33" s="1"/>
  <c r="DFC158" i="33"/>
  <c r="DFB158" i="33"/>
  <c r="DFD158" i="33" s="1"/>
  <c r="DEY158" i="33"/>
  <c r="DEX158" i="33"/>
  <c r="DEZ158" i="33" s="1"/>
  <c r="DEU158" i="33"/>
  <c r="DET158" i="33"/>
  <c r="DEV158" i="33" s="1"/>
  <c r="DEQ158" i="33"/>
  <c r="DEP158" i="33"/>
  <c r="DER158" i="33" s="1"/>
  <c r="DEM158" i="33"/>
  <c r="DEL158" i="33"/>
  <c r="DEN158" i="33" s="1"/>
  <c r="DEI158" i="33"/>
  <c r="DEH158" i="33"/>
  <c r="DEJ158" i="33" s="1"/>
  <c r="DEE158" i="33"/>
  <c r="DED158" i="33"/>
  <c r="DEF158" i="33" s="1"/>
  <c r="DEA158" i="33"/>
  <c r="DDZ158" i="33"/>
  <c r="DEB158" i="33" s="1"/>
  <c r="DDW158" i="33"/>
  <c r="DDV158" i="33"/>
  <c r="DDX158" i="33" s="1"/>
  <c r="DDS158" i="33"/>
  <c r="DDR158" i="33"/>
  <c r="DDT158" i="33" s="1"/>
  <c r="DDO158" i="33"/>
  <c r="DDN158" i="33"/>
  <c r="DDP158" i="33" s="1"/>
  <c r="DDK158" i="33"/>
  <c r="DDJ158" i="33"/>
  <c r="DDL158" i="33" s="1"/>
  <c r="DDG158" i="33"/>
  <c r="DDF158" i="33"/>
  <c r="DDH158" i="33" s="1"/>
  <c r="DDC158" i="33"/>
  <c r="DDB158" i="33"/>
  <c r="DDD158" i="33" s="1"/>
  <c r="DCY158" i="33"/>
  <c r="DCX158" i="33"/>
  <c r="DCZ158" i="33" s="1"/>
  <c r="DCU158" i="33"/>
  <c r="DCT158" i="33"/>
  <c r="DCV158" i="33" s="1"/>
  <c r="DCQ158" i="33"/>
  <c r="DCP158" i="33"/>
  <c r="DCR158" i="33" s="1"/>
  <c r="DCM158" i="33"/>
  <c r="DCL158" i="33"/>
  <c r="DCN158" i="33" s="1"/>
  <c r="DCI158" i="33"/>
  <c r="DCH158" i="33"/>
  <c r="DCJ158" i="33" s="1"/>
  <c r="DCE158" i="33"/>
  <c r="DCD158" i="33"/>
  <c r="DCF158" i="33" s="1"/>
  <c r="DCA158" i="33"/>
  <c r="DBZ158" i="33"/>
  <c r="DCB158" i="33" s="1"/>
  <c r="DBW158" i="33"/>
  <c r="DBV158" i="33"/>
  <c r="DBX158" i="33" s="1"/>
  <c r="DBS158" i="33"/>
  <c r="DBR158" i="33"/>
  <c r="DBT158" i="33" s="1"/>
  <c r="DBO158" i="33"/>
  <c r="DBN158" i="33"/>
  <c r="DBP158" i="33" s="1"/>
  <c r="DBK158" i="33"/>
  <c r="DBJ158" i="33"/>
  <c r="DBL158" i="33" s="1"/>
  <c r="DBG158" i="33"/>
  <c r="DBF158" i="33"/>
  <c r="DBH158" i="33" s="1"/>
  <c r="DBC158" i="33"/>
  <c r="DBB158" i="33"/>
  <c r="DBD158" i="33" s="1"/>
  <c r="DAY158" i="33"/>
  <c r="DAX158" i="33"/>
  <c r="DAZ158" i="33" s="1"/>
  <c r="DAU158" i="33"/>
  <c r="DAT158" i="33"/>
  <c r="DAV158" i="33" s="1"/>
  <c r="DAQ158" i="33"/>
  <c r="DAP158" i="33"/>
  <c r="DAR158" i="33" s="1"/>
  <c r="DAM158" i="33"/>
  <c r="DAL158" i="33"/>
  <c r="DAN158" i="33" s="1"/>
  <c r="DAI158" i="33"/>
  <c r="DAH158" i="33"/>
  <c r="DAJ158" i="33" s="1"/>
  <c r="DAE158" i="33"/>
  <c r="DAD158" i="33"/>
  <c r="DAF158" i="33" s="1"/>
  <c r="DAA158" i="33"/>
  <c r="CZZ158" i="33"/>
  <c r="DAB158" i="33" s="1"/>
  <c r="CZW158" i="33"/>
  <c r="CZV158" i="33"/>
  <c r="CZX158" i="33" s="1"/>
  <c r="CZS158" i="33"/>
  <c r="CZR158" i="33"/>
  <c r="CZT158" i="33" s="1"/>
  <c r="CZO158" i="33"/>
  <c r="CZN158" i="33"/>
  <c r="CZP158" i="33" s="1"/>
  <c r="CZK158" i="33"/>
  <c r="CZJ158" i="33"/>
  <c r="CZL158" i="33" s="1"/>
  <c r="CZG158" i="33"/>
  <c r="CZF158" i="33"/>
  <c r="CZH158" i="33" s="1"/>
  <c r="CZC158" i="33"/>
  <c r="CZB158" i="33"/>
  <c r="CZD158" i="33" s="1"/>
  <c r="CYY158" i="33"/>
  <c r="CYX158" i="33"/>
  <c r="CYZ158" i="33" s="1"/>
  <c r="CYU158" i="33"/>
  <c r="CYT158" i="33"/>
  <c r="CYV158" i="33" s="1"/>
  <c r="CYQ158" i="33"/>
  <c r="CYP158" i="33"/>
  <c r="CYR158" i="33" s="1"/>
  <c r="CYM158" i="33"/>
  <c r="CYL158" i="33"/>
  <c r="CYN158" i="33" s="1"/>
  <c r="CYI158" i="33"/>
  <c r="CYH158" i="33"/>
  <c r="CYJ158" i="33" s="1"/>
  <c r="CYE158" i="33"/>
  <c r="CYD158" i="33"/>
  <c r="CYF158" i="33" s="1"/>
  <c r="CYA158" i="33"/>
  <c r="CXZ158" i="33"/>
  <c r="CYB158" i="33" s="1"/>
  <c r="CXW158" i="33"/>
  <c r="CXV158" i="33"/>
  <c r="CXX158" i="33" s="1"/>
  <c r="CXS158" i="33"/>
  <c r="CXR158" i="33"/>
  <c r="CXT158" i="33" s="1"/>
  <c r="CXO158" i="33"/>
  <c r="CXN158" i="33"/>
  <c r="CXP158" i="33" s="1"/>
  <c r="CXK158" i="33"/>
  <c r="CXJ158" i="33"/>
  <c r="CXL158" i="33" s="1"/>
  <c r="CXG158" i="33"/>
  <c r="CXF158" i="33"/>
  <c r="CXH158" i="33" s="1"/>
  <c r="CXC158" i="33"/>
  <c r="CXB158" i="33"/>
  <c r="CXD158" i="33" s="1"/>
  <c r="CWY158" i="33"/>
  <c r="CWX158" i="33"/>
  <c r="CWZ158" i="33" s="1"/>
  <c r="CWU158" i="33"/>
  <c r="CWT158" i="33"/>
  <c r="CWV158" i="33" s="1"/>
  <c r="CWQ158" i="33"/>
  <c r="CWP158" i="33"/>
  <c r="CWR158" i="33" s="1"/>
  <c r="CWM158" i="33"/>
  <c r="CWL158" i="33"/>
  <c r="CWN158" i="33" s="1"/>
  <c r="CWI158" i="33"/>
  <c r="CWH158" i="33"/>
  <c r="CWJ158" i="33" s="1"/>
  <c r="CWE158" i="33"/>
  <c r="CWD158" i="33"/>
  <c r="CWF158" i="33" s="1"/>
  <c r="CWA158" i="33"/>
  <c r="CVZ158" i="33"/>
  <c r="CWB158" i="33" s="1"/>
  <c r="CVW158" i="33"/>
  <c r="CVV158" i="33"/>
  <c r="CVX158" i="33" s="1"/>
  <c r="CVS158" i="33"/>
  <c r="CVR158" i="33"/>
  <c r="CVT158" i="33" s="1"/>
  <c r="CVO158" i="33"/>
  <c r="CVN158" i="33"/>
  <c r="CVP158" i="33" s="1"/>
  <c r="CVK158" i="33"/>
  <c r="CVJ158" i="33"/>
  <c r="CVL158" i="33" s="1"/>
  <c r="CVG158" i="33"/>
  <c r="CVF158" i="33"/>
  <c r="CVH158" i="33" s="1"/>
  <c r="CVC158" i="33"/>
  <c r="CVB158" i="33"/>
  <c r="CVD158" i="33" s="1"/>
  <c r="CUY158" i="33"/>
  <c r="CUX158" i="33"/>
  <c r="CUZ158" i="33" s="1"/>
  <c r="CUU158" i="33"/>
  <c r="CUT158" i="33"/>
  <c r="CUV158" i="33" s="1"/>
  <c r="CUQ158" i="33"/>
  <c r="CUP158" i="33"/>
  <c r="CUR158" i="33" s="1"/>
  <c r="CUM158" i="33"/>
  <c r="CUL158" i="33"/>
  <c r="CUN158" i="33" s="1"/>
  <c r="CUI158" i="33"/>
  <c r="CUH158" i="33"/>
  <c r="CUJ158" i="33" s="1"/>
  <c r="CUE158" i="33"/>
  <c r="CUD158" i="33"/>
  <c r="CUF158" i="33" s="1"/>
  <c r="CUA158" i="33"/>
  <c r="CTZ158" i="33"/>
  <c r="CUB158" i="33" s="1"/>
  <c r="CTW158" i="33"/>
  <c r="CTV158" i="33"/>
  <c r="CTX158" i="33" s="1"/>
  <c r="CTS158" i="33"/>
  <c r="CTR158" i="33"/>
  <c r="CTT158" i="33" s="1"/>
  <c r="CTO158" i="33"/>
  <c r="CTN158" i="33"/>
  <c r="CTP158" i="33" s="1"/>
  <c r="CTK158" i="33"/>
  <c r="CTJ158" i="33"/>
  <c r="CTL158" i="33" s="1"/>
  <c r="CTG158" i="33"/>
  <c r="CTF158" i="33"/>
  <c r="CTH158" i="33" s="1"/>
  <c r="CTC158" i="33"/>
  <c r="CTB158" i="33"/>
  <c r="CTD158" i="33" s="1"/>
  <c r="CSY158" i="33"/>
  <c r="CSX158" i="33"/>
  <c r="CSZ158" i="33" s="1"/>
  <c r="CSU158" i="33"/>
  <c r="CST158" i="33"/>
  <c r="CSV158" i="33" s="1"/>
  <c r="CSQ158" i="33"/>
  <c r="CSP158" i="33"/>
  <c r="CSR158" i="33" s="1"/>
  <c r="CSM158" i="33"/>
  <c r="CSL158" i="33"/>
  <c r="CSN158" i="33" s="1"/>
  <c r="CSI158" i="33"/>
  <c r="CSH158" i="33"/>
  <c r="CSJ158" i="33" s="1"/>
  <c r="CSE158" i="33"/>
  <c r="CSD158" i="33"/>
  <c r="CSF158" i="33" s="1"/>
  <c r="CSA158" i="33"/>
  <c r="CRZ158" i="33"/>
  <c r="CSB158" i="33" s="1"/>
  <c r="CRW158" i="33"/>
  <c r="CRV158" i="33"/>
  <c r="CRX158" i="33" s="1"/>
  <c r="CRS158" i="33"/>
  <c r="CRR158" i="33"/>
  <c r="CRT158" i="33" s="1"/>
  <c r="CRO158" i="33"/>
  <c r="CRN158" i="33"/>
  <c r="CRP158" i="33" s="1"/>
  <c r="CRK158" i="33"/>
  <c r="CRJ158" i="33"/>
  <c r="CRL158" i="33" s="1"/>
  <c r="CRG158" i="33"/>
  <c r="CRF158" i="33"/>
  <c r="CRH158" i="33" s="1"/>
  <c r="CRC158" i="33"/>
  <c r="CRB158" i="33"/>
  <c r="CRD158" i="33" s="1"/>
  <c r="CQY158" i="33"/>
  <c r="CQX158" i="33"/>
  <c r="CQZ158" i="33" s="1"/>
  <c r="CQU158" i="33"/>
  <c r="CQT158" i="33"/>
  <c r="CQV158" i="33" s="1"/>
  <c r="CQQ158" i="33"/>
  <c r="CQP158" i="33"/>
  <c r="CQR158" i="33" s="1"/>
  <c r="CQM158" i="33"/>
  <c r="CQL158" i="33"/>
  <c r="CQN158" i="33" s="1"/>
  <c r="CQI158" i="33"/>
  <c r="CQH158" i="33"/>
  <c r="CQJ158" i="33" s="1"/>
  <c r="CQE158" i="33"/>
  <c r="CQD158" i="33"/>
  <c r="CQF158" i="33" s="1"/>
  <c r="CQA158" i="33"/>
  <c r="CPZ158" i="33"/>
  <c r="CQB158" i="33" s="1"/>
  <c r="CPW158" i="33"/>
  <c r="CPV158" i="33"/>
  <c r="CPX158" i="33" s="1"/>
  <c r="CPS158" i="33"/>
  <c r="CPR158" i="33"/>
  <c r="CPT158" i="33" s="1"/>
  <c r="CPO158" i="33"/>
  <c r="CPN158" i="33"/>
  <c r="CPP158" i="33" s="1"/>
  <c r="CPK158" i="33"/>
  <c r="CPJ158" i="33"/>
  <c r="CPL158" i="33" s="1"/>
  <c r="CPG158" i="33"/>
  <c r="CPF158" i="33"/>
  <c r="CPH158" i="33" s="1"/>
  <c r="CPC158" i="33"/>
  <c r="CPB158" i="33"/>
  <c r="CPD158" i="33" s="1"/>
  <c r="COY158" i="33"/>
  <c r="COX158" i="33"/>
  <c r="COZ158" i="33" s="1"/>
  <c r="COU158" i="33"/>
  <c r="COT158" i="33"/>
  <c r="COV158" i="33" s="1"/>
  <c r="COQ158" i="33"/>
  <c r="COP158" i="33"/>
  <c r="COR158" i="33" s="1"/>
  <c r="COM158" i="33"/>
  <c r="COL158" i="33"/>
  <c r="CON158" i="33" s="1"/>
  <c r="COI158" i="33"/>
  <c r="COH158" i="33"/>
  <c r="COJ158" i="33" s="1"/>
  <c r="COE158" i="33"/>
  <c r="COD158" i="33"/>
  <c r="COF158" i="33" s="1"/>
  <c r="COA158" i="33"/>
  <c r="CNZ158" i="33"/>
  <c r="COB158" i="33" s="1"/>
  <c r="CNW158" i="33"/>
  <c r="CNV158" i="33"/>
  <c r="CNX158" i="33" s="1"/>
  <c r="CNS158" i="33"/>
  <c r="CNR158" i="33"/>
  <c r="CNT158" i="33" s="1"/>
  <c r="CNO158" i="33"/>
  <c r="CNN158" i="33"/>
  <c r="CNP158" i="33" s="1"/>
  <c r="CNK158" i="33"/>
  <c r="CNJ158" i="33"/>
  <c r="CNL158" i="33" s="1"/>
  <c r="CNG158" i="33"/>
  <c r="CNF158" i="33"/>
  <c r="CNH158" i="33" s="1"/>
  <c r="CNC158" i="33"/>
  <c r="CNB158" i="33"/>
  <c r="CND158" i="33" s="1"/>
  <c r="CMY158" i="33"/>
  <c r="CMX158" i="33"/>
  <c r="CMZ158" i="33" s="1"/>
  <c r="CMU158" i="33"/>
  <c r="CMT158" i="33"/>
  <c r="CMV158" i="33" s="1"/>
  <c r="CMQ158" i="33"/>
  <c r="CMP158" i="33"/>
  <c r="CMR158" i="33" s="1"/>
  <c r="CMM158" i="33"/>
  <c r="CML158" i="33"/>
  <c r="CMN158" i="33" s="1"/>
  <c r="CMI158" i="33"/>
  <c r="CMH158" i="33"/>
  <c r="CMJ158" i="33" s="1"/>
  <c r="CME158" i="33"/>
  <c r="CMD158" i="33"/>
  <c r="CMF158" i="33" s="1"/>
  <c r="CMA158" i="33"/>
  <c r="CLZ158" i="33"/>
  <c r="CMB158" i="33" s="1"/>
  <c r="CLW158" i="33"/>
  <c r="CLV158" i="33"/>
  <c r="CLX158" i="33" s="1"/>
  <c r="CLS158" i="33"/>
  <c r="CLR158" i="33"/>
  <c r="CLT158" i="33" s="1"/>
  <c r="CLO158" i="33"/>
  <c r="CLN158" i="33"/>
  <c r="CLP158" i="33" s="1"/>
  <c r="CLK158" i="33"/>
  <c r="CLJ158" i="33"/>
  <c r="CLL158" i="33" s="1"/>
  <c r="CLG158" i="33"/>
  <c r="CLF158" i="33"/>
  <c r="CLH158" i="33" s="1"/>
  <c r="CLC158" i="33"/>
  <c r="CLB158" i="33"/>
  <c r="CLD158" i="33" s="1"/>
  <c r="CKY158" i="33"/>
  <c r="CKX158" i="33"/>
  <c r="CKZ158" i="33" s="1"/>
  <c r="CKU158" i="33"/>
  <c r="CKT158" i="33"/>
  <c r="CKV158" i="33" s="1"/>
  <c r="CKQ158" i="33"/>
  <c r="CKP158" i="33"/>
  <c r="CKR158" i="33" s="1"/>
  <c r="CKM158" i="33"/>
  <c r="CKL158" i="33"/>
  <c r="CKN158" i="33" s="1"/>
  <c r="CKI158" i="33"/>
  <c r="CKH158" i="33"/>
  <c r="CKJ158" i="33" s="1"/>
  <c r="CKE158" i="33"/>
  <c r="CKD158" i="33"/>
  <c r="CKF158" i="33" s="1"/>
  <c r="CKA158" i="33"/>
  <c r="CJZ158" i="33"/>
  <c r="CKB158" i="33" s="1"/>
  <c r="CJW158" i="33"/>
  <c r="CJV158" i="33"/>
  <c r="CJX158" i="33" s="1"/>
  <c r="CJS158" i="33"/>
  <c r="CJR158" i="33"/>
  <c r="CJT158" i="33" s="1"/>
  <c r="CJO158" i="33"/>
  <c r="CJN158" i="33"/>
  <c r="CJP158" i="33" s="1"/>
  <c r="CJK158" i="33"/>
  <c r="CJJ158" i="33"/>
  <c r="CJL158" i="33" s="1"/>
  <c r="CJG158" i="33"/>
  <c r="CJF158" i="33"/>
  <c r="CJH158" i="33" s="1"/>
  <c r="CJC158" i="33"/>
  <c r="CJB158" i="33"/>
  <c r="CJD158" i="33" s="1"/>
  <c r="CIY158" i="33"/>
  <c r="CIX158" i="33"/>
  <c r="CIZ158" i="33" s="1"/>
  <c r="CIU158" i="33"/>
  <c r="CIT158" i="33"/>
  <c r="CIV158" i="33" s="1"/>
  <c r="CIQ158" i="33"/>
  <c r="CIP158" i="33"/>
  <c r="CIR158" i="33" s="1"/>
  <c r="CIM158" i="33"/>
  <c r="CIL158" i="33"/>
  <c r="CIN158" i="33" s="1"/>
  <c r="CII158" i="33"/>
  <c r="CIH158" i="33"/>
  <c r="CIJ158" i="33" s="1"/>
  <c r="CIE158" i="33"/>
  <c r="CID158" i="33"/>
  <c r="CIF158" i="33" s="1"/>
  <c r="CIA158" i="33"/>
  <c r="CHZ158" i="33"/>
  <c r="CIB158" i="33" s="1"/>
  <c r="CHW158" i="33"/>
  <c r="CHV158" i="33"/>
  <c r="CHX158" i="33" s="1"/>
  <c r="CHS158" i="33"/>
  <c r="CHR158" i="33"/>
  <c r="CHT158" i="33" s="1"/>
  <c r="CHO158" i="33"/>
  <c r="CHN158" i="33"/>
  <c r="CHP158" i="33" s="1"/>
  <c r="CHK158" i="33"/>
  <c r="CHJ158" i="33"/>
  <c r="CHL158" i="33" s="1"/>
  <c r="CHG158" i="33"/>
  <c r="CHF158" i="33"/>
  <c r="CHH158" i="33" s="1"/>
  <c r="CHC158" i="33"/>
  <c r="CHB158" i="33"/>
  <c r="CHD158" i="33" s="1"/>
  <c r="CGY158" i="33"/>
  <c r="CGX158" i="33"/>
  <c r="CGZ158" i="33" s="1"/>
  <c r="CGU158" i="33"/>
  <c r="CGT158" i="33"/>
  <c r="CGV158" i="33" s="1"/>
  <c r="CGQ158" i="33"/>
  <c r="CGP158" i="33"/>
  <c r="CGR158" i="33" s="1"/>
  <c r="CGM158" i="33"/>
  <c r="CGL158" i="33"/>
  <c r="CGN158" i="33" s="1"/>
  <c r="CGI158" i="33"/>
  <c r="CGH158" i="33"/>
  <c r="CGJ158" i="33" s="1"/>
  <c r="CGE158" i="33"/>
  <c r="CGD158" i="33"/>
  <c r="CGF158" i="33" s="1"/>
  <c r="CGA158" i="33"/>
  <c r="CFZ158" i="33"/>
  <c r="CGB158" i="33" s="1"/>
  <c r="CFW158" i="33"/>
  <c r="CFV158" i="33"/>
  <c r="CFX158" i="33" s="1"/>
  <c r="CFS158" i="33"/>
  <c r="CFR158" i="33"/>
  <c r="CFT158" i="33" s="1"/>
  <c r="CFO158" i="33"/>
  <c r="CFN158" i="33"/>
  <c r="CFP158" i="33" s="1"/>
  <c r="CFK158" i="33"/>
  <c r="CFJ158" i="33"/>
  <c r="CFL158" i="33" s="1"/>
  <c r="CFG158" i="33"/>
  <c r="CFF158" i="33"/>
  <c r="CFH158" i="33" s="1"/>
  <c r="CFC158" i="33"/>
  <c r="CFB158" i="33"/>
  <c r="CFD158" i="33" s="1"/>
  <c r="CEY158" i="33"/>
  <c r="CEX158" i="33"/>
  <c r="CEZ158" i="33" s="1"/>
  <c r="CEU158" i="33"/>
  <c r="CET158" i="33"/>
  <c r="CEV158" i="33" s="1"/>
  <c r="CEQ158" i="33"/>
  <c r="CEP158" i="33"/>
  <c r="CER158" i="33" s="1"/>
  <c r="CEM158" i="33"/>
  <c r="CEL158" i="33"/>
  <c r="CEN158" i="33" s="1"/>
  <c r="CEI158" i="33"/>
  <c r="CEH158" i="33"/>
  <c r="CEJ158" i="33" s="1"/>
  <c r="CEE158" i="33"/>
  <c r="CED158" i="33"/>
  <c r="CEF158" i="33" s="1"/>
  <c r="CEA158" i="33"/>
  <c r="CDZ158" i="33"/>
  <c r="CEB158" i="33" s="1"/>
  <c r="CDW158" i="33"/>
  <c r="CDV158" i="33"/>
  <c r="CDX158" i="33" s="1"/>
  <c r="CDS158" i="33"/>
  <c r="CDR158" i="33"/>
  <c r="CDT158" i="33" s="1"/>
  <c r="CDO158" i="33"/>
  <c r="CDN158" i="33"/>
  <c r="CDP158" i="33" s="1"/>
  <c r="CDK158" i="33"/>
  <c r="CDJ158" i="33"/>
  <c r="CDL158" i="33" s="1"/>
  <c r="CDG158" i="33"/>
  <c r="CDF158" i="33"/>
  <c r="CDH158" i="33" s="1"/>
  <c r="CDC158" i="33"/>
  <c r="CDB158" i="33"/>
  <c r="CDD158" i="33" s="1"/>
  <c r="CCY158" i="33"/>
  <c r="CCX158" i="33"/>
  <c r="CCZ158" i="33" s="1"/>
  <c r="CCU158" i="33"/>
  <c r="CCT158" i="33"/>
  <c r="CCV158" i="33" s="1"/>
  <c r="CCQ158" i="33"/>
  <c r="CCP158" i="33"/>
  <c r="CCR158" i="33" s="1"/>
  <c r="CCM158" i="33"/>
  <c r="CCL158" i="33"/>
  <c r="CCN158" i="33" s="1"/>
  <c r="CCI158" i="33"/>
  <c r="CCH158" i="33"/>
  <c r="CCJ158" i="33" s="1"/>
  <c r="CCE158" i="33"/>
  <c r="CCD158" i="33"/>
  <c r="CCF158" i="33" s="1"/>
  <c r="CCA158" i="33"/>
  <c r="CBZ158" i="33"/>
  <c r="CCB158" i="33" s="1"/>
  <c r="CBW158" i="33"/>
  <c r="CBV158" i="33"/>
  <c r="CBX158" i="33" s="1"/>
  <c r="CBS158" i="33"/>
  <c r="CBR158" i="33"/>
  <c r="CBT158" i="33" s="1"/>
  <c r="CBO158" i="33"/>
  <c r="CBN158" i="33"/>
  <c r="CBP158" i="33" s="1"/>
  <c r="CBK158" i="33"/>
  <c r="CBJ158" i="33"/>
  <c r="CBL158" i="33" s="1"/>
  <c r="CBG158" i="33"/>
  <c r="CBF158" i="33"/>
  <c r="CBH158" i="33" s="1"/>
  <c r="CBC158" i="33"/>
  <c r="CBB158" i="33"/>
  <c r="CBD158" i="33" s="1"/>
  <c r="CAY158" i="33"/>
  <c r="CAX158" i="33"/>
  <c r="CAZ158" i="33" s="1"/>
  <c r="CAU158" i="33"/>
  <c r="CAT158" i="33"/>
  <c r="CAV158" i="33" s="1"/>
  <c r="CAQ158" i="33"/>
  <c r="CAP158" i="33"/>
  <c r="CAR158" i="33" s="1"/>
  <c r="CAM158" i="33"/>
  <c r="CAL158" i="33"/>
  <c r="CAN158" i="33" s="1"/>
  <c r="CAI158" i="33"/>
  <c r="CAH158" i="33"/>
  <c r="CAJ158" i="33" s="1"/>
  <c r="CAE158" i="33"/>
  <c r="CAD158" i="33"/>
  <c r="CAF158" i="33" s="1"/>
  <c r="CAA158" i="33"/>
  <c r="BZZ158" i="33"/>
  <c r="CAB158" i="33" s="1"/>
  <c r="BZW158" i="33"/>
  <c r="BZV158" i="33"/>
  <c r="BZX158" i="33" s="1"/>
  <c r="BZS158" i="33"/>
  <c r="BZR158" i="33"/>
  <c r="BZT158" i="33" s="1"/>
  <c r="BZO158" i="33"/>
  <c r="BZN158" i="33"/>
  <c r="BZP158" i="33" s="1"/>
  <c r="BZK158" i="33"/>
  <c r="BZJ158" i="33"/>
  <c r="BZL158" i="33" s="1"/>
  <c r="BZG158" i="33"/>
  <c r="BZF158" i="33"/>
  <c r="BZH158" i="33" s="1"/>
  <c r="BZC158" i="33"/>
  <c r="BZB158" i="33"/>
  <c r="BZD158" i="33" s="1"/>
  <c r="BYY158" i="33"/>
  <c r="BYX158" i="33"/>
  <c r="BYZ158" i="33" s="1"/>
  <c r="BYU158" i="33"/>
  <c r="BYT158" i="33"/>
  <c r="BYV158" i="33" s="1"/>
  <c r="BYQ158" i="33"/>
  <c r="BYP158" i="33"/>
  <c r="BYR158" i="33" s="1"/>
  <c r="BYM158" i="33"/>
  <c r="BYL158" i="33"/>
  <c r="BYN158" i="33" s="1"/>
  <c r="BYI158" i="33"/>
  <c r="BYH158" i="33"/>
  <c r="BYJ158" i="33" s="1"/>
  <c r="BYE158" i="33"/>
  <c r="BYD158" i="33"/>
  <c r="BYF158" i="33" s="1"/>
  <c r="BYA158" i="33"/>
  <c r="BXZ158" i="33"/>
  <c r="BYB158" i="33" s="1"/>
  <c r="BXW158" i="33"/>
  <c r="BXV158" i="33"/>
  <c r="BXX158" i="33" s="1"/>
  <c r="BXS158" i="33"/>
  <c r="BXR158" i="33"/>
  <c r="BXT158" i="33" s="1"/>
  <c r="BXO158" i="33"/>
  <c r="BXN158" i="33"/>
  <c r="BXP158" i="33" s="1"/>
  <c r="BXK158" i="33"/>
  <c r="BXJ158" i="33"/>
  <c r="BXL158" i="33" s="1"/>
  <c r="BXG158" i="33"/>
  <c r="BXF158" i="33"/>
  <c r="BXH158" i="33" s="1"/>
  <c r="BXC158" i="33"/>
  <c r="BXB158" i="33"/>
  <c r="BXD158" i="33" s="1"/>
  <c r="BWY158" i="33"/>
  <c r="BWX158" i="33"/>
  <c r="BWZ158" i="33" s="1"/>
  <c r="BWU158" i="33"/>
  <c r="BWT158" i="33"/>
  <c r="BWV158" i="33" s="1"/>
  <c r="BWQ158" i="33"/>
  <c r="BWP158" i="33"/>
  <c r="BWR158" i="33" s="1"/>
  <c r="BWM158" i="33"/>
  <c r="BWL158" i="33"/>
  <c r="BWN158" i="33" s="1"/>
  <c r="BWI158" i="33"/>
  <c r="BWH158" i="33"/>
  <c r="BWJ158" i="33" s="1"/>
  <c r="BWE158" i="33"/>
  <c r="BWD158" i="33"/>
  <c r="BWF158" i="33" s="1"/>
  <c r="BWA158" i="33"/>
  <c r="BVZ158" i="33"/>
  <c r="BWB158" i="33" s="1"/>
  <c r="BVW158" i="33"/>
  <c r="BVV158" i="33"/>
  <c r="BVX158" i="33" s="1"/>
  <c r="BVS158" i="33"/>
  <c r="BVR158" i="33"/>
  <c r="BVT158" i="33" s="1"/>
  <c r="BVO158" i="33"/>
  <c r="BVN158" i="33"/>
  <c r="BVP158" i="33" s="1"/>
  <c r="BVK158" i="33"/>
  <c r="BVJ158" i="33"/>
  <c r="BVL158" i="33" s="1"/>
  <c r="BVG158" i="33"/>
  <c r="BVF158" i="33"/>
  <c r="BVH158" i="33" s="1"/>
  <c r="BVC158" i="33"/>
  <c r="BVB158" i="33"/>
  <c r="BVD158" i="33" s="1"/>
  <c r="BUY158" i="33"/>
  <c r="BUX158" i="33"/>
  <c r="BUZ158" i="33" s="1"/>
  <c r="BUU158" i="33"/>
  <c r="BUT158" i="33"/>
  <c r="BUV158" i="33" s="1"/>
  <c r="BUQ158" i="33"/>
  <c r="BUP158" i="33"/>
  <c r="BUR158" i="33" s="1"/>
  <c r="BUM158" i="33"/>
  <c r="BUL158" i="33"/>
  <c r="BUN158" i="33" s="1"/>
  <c r="BUI158" i="33"/>
  <c r="BUH158" i="33"/>
  <c r="BUJ158" i="33" s="1"/>
  <c r="BUE158" i="33"/>
  <c r="BUD158" i="33"/>
  <c r="BUF158" i="33" s="1"/>
  <c r="BUA158" i="33"/>
  <c r="BTZ158" i="33"/>
  <c r="BUB158" i="33" s="1"/>
  <c r="BTW158" i="33"/>
  <c r="BTV158" i="33"/>
  <c r="BTX158" i="33" s="1"/>
  <c r="BTS158" i="33"/>
  <c r="BTR158" i="33"/>
  <c r="BTT158" i="33" s="1"/>
  <c r="BTO158" i="33"/>
  <c r="BTN158" i="33"/>
  <c r="BTP158" i="33" s="1"/>
  <c r="BTK158" i="33"/>
  <c r="BTJ158" i="33"/>
  <c r="BTL158" i="33" s="1"/>
  <c r="BTG158" i="33"/>
  <c r="BTF158" i="33"/>
  <c r="BTH158" i="33" s="1"/>
  <c r="BTC158" i="33"/>
  <c r="BTB158" i="33"/>
  <c r="BTD158" i="33" s="1"/>
  <c r="BSY158" i="33"/>
  <c r="BSX158" i="33"/>
  <c r="BSZ158" i="33" s="1"/>
  <c r="BSU158" i="33"/>
  <c r="BST158" i="33"/>
  <c r="BSV158" i="33" s="1"/>
  <c r="BSQ158" i="33"/>
  <c r="BSP158" i="33"/>
  <c r="BSR158" i="33" s="1"/>
  <c r="BSM158" i="33"/>
  <c r="BSL158" i="33"/>
  <c r="BSN158" i="33" s="1"/>
  <c r="BSI158" i="33"/>
  <c r="BSH158" i="33"/>
  <c r="BSJ158" i="33" s="1"/>
  <c r="BSE158" i="33"/>
  <c r="BSD158" i="33"/>
  <c r="BSF158" i="33" s="1"/>
  <c r="BSA158" i="33"/>
  <c r="BRZ158" i="33"/>
  <c r="BSB158" i="33" s="1"/>
  <c r="BRW158" i="33"/>
  <c r="BRV158" i="33"/>
  <c r="BRX158" i="33" s="1"/>
  <c r="BRS158" i="33"/>
  <c r="BRR158" i="33"/>
  <c r="BRT158" i="33" s="1"/>
  <c r="BRO158" i="33"/>
  <c r="BRN158" i="33"/>
  <c r="BRP158" i="33" s="1"/>
  <c r="BRK158" i="33"/>
  <c r="BRJ158" i="33"/>
  <c r="BRL158" i="33" s="1"/>
  <c r="BRG158" i="33"/>
  <c r="BRF158" i="33"/>
  <c r="BRH158" i="33" s="1"/>
  <c r="BRC158" i="33"/>
  <c r="BRB158" i="33"/>
  <c r="BRD158" i="33" s="1"/>
  <c r="BQY158" i="33"/>
  <c r="BQX158" i="33"/>
  <c r="BQZ158" i="33" s="1"/>
  <c r="BQU158" i="33"/>
  <c r="BQT158" i="33"/>
  <c r="BQV158" i="33" s="1"/>
  <c r="BQQ158" i="33"/>
  <c r="BQP158" i="33"/>
  <c r="BQR158" i="33" s="1"/>
  <c r="BQM158" i="33"/>
  <c r="BQL158" i="33"/>
  <c r="BQN158" i="33" s="1"/>
  <c r="BQI158" i="33"/>
  <c r="BQH158" i="33"/>
  <c r="BQJ158" i="33" s="1"/>
  <c r="BQE158" i="33"/>
  <c r="BQD158" i="33"/>
  <c r="BQF158" i="33" s="1"/>
  <c r="BQA158" i="33"/>
  <c r="BPZ158" i="33"/>
  <c r="BQB158" i="33" s="1"/>
  <c r="BPW158" i="33"/>
  <c r="BPV158" i="33"/>
  <c r="BPX158" i="33" s="1"/>
  <c r="BPS158" i="33"/>
  <c r="BPR158" i="33"/>
  <c r="BPT158" i="33" s="1"/>
  <c r="BPO158" i="33"/>
  <c r="BPN158" i="33"/>
  <c r="BPP158" i="33" s="1"/>
  <c r="BPK158" i="33"/>
  <c r="BPJ158" i="33"/>
  <c r="BPL158" i="33" s="1"/>
  <c r="BPG158" i="33"/>
  <c r="BPF158" i="33"/>
  <c r="BPH158" i="33" s="1"/>
  <c r="BPC158" i="33"/>
  <c r="BPB158" i="33"/>
  <c r="BPD158" i="33" s="1"/>
  <c r="BOY158" i="33"/>
  <c r="BOX158" i="33"/>
  <c r="BOZ158" i="33" s="1"/>
  <c r="BOU158" i="33"/>
  <c r="BOT158" i="33"/>
  <c r="BOV158" i="33" s="1"/>
  <c r="BOQ158" i="33"/>
  <c r="BOP158" i="33"/>
  <c r="BOR158" i="33" s="1"/>
  <c r="BOM158" i="33"/>
  <c r="BOL158" i="33"/>
  <c r="BON158" i="33" s="1"/>
  <c r="BOI158" i="33"/>
  <c r="BOH158" i="33"/>
  <c r="BOJ158" i="33" s="1"/>
  <c r="BOE158" i="33"/>
  <c r="BOD158" i="33"/>
  <c r="BOF158" i="33" s="1"/>
  <c r="BOA158" i="33"/>
  <c r="BNZ158" i="33"/>
  <c r="BOB158" i="33" s="1"/>
  <c r="BNW158" i="33"/>
  <c r="BNV158" i="33"/>
  <c r="BNX158" i="33" s="1"/>
  <c r="BNS158" i="33"/>
  <c r="BNR158" i="33"/>
  <c r="BNT158" i="33" s="1"/>
  <c r="BNO158" i="33"/>
  <c r="BNN158" i="33"/>
  <c r="BNP158" i="33" s="1"/>
  <c r="BNK158" i="33"/>
  <c r="BNJ158" i="33"/>
  <c r="BNL158" i="33" s="1"/>
  <c r="BNG158" i="33"/>
  <c r="BNF158" i="33"/>
  <c r="BNH158" i="33" s="1"/>
  <c r="BNC158" i="33"/>
  <c r="BNB158" i="33"/>
  <c r="BND158" i="33" s="1"/>
  <c r="BMY158" i="33"/>
  <c r="BMX158" i="33"/>
  <c r="BMZ158" i="33" s="1"/>
  <c r="BMU158" i="33"/>
  <c r="BMT158" i="33"/>
  <c r="BMV158" i="33" s="1"/>
  <c r="BMQ158" i="33"/>
  <c r="BMP158" i="33"/>
  <c r="BMR158" i="33" s="1"/>
  <c r="BMM158" i="33"/>
  <c r="BML158" i="33"/>
  <c r="BMN158" i="33" s="1"/>
  <c r="BMI158" i="33"/>
  <c r="BMH158" i="33"/>
  <c r="BMJ158" i="33" s="1"/>
  <c r="BME158" i="33"/>
  <c r="BMD158" i="33"/>
  <c r="BMF158" i="33" s="1"/>
  <c r="BMA158" i="33"/>
  <c r="BLZ158" i="33"/>
  <c r="BMB158" i="33" s="1"/>
  <c r="BLW158" i="33"/>
  <c r="BLV158" i="33"/>
  <c r="BLX158" i="33" s="1"/>
  <c r="BLS158" i="33"/>
  <c r="BLR158" i="33"/>
  <c r="BLT158" i="33" s="1"/>
  <c r="BLO158" i="33"/>
  <c r="BLN158" i="33"/>
  <c r="BLP158" i="33" s="1"/>
  <c r="BLK158" i="33"/>
  <c r="BLJ158" i="33"/>
  <c r="BLL158" i="33" s="1"/>
  <c r="BLG158" i="33"/>
  <c r="BLF158" i="33"/>
  <c r="BLH158" i="33" s="1"/>
  <c r="BLC158" i="33"/>
  <c r="BLB158" i="33"/>
  <c r="BLD158" i="33" s="1"/>
  <c r="BKY158" i="33"/>
  <c r="BKX158" i="33"/>
  <c r="BKZ158" i="33" s="1"/>
  <c r="BKU158" i="33"/>
  <c r="BKT158" i="33"/>
  <c r="BKV158" i="33" s="1"/>
  <c r="BKQ158" i="33"/>
  <c r="BKP158" i="33"/>
  <c r="BKR158" i="33" s="1"/>
  <c r="BKM158" i="33"/>
  <c r="BKL158" i="33"/>
  <c r="BKN158" i="33" s="1"/>
  <c r="BKI158" i="33"/>
  <c r="BKH158" i="33"/>
  <c r="BKJ158" i="33" s="1"/>
  <c r="BKE158" i="33"/>
  <c r="BKD158" i="33"/>
  <c r="BKF158" i="33" s="1"/>
  <c r="BKA158" i="33"/>
  <c r="BJZ158" i="33"/>
  <c r="BKB158" i="33" s="1"/>
  <c r="BJW158" i="33"/>
  <c r="BJV158" i="33"/>
  <c r="BJX158" i="33" s="1"/>
  <c r="BJS158" i="33"/>
  <c r="BJR158" i="33"/>
  <c r="BJT158" i="33" s="1"/>
  <c r="BJO158" i="33"/>
  <c r="BJN158" i="33"/>
  <c r="BJP158" i="33" s="1"/>
  <c r="BJK158" i="33"/>
  <c r="BJJ158" i="33"/>
  <c r="BJL158" i="33" s="1"/>
  <c r="BJG158" i="33"/>
  <c r="BJF158" i="33"/>
  <c r="BJH158" i="33" s="1"/>
  <c r="BJC158" i="33"/>
  <c r="BJB158" i="33"/>
  <c r="BJD158" i="33" s="1"/>
  <c r="BIY158" i="33"/>
  <c r="BIX158" i="33"/>
  <c r="BIZ158" i="33" s="1"/>
  <c r="BIU158" i="33"/>
  <c r="BIT158" i="33"/>
  <c r="BIV158" i="33" s="1"/>
  <c r="BIQ158" i="33"/>
  <c r="BIP158" i="33"/>
  <c r="BIR158" i="33" s="1"/>
  <c r="BIM158" i="33"/>
  <c r="BIL158" i="33"/>
  <c r="BIN158" i="33" s="1"/>
  <c r="BII158" i="33"/>
  <c r="BIH158" i="33"/>
  <c r="BIJ158" i="33" s="1"/>
  <c r="BIE158" i="33"/>
  <c r="BID158" i="33"/>
  <c r="BIF158" i="33" s="1"/>
  <c r="BIA158" i="33"/>
  <c r="BHZ158" i="33"/>
  <c r="BIB158" i="33" s="1"/>
  <c r="BHW158" i="33"/>
  <c r="BHV158" i="33"/>
  <c r="BHX158" i="33" s="1"/>
  <c r="BHS158" i="33"/>
  <c r="BHR158" i="33"/>
  <c r="BHT158" i="33" s="1"/>
  <c r="BHO158" i="33"/>
  <c r="BHN158" i="33"/>
  <c r="BHP158" i="33" s="1"/>
  <c r="BHK158" i="33"/>
  <c r="BHJ158" i="33"/>
  <c r="BHL158" i="33" s="1"/>
  <c r="BHG158" i="33"/>
  <c r="BHF158" i="33"/>
  <c r="BHH158" i="33" s="1"/>
  <c r="BHC158" i="33"/>
  <c r="BHB158" i="33"/>
  <c r="BHD158" i="33" s="1"/>
  <c r="BGY158" i="33"/>
  <c r="BGX158" i="33"/>
  <c r="BGZ158" i="33" s="1"/>
  <c r="BGU158" i="33"/>
  <c r="BGT158" i="33"/>
  <c r="BGV158" i="33" s="1"/>
  <c r="BGQ158" i="33"/>
  <c r="BGP158" i="33"/>
  <c r="BGR158" i="33" s="1"/>
  <c r="BGM158" i="33"/>
  <c r="BGL158" i="33"/>
  <c r="BGN158" i="33" s="1"/>
  <c r="BGI158" i="33"/>
  <c r="BGH158" i="33"/>
  <c r="BGJ158" i="33" s="1"/>
  <c r="BGE158" i="33"/>
  <c r="BGD158" i="33"/>
  <c r="BGF158" i="33" s="1"/>
  <c r="BGA158" i="33"/>
  <c r="BFZ158" i="33"/>
  <c r="BGB158" i="33" s="1"/>
  <c r="BFW158" i="33"/>
  <c r="BFV158" i="33"/>
  <c r="BFX158" i="33" s="1"/>
  <c r="BFS158" i="33"/>
  <c r="BFR158" i="33"/>
  <c r="BFT158" i="33" s="1"/>
  <c r="BFO158" i="33"/>
  <c r="BFN158" i="33"/>
  <c r="BFP158" i="33" s="1"/>
  <c r="BFK158" i="33"/>
  <c r="BFJ158" i="33"/>
  <c r="BFL158" i="33" s="1"/>
  <c r="BFG158" i="33"/>
  <c r="BFF158" i="33"/>
  <c r="BFH158" i="33" s="1"/>
  <c r="BFC158" i="33"/>
  <c r="BFB158" i="33"/>
  <c r="BFD158" i="33" s="1"/>
  <c r="BEY158" i="33"/>
  <c r="BEX158" i="33"/>
  <c r="BEZ158" i="33" s="1"/>
  <c r="BEU158" i="33"/>
  <c r="BET158" i="33"/>
  <c r="BEV158" i="33" s="1"/>
  <c r="BEQ158" i="33"/>
  <c r="BEP158" i="33"/>
  <c r="BER158" i="33" s="1"/>
  <c r="BEM158" i="33"/>
  <c r="BEL158" i="33"/>
  <c r="BEN158" i="33" s="1"/>
  <c r="BEI158" i="33"/>
  <c r="BEH158" i="33"/>
  <c r="BEJ158" i="33" s="1"/>
  <c r="BEE158" i="33"/>
  <c r="BED158" i="33"/>
  <c r="BEF158" i="33" s="1"/>
  <c r="BEA158" i="33"/>
  <c r="BDZ158" i="33"/>
  <c r="BEB158" i="33" s="1"/>
  <c r="BDW158" i="33"/>
  <c r="BDV158" i="33"/>
  <c r="BDX158" i="33" s="1"/>
  <c r="BDS158" i="33"/>
  <c r="BDR158" i="33"/>
  <c r="BDT158" i="33" s="1"/>
  <c r="BDO158" i="33"/>
  <c r="BDN158" i="33"/>
  <c r="BDP158" i="33" s="1"/>
  <c r="BDK158" i="33"/>
  <c r="BDJ158" i="33"/>
  <c r="BDL158" i="33" s="1"/>
  <c r="BDG158" i="33"/>
  <c r="BDF158" i="33"/>
  <c r="BDH158" i="33" s="1"/>
  <c r="BDC158" i="33"/>
  <c r="BDB158" i="33"/>
  <c r="BDD158" i="33" s="1"/>
  <c r="BCY158" i="33"/>
  <c r="BCX158" i="33"/>
  <c r="BCZ158" i="33" s="1"/>
  <c r="BCU158" i="33"/>
  <c r="BCT158" i="33"/>
  <c r="BCV158" i="33" s="1"/>
  <c r="BCQ158" i="33"/>
  <c r="BCP158" i="33"/>
  <c r="BCR158" i="33" s="1"/>
  <c r="BCM158" i="33"/>
  <c r="BCL158" i="33"/>
  <c r="BCN158" i="33" s="1"/>
  <c r="BCI158" i="33"/>
  <c r="BCH158" i="33"/>
  <c r="BCJ158" i="33" s="1"/>
  <c r="BCE158" i="33"/>
  <c r="BCD158" i="33"/>
  <c r="BCF158" i="33" s="1"/>
  <c r="BCA158" i="33"/>
  <c r="BBZ158" i="33"/>
  <c r="BCB158" i="33" s="1"/>
  <c r="BBW158" i="33"/>
  <c r="BBV158" i="33"/>
  <c r="BBX158" i="33" s="1"/>
  <c r="BBS158" i="33"/>
  <c r="BBR158" i="33"/>
  <c r="BBT158" i="33" s="1"/>
  <c r="BBO158" i="33"/>
  <c r="BBN158" i="33"/>
  <c r="BBP158" i="33" s="1"/>
  <c r="BBK158" i="33"/>
  <c r="BBJ158" i="33"/>
  <c r="BBL158" i="33" s="1"/>
  <c r="BBG158" i="33"/>
  <c r="BBF158" i="33"/>
  <c r="BBH158" i="33" s="1"/>
  <c r="BBC158" i="33"/>
  <c r="BBB158" i="33"/>
  <c r="BBD158" i="33" s="1"/>
  <c r="BAY158" i="33"/>
  <c r="BAX158" i="33"/>
  <c r="BAZ158" i="33" s="1"/>
  <c r="BAU158" i="33"/>
  <c r="BAT158" i="33"/>
  <c r="BAV158" i="33" s="1"/>
  <c r="BAQ158" i="33"/>
  <c r="BAP158" i="33"/>
  <c r="BAR158" i="33" s="1"/>
  <c r="BAM158" i="33"/>
  <c r="BAL158" i="33"/>
  <c r="BAN158" i="33" s="1"/>
  <c r="BAI158" i="33"/>
  <c r="BAH158" i="33"/>
  <c r="BAJ158" i="33" s="1"/>
  <c r="BAE158" i="33"/>
  <c r="BAD158" i="33"/>
  <c r="BAF158" i="33" s="1"/>
  <c r="BAA158" i="33"/>
  <c r="AZZ158" i="33"/>
  <c r="BAB158" i="33" s="1"/>
  <c r="AZW158" i="33"/>
  <c r="AZV158" i="33"/>
  <c r="AZX158" i="33" s="1"/>
  <c r="AZS158" i="33"/>
  <c r="AZR158" i="33"/>
  <c r="AZT158" i="33" s="1"/>
  <c r="AZO158" i="33"/>
  <c r="AZN158" i="33"/>
  <c r="AZP158" i="33" s="1"/>
  <c r="AZK158" i="33"/>
  <c r="AZJ158" i="33"/>
  <c r="AZL158" i="33" s="1"/>
  <c r="AZG158" i="33"/>
  <c r="AZF158" i="33"/>
  <c r="AZH158" i="33" s="1"/>
  <c r="AZC158" i="33"/>
  <c r="AZB158" i="33"/>
  <c r="AZD158" i="33" s="1"/>
  <c r="AYY158" i="33"/>
  <c r="AYX158" i="33"/>
  <c r="AYZ158" i="33" s="1"/>
  <c r="AYU158" i="33"/>
  <c r="AYT158" i="33"/>
  <c r="AYV158" i="33" s="1"/>
  <c r="AYQ158" i="33"/>
  <c r="AYP158" i="33"/>
  <c r="AYR158" i="33" s="1"/>
  <c r="AYM158" i="33"/>
  <c r="AYL158" i="33"/>
  <c r="AYN158" i="33" s="1"/>
  <c r="AYI158" i="33"/>
  <c r="AYH158" i="33"/>
  <c r="AYJ158" i="33" s="1"/>
  <c r="AYE158" i="33"/>
  <c r="AYD158" i="33"/>
  <c r="AYF158" i="33" s="1"/>
  <c r="AYA158" i="33"/>
  <c r="AXZ158" i="33"/>
  <c r="AYB158" i="33" s="1"/>
  <c r="AXW158" i="33"/>
  <c r="AXV158" i="33"/>
  <c r="AXX158" i="33" s="1"/>
  <c r="AXS158" i="33"/>
  <c r="AXR158" i="33"/>
  <c r="AXT158" i="33" s="1"/>
  <c r="AXO158" i="33"/>
  <c r="AXN158" i="33"/>
  <c r="AXP158" i="33" s="1"/>
  <c r="AXK158" i="33"/>
  <c r="AXJ158" i="33"/>
  <c r="AXL158" i="33" s="1"/>
  <c r="AXG158" i="33"/>
  <c r="AXF158" i="33"/>
  <c r="AXH158" i="33" s="1"/>
  <c r="AXC158" i="33"/>
  <c r="AXB158" i="33"/>
  <c r="AXD158" i="33" s="1"/>
  <c r="AWY158" i="33"/>
  <c r="AWX158" i="33"/>
  <c r="AWZ158" i="33" s="1"/>
  <c r="AWU158" i="33"/>
  <c r="AWT158" i="33"/>
  <c r="AWV158" i="33" s="1"/>
  <c r="AWQ158" i="33"/>
  <c r="AWP158" i="33"/>
  <c r="AWR158" i="33" s="1"/>
  <c r="AWM158" i="33"/>
  <c r="AWL158" i="33"/>
  <c r="AWN158" i="33" s="1"/>
  <c r="AWI158" i="33"/>
  <c r="AWH158" i="33"/>
  <c r="AWJ158" i="33" s="1"/>
  <c r="AWE158" i="33"/>
  <c r="AWD158" i="33"/>
  <c r="AWF158" i="33" s="1"/>
  <c r="AWA158" i="33"/>
  <c r="AVZ158" i="33"/>
  <c r="AWB158" i="33" s="1"/>
  <c r="AVW158" i="33"/>
  <c r="AVV158" i="33"/>
  <c r="AVX158" i="33" s="1"/>
  <c r="AVS158" i="33"/>
  <c r="AVR158" i="33"/>
  <c r="AVT158" i="33" s="1"/>
  <c r="AVO158" i="33"/>
  <c r="AVN158" i="33"/>
  <c r="AVP158" i="33" s="1"/>
  <c r="AVK158" i="33"/>
  <c r="AVJ158" i="33"/>
  <c r="AVL158" i="33" s="1"/>
  <c r="AVG158" i="33"/>
  <c r="AVF158" i="33"/>
  <c r="AVH158" i="33" s="1"/>
  <c r="AVC158" i="33"/>
  <c r="AVB158" i="33"/>
  <c r="AVD158" i="33" s="1"/>
  <c r="AUY158" i="33"/>
  <c r="AUX158" i="33"/>
  <c r="AUZ158" i="33" s="1"/>
  <c r="AUU158" i="33"/>
  <c r="AUT158" i="33"/>
  <c r="AUV158" i="33" s="1"/>
  <c r="AUQ158" i="33"/>
  <c r="AUP158" i="33"/>
  <c r="AUR158" i="33" s="1"/>
  <c r="AUM158" i="33"/>
  <c r="AUL158" i="33"/>
  <c r="AUN158" i="33" s="1"/>
  <c r="AUI158" i="33"/>
  <c r="AUH158" i="33"/>
  <c r="AUJ158" i="33" s="1"/>
  <c r="AUE158" i="33"/>
  <c r="AUD158" i="33"/>
  <c r="AUF158" i="33" s="1"/>
  <c r="AUA158" i="33"/>
  <c r="ATZ158" i="33"/>
  <c r="AUB158" i="33" s="1"/>
  <c r="ATW158" i="33"/>
  <c r="ATV158" i="33"/>
  <c r="ATX158" i="33" s="1"/>
  <c r="ATS158" i="33"/>
  <c r="ATR158" i="33"/>
  <c r="ATT158" i="33" s="1"/>
  <c r="ATO158" i="33"/>
  <c r="ATN158" i="33"/>
  <c r="ATP158" i="33" s="1"/>
  <c r="ATK158" i="33"/>
  <c r="ATJ158" i="33"/>
  <c r="ATL158" i="33" s="1"/>
  <c r="ATG158" i="33"/>
  <c r="ATF158" i="33"/>
  <c r="ATH158" i="33" s="1"/>
  <c r="ATC158" i="33"/>
  <c r="ATB158" i="33"/>
  <c r="ATD158" i="33" s="1"/>
  <c r="ASY158" i="33"/>
  <c r="ASX158" i="33"/>
  <c r="ASZ158" i="33" s="1"/>
  <c r="ASU158" i="33"/>
  <c r="AST158" i="33"/>
  <c r="ASV158" i="33" s="1"/>
  <c r="ASQ158" i="33"/>
  <c r="ASP158" i="33"/>
  <c r="ASR158" i="33" s="1"/>
  <c r="ASM158" i="33"/>
  <c r="ASL158" i="33"/>
  <c r="ASN158" i="33" s="1"/>
  <c r="ASI158" i="33"/>
  <c r="ASH158" i="33"/>
  <c r="ASJ158" i="33" s="1"/>
  <c r="ASE158" i="33"/>
  <c r="ASD158" i="33"/>
  <c r="ASF158" i="33" s="1"/>
  <c r="ASA158" i="33"/>
  <c r="ARZ158" i="33"/>
  <c r="ASB158" i="33" s="1"/>
  <c r="ARW158" i="33"/>
  <c r="ARV158" i="33"/>
  <c r="ARX158" i="33" s="1"/>
  <c r="ARS158" i="33"/>
  <c r="ARR158" i="33"/>
  <c r="ART158" i="33" s="1"/>
  <c r="ARO158" i="33"/>
  <c r="ARN158" i="33"/>
  <c r="ARP158" i="33" s="1"/>
  <c r="ARK158" i="33"/>
  <c r="ARJ158" i="33"/>
  <c r="ARL158" i="33" s="1"/>
  <c r="ARG158" i="33"/>
  <c r="ARF158" i="33"/>
  <c r="ARH158" i="33" s="1"/>
  <c r="ARC158" i="33"/>
  <c r="ARB158" i="33"/>
  <c r="ARD158" i="33" s="1"/>
  <c r="AQY158" i="33"/>
  <c r="AQX158" i="33"/>
  <c r="AQZ158" i="33" s="1"/>
  <c r="AQU158" i="33"/>
  <c r="AQT158" i="33"/>
  <c r="AQV158" i="33" s="1"/>
  <c r="AQQ158" i="33"/>
  <c r="AQP158" i="33"/>
  <c r="AQR158" i="33" s="1"/>
  <c r="AQM158" i="33"/>
  <c r="AQL158" i="33"/>
  <c r="AQN158" i="33" s="1"/>
  <c r="AQI158" i="33"/>
  <c r="AQH158" i="33"/>
  <c r="AQJ158" i="33" s="1"/>
  <c r="AQE158" i="33"/>
  <c r="AQD158" i="33"/>
  <c r="AQF158" i="33" s="1"/>
  <c r="AQA158" i="33"/>
  <c r="APZ158" i="33"/>
  <c r="AQB158" i="33" s="1"/>
  <c r="APW158" i="33"/>
  <c r="APV158" i="33"/>
  <c r="APX158" i="33" s="1"/>
  <c r="APS158" i="33"/>
  <c r="APR158" i="33"/>
  <c r="APT158" i="33" s="1"/>
  <c r="APO158" i="33"/>
  <c r="APN158" i="33"/>
  <c r="APP158" i="33" s="1"/>
  <c r="APK158" i="33"/>
  <c r="APJ158" i="33"/>
  <c r="APL158" i="33" s="1"/>
  <c r="APG158" i="33"/>
  <c r="APF158" i="33"/>
  <c r="APH158" i="33" s="1"/>
  <c r="APC158" i="33"/>
  <c r="APB158" i="33"/>
  <c r="APD158" i="33" s="1"/>
  <c r="AOY158" i="33"/>
  <c r="AOX158" i="33"/>
  <c r="AOZ158" i="33" s="1"/>
  <c r="AOU158" i="33"/>
  <c r="AOT158" i="33"/>
  <c r="AOV158" i="33" s="1"/>
  <c r="AOQ158" i="33"/>
  <c r="AOP158" i="33"/>
  <c r="AOR158" i="33" s="1"/>
  <c r="AOM158" i="33"/>
  <c r="AOL158" i="33"/>
  <c r="AON158" i="33" s="1"/>
  <c r="AOI158" i="33"/>
  <c r="AOH158" i="33"/>
  <c r="AOJ158" i="33" s="1"/>
  <c r="AOE158" i="33"/>
  <c r="AOD158" i="33"/>
  <c r="AOF158" i="33" s="1"/>
  <c r="AOA158" i="33"/>
  <c r="ANZ158" i="33"/>
  <c r="AOB158" i="33" s="1"/>
  <c r="ANW158" i="33"/>
  <c r="ANV158" i="33"/>
  <c r="ANX158" i="33" s="1"/>
  <c r="ANS158" i="33"/>
  <c r="ANR158" i="33"/>
  <c r="ANT158" i="33" s="1"/>
  <c r="ANO158" i="33"/>
  <c r="ANN158" i="33"/>
  <c r="ANP158" i="33" s="1"/>
  <c r="ANK158" i="33"/>
  <c r="ANJ158" i="33"/>
  <c r="ANL158" i="33" s="1"/>
  <c r="ANG158" i="33"/>
  <c r="ANF158" i="33"/>
  <c r="ANH158" i="33" s="1"/>
  <c r="ANC158" i="33"/>
  <c r="ANB158" i="33"/>
  <c r="AND158" i="33" s="1"/>
  <c r="AMY158" i="33"/>
  <c r="AMX158" i="33"/>
  <c r="AMZ158" i="33" s="1"/>
  <c r="AMU158" i="33"/>
  <c r="AMT158" i="33"/>
  <c r="AMV158" i="33" s="1"/>
  <c r="AMQ158" i="33"/>
  <c r="AMP158" i="33"/>
  <c r="AMR158" i="33" s="1"/>
  <c r="AMM158" i="33"/>
  <c r="AML158" i="33"/>
  <c r="AMN158" i="33" s="1"/>
  <c r="AMI158" i="33"/>
  <c r="AMH158" i="33"/>
  <c r="AMJ158" i="33" s="1"/>
  <c r="AME158" i="33"/>
  <c r="AMD158" i="33"/>
  <c r="AMF158" i="33" s="1"/>
  <c r="AMA158" i="33"/>
  <c r="ALZ158" i="33"/>
  <c r="AMB158" i="33" s="1"/>
  <c r="ALW158" i="33"/>
  <c r="ALV158" i="33"/>
  <c r="ALX158" i="33" s="1"/>
  <c r="ALS158" i="33"/>
  <c r="ALR158" i="33"/>
  <c r="ALT158" i="33" s="1"/>
  <c r="ALO158" i="33"/>
  <c r="ALN158" i="33"/>
  <c r="ALP158" i="33" s="1"/>
  <c r="ALK158" i="33"/>
  <c r="ALJ158" i="33"/>
  <c r="ALL158" i="33" s="1"/>
  <c r="ALG158" i="33"/>
  <c r="ALF158" i="33"/>
  <c r="ALH158" i="33" s="1"/>
  <c r="ALC158" i="33"/>
  <c r="ALB158" i="33"/>
  <c r="ALD158" i="33" s="1"/>
  <c r="AKY158" i="33"/>
  <c r="AKX158" i="33"/>
  <c r="AKZ158" i="33" s="1"/>
  <c r="AKU158" i="33"/>
  <c r="AKT158" i="33"/>
  <c r="AKV158" i="33" s="1"/>
  <c r="AKQ158" i="33"/>
  <c r="AKP158" i="33"/>
  <c r="AKR158" i="33" s="1"/>
  <c r="AKM158" i="33"/>
  <c r="AKL158" i="33"/>
  <c r="AKN158" i="33" s="1"/>
  <c r="AKI158" i="33"/>
  <c r="AKH158" i="33"/>
  <c r="AKJ158" i="33" s="1"/>
  <c r="AKE158" i="33"/>
  <c r="AKD158" i="33"/>
  <c r="AKF158" i="33" s="1"/>
  <c r="AKA158" i="33"/>
  <c r="AJZ158" i="33"/>
  <c r="AKB158" i="33" s="1"/>
  <c r="AJX158" i="33"/>
  <c r="AJW158" i="33"/>
  <c r="C158" i="33"/>
  <c r="B158" i="33"/>
  <c r="D158" i="33" s="1"/>
  <c r="C157" i="33"/>
  <c r="B157" i="33"/>
  <c r="D157" i="33" s="1"/>
  <c r="C156" i="33"/>
  <c r="B156" i="33"/>
  <c r="D156" i="33" s="1"/>
  <c r="C155" i="33"/>
  <c r="B155" i="33"/>
  <c r="D155" i="33" s="1"/>
  <c r="C154" i="33"/>
  <c r="B154" i="33"/>
  <c r="D154" i="33" s="1"/>
  <c r="C153" i="33"/>
  <c r="B153" i="33"/>
  <c r="D153" i="33" s="1"/>
  <c r="C152" i="33"/>
  <c r="B152" i="33"/>
  <c r="D152" i="33" s="1"/>
  <c r="C151" i="33"/>
  <c r="B151" i="33"/>
  <c r="D151" i="33" s="1"/>
  <c r="C150" i="33"/>
  <c r="B150" i="33"/>
  <c r="D150" i="33" s="1"/>
  <c r="C149" i="33"/>
  <c r="B149" i="33"/>
  <c r="D149" i="33" s="1"/>
  <c r="F200" i="31" l="1"/>
  <c r="F199" i="31"/>
  <c r="F203" i="31"/>
  <c r="F198" i="31"/>
  <c r="F202" i="31"/>
  <c r="F206" i="31"/>
  <c r="F204" i="31"/>
  <c r="F197" i="31"/>
  <c r="F201" i="31"/>
  <c r="F205" i="31"/>
  <c r="K19" i="31"/>
  <c r="K38" i="31" s="1"/>
  <c r="J19" i="31"/>
  <c r="J38" i="31" s="1"/>
  <c r="I19" i="31"/>
  <c r="C148" i="33" l="1"/>
  <c r="B148" i="33"/>
  <c r="D148" i="33" s="1"/>
  <c r="C147" i="33"/>
  <c r="B147" i="33"/>
  <c r="D147" i="33" s="1"/>
  <c r="C146" i="33"/>
  <c r="B146" i="33"/>
  <c r="D146" i="33" s="1"/>
  <c r="C145" i="33"/>
  <c r="B145" i="33"/>
  <c r="D145" i="33" s="1"/>
  <c r="C144" i="33"/>
  <c r="B144" i="33"/>
  <c r="D144" i="33" s="1"/>
  <c r="C143" i="33"/>
  <c r="B143" i="33"/>
  <c r="D143" i="33" s="1"/>
  <c r="C142" i="33"/>
  <c r="B142" i="33"/>
  <c r="D142" i="33" s="1"/>
  <c r="C141" i="33"/>
  <c r="B141" i="33"/>
  <c r="D141" i="33" s="1"/>
  <c r="C140" i="33"/>
  <c r="B140" i="33"/>
  <c r="D140" i="33" s="1"/>
  <c r="C139" i="33"/>
  <c r="B139" i="33"/>
  <c r="D139" i="33" s="1"/>
  <c r="C138" i="33"/>
  <c r="B138" i="33"/>
  <c r="D138" i="33" s="1"/>
  <c r="C137" i="33"/>
  <c r="B137" i="33"/>
  <c r="D137" i="33" s="1"/>
  <c r="C136" i="33"/>
  <c r="B136" i="33"/>
  <c r="D136" i="33" s="1"/>
  <c r="C135" i="33"/>
  <c r="B135" i="33"/>
  <c r="D135" i="33" s="1"/>
  <c r="C134" i="33"/>
  <c r="B134" i="33"/>
  <c r="D134" i="33" s="1"/>
  <c r="C133" i="33"/>
  <c r="B133" i="33"/>
  <c r="D133" i="33" s="1"/>
  <c r="C132" i="33"/>
  <c r="B132" i="33"/>
  <c r="D132" i="33" s="1"/>
  <c r="C131" i="33"/>
  <c r="B131" i="33"/>
  <c r="D131" i="33" s="1"/>
  <c r="C130" i="33"/>
  <c r="B130" i="33"/>
  <c r="D130" i="33" s="1"/>
  <c r="C129" i="33"/>
  <c r="B129" i="33"/>
  <c r="D129" i="33" s="1"/>
  <c r="C128" i="33"/>
  <c r="B128" i="33"/>
  <c r="D128" i="33" s="1"/>
  <c r="C127" i="33"/>
  <c r="B127" i="33"/>
  <c r="D127" i="33" s="1"/>
  <c r="C126" i="33"/>
  <c r="B126" i="33"/>
  <c r="D126" i="33" s="1"/>
  <c r="C125" i="33"/>
  <c r="B125" i="33"/>
  <c r="D125" i="33" s="1"/>
  <c r="C124" i="33"/>
  <c r="B124" i="33"/>
  <c r="D124" i="33" s="1"/>
  <c r="C123" i="33"/>
  <c r="B123" i="33"/>
  <c r="D123" i="33" s="1"/>
  <c r="C122" i="33"/>
  <c r="B122" i="33"/>
  <c r="D122" i="33" s="1"/>
  <c r="C121" i="33"/>
  <c r="B121" i="33"/>
  <c r="D121" i="33" s="1"/>
  <c r="C120" i="33"/>
  <c r="B120" i="33"/>
  <c r="D120" i="33" s="1"/>
  <c r="C119" i="33"/>
  <c r="B119" i="33"/>
  <c r="D119" i="33" s="1"/>
  <c r="C118" i="33"/>
  <c r="B118" i="33"/>
  <c r="D118" i="33" s="1"/>
  <c r="C117" i="33"/>
  <c r="B117" i="33"/>
  <c r="D117" i="33" s="1"/>
  <c r="C116" i="33"/>
  <c r="B116" i="33"/>
  <c r="D116" i="33" s="1"/>
  <c r="C115" i="33"/>
  <c r="B115" i="33"/>
  <c r="D115" i="33" s="1"/>
  <c r="C114" i="33"/>
  <c r="B114" i="33"/>
  <c r="D114" i="33" s="1"/>
  <c r="C113" i="33"/>
  <c r="B113" i="33"/>
  <c r="D113" i="33" s="1"/>
  <c r="C112" i="33"/>
  <c r="B112" i="33"/>
  <c r="D112" i="33" s="1"/>
  <c r="C111" i="33"/>
  <c r="B111" i="33"/>
  <c r="D111" i="33" s="1"/>
  <c r="C110" i="33"/>
  <c r="B110" i="33"/>
  <c r="D110" i="33" s="1"/>
  <c r="C109" i="33"/>
  <c r="B109" i="33"/>
  <c r="D109" i="33" s="1"/>
  <c r="C108" i="33"/>
  <c r="B108" i="33"/>
  <c r="D108" i="33" s="1"/>
  <c r="C107" i="33"/>
  <c r="B107" i="33"/>
  <c r="D107" i="33" s="1"/>
  <c r="C106" i="33"/>
  <c r="B106" i="33"/>
  <c r="D106" i="33" s="1"/>
  <c r="C105" i="33"/>
  <c r="B105" i="33"/>
  <c r="D105" i="33" s="1"/>
  <c r="C104" i="33"/>
  <c r="B104" i="33"/>
  <c r="D104" i="33" s="1"/>
  <c r="C103" i="33"/>
  <c r="B103" i="33"/>
  <c r="D103" i="33" s="1"/>
  <c r="C102" i="33"/>
  <c r="B102" i="33"/>
  <c r="D102" i="33" s="1"/>
  <c r="C101" i="33"/>
  <c r="B101" i="33"/>
  <c r="D101" i="33" s="1"/>
  <c r="C100" i="33"/>
  <c r="B100" i="33"/>
  <c r="D100" i="33" s="1"/>
  <c r="C99" i="33"/>
  <c r="B99" i="33"/>
  <c r="D99" i="33" s="1"/>
  <c r="C98" i="33"/>
  <c r="B98" i="33"/>
  <c r="D98" i="33" s="1"/>
  <c r="C97" i="33"/>
  <c r="B97" i="33"/>
  <c r="D97" i="33" s="1"/>
  <c r="C96" i="33"/>
  <c r="B96" i="33"/>
  <c r="D96" i="33" s="1"/>
  <c r="C95" i="33"/>
  <c r="B95" i="33"/>
  <c r="D95" i="33" s="1"/>
  <c r="C94" i="33"/>
  <c r="B94" i="33"/>
  <c r="D94" i="33" s="1"/>
  <c r="C93" i="33"/>
  <c r="B93" i="33"/>
  <c r="D93" i="33" s="1"/>
  <c r="C92" i="33"/>
  <c r="B92" i="33"/>
  <c r="D92" i="33" s="1"/>
  <c r="C91" i="33"/>
  <c r="B91" i="33"/>
  <c r="D91" i="33" s="1"/>
  <c r="C90" i="33"/>
  <c r="B90" i="33"/>
  <c r="D90" i="33" s="1"/>
  <c r="C89" i="33"/>
  <c r="B89" i="33"/>
  <c r="D89" i="33" s="1"/>
  <c r="C88" i="33"/>
  <c r="B88" i="33"/>
  <c r="D88" i="33" s="1"/>
  <c r="C87" i="33"/>
  <c r="B87" i="33"/>
  <c r="D87" i="33" s="1"/>
  <c r="C86" i="33"/>
  <c r="B86" i="33"/>
  <c r="D86" i="33" s="1"/>
  <c r="C85" i="33"/>
  <c r="B85" i="33"/>
  <c r="D85" i="33" s="1"/>
  <c r="C84" i="33"/>
  <c r="B84" i="33"/>
  <c r="D84" i="33" s="1"/>
  <c r="C83" i="33"/>
  <c r="B83" i="33"/>
  <c r="D83" i="33" s="1"/>
  <c r="C82" i="33"/>
  <c r="B82" i="33"/>
  <c r="D82" i="33" s="1"/>
  <c r="C81" i="33"/>
  <c r="B81" i="33"/>
  <c r="D81" i="33" s="1"/>
  <c r="C80" i="33"/>
  <c r="B80" i="33"/>
  <c r="D80" i="33" s="1"/>
  <c r="C79" i="33"/>
  <c r="B79" i="33"/>
  <c r="D79" i="33" s="1"/>
  <c r="C78" i="33"/>
  <c r="B78" i="33"/>
  <c r="D78" i="33" s="1"/>
  <c r="C77" i="33"/>
  <c r="B77" i="33"/>
  <c r="D77" i="33" s="1"/>
  <c r="C76" i="33"/>
  <c r="B76" i="33"/>
  <c r="D76" i="33" s="1"/>
  <c r="C75" i="33"/>
  <c r="B75" i="33"/>
  <c r="D75" i="33" s="1"/>
  <c r="C74" i="33"/>
  <c r="B74" i="33"/>
  <c r="D74" i="33" s="1"/>
  <c r="C73" i="33"/>
  <c r="B73" i="33"/>
  <c r="D73" i="33" s="1"/>
  <c r="C72" i="33"/>
  <c r="B72" i="33"/>
  <c r="D72" i="33" s="1"/>
  <c r="C71" i="33"/>
  <c r="B71" i="33"/>
  <c r="D71" i="33" s="1"/>
  <c r="C70" i="33"/>
  <c r="B70" i="33"/>
  <c r="D70" i="33" s="1"/>
  <c r="C69" i="33"/>
  <c r="B69" i="33"/>
  <c r="D69" i="33" s="1"/>
  <c r="C68" i="33"/>
  <c r="B68" i="33"/>
  <c r="C67" i="33"/>
  <c r="B67" i="33"/>
  <c r="C66" i="33"/>
  <c r="B66" i="33"/>
  <c r="C65" i="33"/>
  <c r="B65" i="33"/>
  <c r="D65" i="33" s="1"/>
  <c r="C64" i="33"/>
  <c r="B64" i="33"/>
  <c r="D64" i="33" s="1"/>
  <c r="C63" i="33"/>
  <c r="B63" i="33"/>
  <c r="D63" i="33" s="1"/>
  <c r="C62" i="33"/>
  <c r="B62" i="33"/>
  <c r="D62" i="33" s="1"/>
  <c r="C61" i="33"/>
  <c r="B61" i="33"/>
  <c r="D61" i="33" s="1"/>
  <c r="C60" i="33"/>
  <c r="B60" i="33"/>
  <c r="D60" i="33" s="1"/>
  <c r="C59" i="33"/>
  <c r="B59" i="33"/>
  <c r="D59" i="33" s="1"/>
  <c r="C58" i="33"/>
  <c r="B58" i="33"/>
  <c r="D58" i="33" s="1"/>
  <c r="C57" i="33"/>
  <c r="B57" i="33"/>
  <c r="D57" i="33" s="1"/>
  <c r="C56" i="33"/>
  <c r="B56" i="33"/>
  <c r="D56" i="33" s="1"/>
  <c r="C55" i="33"/>
  <c r="B55" i="33"/>
  <c r="D55" i="33" s="1"/>
  <c r="C54" i="33"/>
  <c r="B54" i="33"/>
  <c r="D54" i="33" s="1"/>
  <c r="C53" i="33"/>
  <c r="B53" i="33"/>
  <c r="D53" i="33" s="1"/>
  <c r="C52" i="33"/>
  <c r="B52" i="33"/>
  <c r="D52" i="33" s="1"/>
  <c r="C51" i="33"/>
  <c r="B51" i="33"/>
  <c r="D51" i="33" s="1"/>
  <c r="C50" i="33"/>
  <c r="B50" i="33"/>
  <c r="C49" i="33"/>
  <c r="B49" i="33"/>
  <c r="D49" i="33" s="1"/>
  <c r="C48" i="33"/>
  <c r="B48" i="33"/>
  <c r="C47" i="33"/>
  <c r="B47" i="33"/>
  <c r="D47" i="33" s="1"/>
  <c r="C46" i="33"/>
  <c r="B46" i="33"/>
  <c r="D46" i="33" s="1"/>
  <c r="H45" i="33"/>
  <c r="G45" i="33"/>
  <c r="C45" i="33"/>
  <c r="B45" i="33"/>
  <c r="D45" i="33" s="1"/>
  <c r="H44" i="33"/>
  <c r="G44" i="33"/>
  <c r="C44" i="33"/>
  <c r="B44" i="33"/>
  <c r="D44" i="33" s="1"/>
  <c r="H43" i="33"/>
  <c r="G43" i="33"/>
  <c r="C43" i="33"/>
  <c r="B43" i="33"/>
  <c r="D43" i="33" s="1"/>
  <c r="H42" i="33"/>
  <c r="G42" i="33"/>
  <c r="C42" i="33"/>
  <c r="B42" i="33"/>
  <c r="D42" i="33" s="1"/>
  <c r="H41" i="33"/>
  <c r="G41" i="33"/>
  <c r="C41" i="33"/>
  <c r="B41" i="33"/>
  <c r="D41" i="33" s="1"/>
  <c r="H40" i="33"/>
  <c r="G40" i="33"/>
  <c r="C40" i="33"/>
  <c r="B40" i="33"/>
  <c r="D40" i="33" s="1"/>
  <c r="H39" i="33"/>
  <c r="G39" i="33"/>
  <c r="C39" i="33"/>
  <c r="B39" i="33"/>
  <c r="D39" i="33" s="1"/>
  <c r="H38" i="33"/>
  <c r="G38" i="33"/>
  <c r="C38" i="33"/>
  <c r="B38" i="33"/>
  <c r="D38" i="33" s="1"/>
  <c r="H37" i="33"/>
  <c r="G37" i="33"/>
  <c r="C37" i="33"/>
  <c r="B37" i="33"/>
  <c r="D37" i="33" s="1"/>
  <c r="H36" i="33"/>
  <c r="G36" i="33"/>
  <c r="C36" i="33"/>
  <c r="B36" i="33"/>
  <c r="D36" i="33" s="1"/>
  <c r="H35" i="33"/>
  <c r="G35" i="33"/>
  <c r="C35" i="33"/>
  <c r="B35" i="33"/>
  <c r="D35" i="33" s="1"/>
  <c r="H34" i="33"/>
  <c r="G34" i="33"/>
  <c r="I34" i="33" s="1"/>
  <c r="C34" i="33"/>
  <c r="B34" i="33"/>
  <c r="D34" i="33" s="1"/>
  <c r="C33" i="33"/>
  <c r="B33" i="33"/>
  <c r="D33" i="33" s="1"/>
  <c r="C32" i="33"/>
  <c r="B32" i="33"/>
  <c r="D32" i="33" s="1"/>
  <c r="C31" i="33"/>
  <c r="B31" i="33"/>
  <c r="D31" i="33" s="1"/>
  <c r="C30" i="33"/>
  <c r="B30" i="33"/>
  <c r="D30" i="33" s="1"/>
  <c r="C29" i="33"/>
  <c r="B29" i="33"/>
  <c r="D29" i="33" s="1"/>
  <c r="C28" i="33"/>
  <c r="B28" i="33"/>
  <c r="D28" i="33" s="1"/>
  <c r="C27" i="33"/>
  <c r="B27" i="33"/>
  <c r="D27" i="33" s="1"/>
  <c r="C26" i="33"/>
  <c r="B26" i="33"/>
  <c r="D26" i="33" s="1"/>
  <c r="C25" i="33"/>
  <c r="B25" i="33"/>
  <c r="D25" i="33" s="1"/>
  <c r="C24" i="33"/>
  <c r="B24" i="33"/>
  <c r="D24" i="33" s="1"/>
  <c r="C23" i="33"/>
  <c r="B23" i="33"/>
  <c r="D23" i="33" s="1"/>
  <c r="C22" i="33"/>
  <c r="B22" i="33"/>
  <c r="D22" i="33" s="1"/>
  <c r="C21" i="33"/>
  <c r="B21" i="33"/>
  <c r="D21" i="33" s="1"/>
  <c r="C20" i="33"/>
  <c r="B20" i="33"/>
  <c r="D20" i="33" s="1"/>
  <c r="C19" i="33"/>
  <c r="B19" i="33"/>
  <c r="D19" i="33" s="1"/>
  <c r="C18" i="33"/>
  <c r="B18" i="33"/>
  <c r="D18" i="33" s="1"/>
  <c r="C17" i="33"/>
  <c r="B17" i="33"/>
  <c r="D17" i="33" s="1"/>
  <c r="C16" i="33"/>
  <c r="B16" i="33"/>
  <c r="D16" i="33" s="1"/>
  <c r="C15" i="33"/>
  <c r="B15" i="33"/>
  <c r="D67" i="33" s="1"/>
  <c r="C14" i="33"/>
  <c r="B14" i="33"/>
  <c r="D14" i="33" s="1"/>
  <c r="C13" i="33"/>
  <c r="B13" i="33"/>
  <c r="D13" i="33" s="1"/>
  <c r="C12" i="33"/>
  <c r="B12" i="33"/>
  <c r="D12" i="33" s="1"/>
  <c r="C11" i="33"/>
  <c r="B11" i="33"/>
  <c r="D11" i="33" s="1"/>
  <c r="C10" i="33"/>
  <c r="B10" i="33"/>
  <c r="D10" i="33" s="1"/>
  <c r="C9" i="33"/>
  <c r="B9" i="33"/>
  <c r="D9" i="33" s="1"/>
  <c r="C8" i="33"/>
  <c r="B8" i="33"/>
  <c r="D8" i="33" s="1"/>
  <c r="C7" i="33"/>
  <c r="B7" i="33"/>
  <c r="D7" i="33" s="1"/>
  <c r="C6" i="33"/>
  <c r="B6" i="33"/>
  <c r="D6" i="33" s="1"/>
  <c r="C5" i="33"/>
  <c r="B5" i="33"/>
  <c r="D5" i="33" s="1"/>
  <c r="G51" i="33" l="1"/>
  <c r="G53" i="33"/>
  <c r="G55" i="33"/>
  <c r="G57" i="33"/>
  <c r="G59" i="33"/>
  <c r="G61" i="33"/>
  <c r="G62" i="33"/>
  <c r="G52" i="33"/>
  <c r="G54" i="33"/>
  <c r="G56" i="33"/>
  <c r="G58" i="33"/>
  <c r="G6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I35" i="33"/>
  <c r="I51" i="33" s="1"/>
  <c r="I38" i="33"/>
  <c r="I40" i="33"/>
  <c r="I42" i="33"/>
  <c r="I45" i="33"/>
  <c r="I36" i="33"/>
  <c r="I37" i="33"/>
  <c r="I39" i="33"/>
  <c r="I55" i="33" s="1"/>
  <c r="I41" i="33"/>
  <c r="I43" i="33"/>
  <c r="I44" i="33"/>
  <c r="D48" i="33"/>
  <c r="D50" i="33"/>
  <c r="D66" i="33"/>
  <c r="D68" i="33"/>
  <c r="D15" i="33"/>
  <c r="E184" i="31"/>
  <c r="D184" i="31"/>
  <c r="C184" i="31"/>
  <c r="E183" i="31"/>
  <c r="D183" i="31"/>
  <c r="C183" i="31"/>
  <c r="E182" i="31"/>
  <c r="D182" i="31"/>
  <c r="C182" i="31"/>
  <c r="E181" i="31"/>
  <c r="D181" i="31"/>
  <c r="C181" i="31"/>
  <c r="E180" i="31"/>
  <c r="D180" i="31"/>
  <c r="C180" i="31"/>
  <c r="E179" i="31"/>
  <c r="D179" i="31"/>
  <c r="C179" i="31"/>
  <c r="E178" i="31"/>
  <c r="D178" i="31"/>
  <c r="C178" i="31"/>
  <c r="E177" i="31"/>
  <c r="D177" i="31"/>
  <c r="C177" i="31"/>
  <c r="E176" i="31"/>
  <c r="D176" i="31"/>
  <c r="C176" i="31"/>
  <c r="E175" i="31"/>
  <c r="D175" i="31"/>
  <c r="C175" i="31"/>
  <c r="E174" i="31"/>
  <c r="D174" i="31"/>
  <c r="C174" i="31"/>
  <c r="E173" i="31"/>
  <c r="D173" i="31"/>
  <c r="C173" i="31"/>
  <c r="I52" i="33" l="1"/>
  <c r="F187" i="31"/>
  <c r="F195" i="31"/>
  <c r="F186" i="31"/>
  <c r="F194" i="31"/>
  <c r="F185" i="31"/>
  <c r="F189" i="31"/>
  <c r="F193" i="31"/>
  <c r="F191" i="31"/>
  <c r="F190" i="31"/>
  <c r="F188" i="31"/>
  <c r="F192" i="31"/>
  <c r="F196" i="31"/>
  <c r="I57" i="33"/>
  <c r="I59" i="33"/>
  <c r="I54" i="33"/>
  <c r="I58" i="33"/>
  <c r="I60" i="33"/>
  <c r="I53" i="33"/>
  <c r="I56" i="33"/>
  <c r="I61" i="33"/>
  <c r="I62" i="33"/>
  <c r="I18" i="31"/>
  <c r="I17" i="31"/>
  <c r="I16" i="31"/>
  <c r="I15" i="31"/>
  <c r="I14" i="31"/>
  <c r="I13" i="31"/>
  <c r="I12" i="31"/>
  <c r="I11" i="31"/>
  <c r="I10" i="31"/>
  <c r="I9" i="31"/>
  <c r="K18" i="31"/>
  <c r="K37" i="31" s="1"/>
  <c r="J18" i="31"/>
  <c r="J37" i="31" s="1"/>
  <c r="K17" i="31"/>
  <c r="J17" i="31"/>
  <c r="K16" i="31"/>
  <c r="J16" i="31"/>
  <c r="D172" i="31"/>
  <c r="E172" i="31"/>
  <c r="F184" i="31" s="1"/>
  <c r="C172" i="31"/>
  <c r="E171" i="31"/>
  <c r="F183" i="31" s="1"/>
  <c r="D171" i="31"/>
  <c r="C171" i="31"/>
  <c r="E170" i="31"/>
  <c r="F182" i="31" s="1"/>
  <c r="D170" i="31"/>
  <c r="C170" i="31"/>
  <c r="E169" i="31"/>
  <c r="D169" i="31"/>
  <c r="C169" i="31"/>
  <c r="E168" i="31"/>
  <c r="D168" i="31"/>
  <c r="C168" i="31"/>
  <c r="E167" i="31"/>
  <c r="F179" i="31" s="1"/>
  <c r="D167" i="31"/>
  <c r="C167" i="31"/>
  <c r="E166" i="31"/>
  <c r="D166" i="31"/>
  <c r="C166" i="31"/>
  <c r="E165" i="31"/>
  <c r="F177" i="31" s="1"/>
  <c r="D165" i="31"/>
  <c r="C165" i="31"/>
  <c r="E164" i="31"/>
  <c r="F176" i="31" s="1"/>
  <c r="D164" i="31"/>
  <c r="C164" i="31"/>
  <c r="E163" i="31"/>
  <c r="F175" i="31" s="1"/>
  <c r="D163" i="31"/>
  <c r="C163" i="31"/>
  <c r="E162" i="31"/>
  <c r="F174" i="31" s="1"/>
  <c r="D162" i="31"/>
  <c r="C162" i="31"/>
  <c r="E161" i="31"/>
  <c r="F173" i="31" s="1"/>
  <c r="D161" i="31"/>
  <c r="C161" i="31"/>
  <c r="F180" i="31" l="1"/>
  <c r="F178" i="31"/>
  <c r="F181" i="31"/>
  <c r="K35" i="31"/>
  <c r="J35" i="31"/>
  <c r="K36" i="31"/>
  <c r="J36" i="31"/>
  <c r="E160" i="31" l="1"/>
  <c r="F172" i="31" s="1"/>
  <c r="D160" i="31"/>
  <c r="C160" i="31"/>
  <c r="E159" i="31"/>
  <c r="F171" i="31" s="1"/>
  <c r="D159" i="31"/>
  <c r="C159" i="31"/>
  <c r="E147" i="31"/>
  <c r="D147" i="31"/>
  <c r="C147" i="31"/>
  <c r="E135" i="31"/>
  <c r="D135" i="31"/>
  <c r="C135" i="31"/>
  <c r="E123" i="31"/>
  <c r="D123" i="31"/>
  <c r="C123" i="31"/>
  <c r="E111" i="31"/>
  <c r="D111" i="31"/>
  <c r="C111" i="31"/>
  <c r="E99" i="31"/>
  <c r="D99" i="31"/>
  <c r="C99" i="31"/>
  <c r="E87" i="31"/>
  <c r="D87" i="31"/>
  <c r="C87" i="31"/>
  <c r="E75" i="31"/>
  <c r="D75" i="31"/>
  <c r="C75" i="31"/>
  <c r="E63" i="31"/>
  <c r="D63" i="31"/>
  <c r="C63" i="31"/>
  <c r="E51" i="31"/>
  <c r="D51" i="31"/>
  <c r="C51" i="31"/>
  <c r="E39" i="31"/>
  <c r="D39" i="31"/>
  <c r="C39" i="31"/>
  <c r="E27" i="31"/>
  <c r="D27" i="31"/>
  <c r="C27" i="31"/>
  <c r="E15" i="31"/>
  <c r="D15" i="31"/>
  <c r="C15" i="31"/>
  <c r="E158" i="31"/>
  <c r="D158" i="31"/>
  <c r="C158" i="31"/>
  <c r="E157" i="31"/>
  <c r="F169" i="31" s="1"/>
  <c r="D157" i="31"/>
  <c r="C157" i="31"/>
  <c r="E156" i="31"/>
  <c r="F168" i="31" s="1"/>
  <c r="D156" i="31"/>
  <c r="C156" i="31"/>
  <c r="E155" i="31"/>
  <c r="F167" i="31" s="1"/>
  <c r="D155" i="31"/>
  <c r="C155" i="31"/>
  <c r="E154" i="31"/>
  <c r="F166" i="31" s="1"/>
  <c r="D154" i="31"/>
  <c r="C154" i="31"/>
  <c r="E153" i="31"/>
  <c r="F165" i="31" s="1"/>
  <c r="D153" i="31"/>
  <c r="C153" i="31"/>
  <c r="E152" i="31"/>
  <c r="D152" i="31"/>
  <c r="C152" i="31"/>
  <c r="E151" i="31"/>
  <c r="D151" i="31"/>
  <c r="C151" i="31"/>
  <c r="E150" i="31"/>
  <c r="D150" i="31"/>
  <c r="C150" i="31"/>
  <c r="E149" i="31"/>
  <c r="D149" i="31"/>
  <c r="C149" i="31"/>
  <c r="F170" i="31" l="1"/>
  <c r="F164" i="31"/>
  <c r="F162" i="31"/>
  <c r="F161" i="31"/>
  <c r="F163" i="31"/>
  <c r="F159" i="31"/>
  <c r="E148" i="31" l="1"/>
  <c r="F160" i="31" s="1"/>
  <c r="D148" i="31"/>
  <c r="C148" i="31"/>
  <c r="E146" i="31"/>
  <c r="F158" i="31" s="1"/>
  <c r="D146" i="31"/>
  <c r="C146" i="31"/>
  <c r="E145" i="31"/>
  <c r="F157" i="31" s="1"/>
  <c r="D145" i="31"/>
  <c r="C145" i="31"/>
  <c r="E144" i="31"/>
  <c r="F156" i="31" s="1"/>
  <c r="D144" i="31"/>
  <c r="C144" i="31"/>
  <c r="E143" i="31"/>
  <c r="F155" i="31" s="1"/>
  <c r="D143" i="31"/>
  <c r="C143" i="31"/>
  <c r="E142" i="31"/>
  <c r="F154" i="31" s="1"/>
  <c r="D142" i="31"/>
  <c r="C142" i="31"/>
  <c r="E141" i="31"/>
  <c r="F153" i="31" s="1"/>
  <c r="D141" i="31"/>
  <c r="C141" i="31"/>
  <c r="E140" i="31"/>
  <c r="F152" i="31" s="1"/>
  <c r="D140" i="31"/>
  <c r="C140" i="31"/>
  <c r="E139" i="31"/>
  <c r="F151" i="31" s="1"/>
  <c r="D139" i="31"/>
  <c r="C139" i="31"/>
  <c r="E138" i="31"/>
  <c r="F150" i="31" s="1"/>
  <c r="D138" i="31"/>
  <c r="C138" i="31"/>
  <c r="E137" i="31"/>
  <c r="F149" i="31" s="1"/>
  <c r="D137" i="31"/>
  <c r="C137" i="31"/>
  <c r="E128" i="31" l="1"/>
  <c r="E127" i="31"/>
  <c r="F139" i="31" s="1"/>
  <c r="E126" i="31"/>
  <c r="E125" i="31"/>
  <c r="K15" i="31"/>
  <c r="J15" i="31"/>
  <c r="J14" i="31"/>
  <c r="K14" i="31"/>
  <c r="D136" i="31"/>
  <c r="E136" i="31"/>
  <c r="F148" i="31" s="1"/>
  <c r="C136" i="31"/>
  <c r="E124" i="31"/>
  <c r="F147" i="31"/>
  <c r="E134" i="31"/>
  <c r="F146" i="31" s="1"/>
  <c r="E122" i="31"/>
  <c r="E133" i="31"/>
  <c r="F145" i="31" s="1"/>
  <c r="E121" i="31"/>
  <c r="E132" i="31"/>
  <c r="F144" i="31" s="1"/>
  <c r="E120" i="31"/>
  <c r="E131" i="31"/>
  <c r="F143" i="31" s="1"/>
  <c r="E119" i="31"/>
  <c r="E130" i="31"/>
  <c r="F142" i="31" s="1"/>
  <c r="E118" i="31"/>
  <c r="E129" i="31"/>
  <c r="E117" i="31"/>
  <c r="E116" i="31"/>
  <c r="E115" i="31"/>
  <c r="E114" i="31"/>
  <c r="E113" i="31"/>
  <c r="E112" i="31"/>
  <c r="E110" i="31"/>
  <c r="E109" i="31"/>
  <c r="E108" i="31"/>
  <c r="E107" i="31"/>
  <c r="E106" i="31"/>
  <c r="E105" i="31"/>
  <c r="E104" i="31"/>
  <c r="E103" i="31"/>
  <c r="E102" i="31"/>
  <c r="E101" i="31"/>
  <c r="E100" i="31"/>
  <c r="E98" i="31"/>
  <c r="E97" i="31"/>
  <c r="E96" i="31"/>
  <c r="E95" i="31"/>
  <c r="E94" i="31"/>
  <c r="E93" i="31"/>
  <c r="E92" i="31"/>
  <c r="E91" i="31"/>
  <c r="E90" i="31"/>
  <c r="E89" i="31"/>
  <c r="E88" i="31"/>
  <c r="E86" i="31"/>
  <c r="E85" i="31"/>
  <c r="E84" i="31"/>
  <c r="E83" i="31"/>
  <c r="E82" i="31"/>
  <c r="E81" i="31"/>
  <c r="E80" i="31"/>
  <c r="E79" i="31"/>
  <c r="E78" i="31"/>
  <c r="E77" i="31"/>
  <c r="E76" i="31"/>
  <c r="E74" i="31"/>
  <c r="E73" i="31"/>
  <c r="E72" i="31"/>
  <c r="E71" i="31"/>
  <c r="E70" i="31"/>
  <c r="E69" i="31"/>
  <c r="E68" i="31"/>
  <c r="E67" i="31"/>
  <c r="E66" i="31"/>
  <c r="E65" i="31"/>
  <c r="E64" i="31"/>
  <c r="F75" i="31"/>
  <c r="E62" i="31"/>
  <c r="E61" i="31"/>
  <c r="F73" i="31" s="1"/>
  <c r="E60" i="31"/>
  <c r="E59" i="31"/>
  <c r="E58" i="31"/>
  <c r="E57" i="31"/>
  <c r="E56" i="31"/>
  <c r="E55" i="31"/>
  <c r="E54" i="31"/>
  <c r="E53" i="31"/>
  <c r="E52" i="31"/>
  <c r="E50" i="31"/>
  <c r="E49" i="31"/>
  <c r="E48" i="31"/>
  <c r="E47" i="31"/>
  <c r="E46" i="31"/>
  <c r="E45" i="31"/>
  <c r="E44" i="31"/>
  <c r="E43" i="31"/>
  <c r="E42" i="31"/>
  <c r="E41" i="31"/>
  <c r="E40" i="31"/>
  <c r="F51" i="31"/>
  <c r="E38" i="31"/>
  <c r="E37" i="31"/>
  <c r="E36" i="31"/>
  <c r="F48" i="31" s="1"/>
  <c r="E35" i="31"/>
  <c r="E34" i="31"/>
  <c r="F46" i="31" s="1"/>
  <c r="E33" i="31"/>
  <c r="F45" i="31" s="1"/>
  <c r="E32" i="31"/>
  <c r="F44" i="31" s="1"/>
  <c r="E31" i="31"/>
  <c r="E30" i="31"/>
  <c r="E29" i="31"/>
  <c r="E28" i="31"/>
  <c r="E26" i="31"/>
  <c r="E25" i="31"/>
  <c r="E24" i="31"/>
  <c r="E23" i="31"/>
  <c r="E22" i="31"/>
  <c r="E21" i="31"/>
  <c r="E20" i="31"/>
  <c r="E19" i="31"/>
  <c r="E18" i="31"/>
  <c r="E17" i="31"/>
  <c r="E16" i="31"/>
  <c r="E14" i="31"/>
  <c r="E9" i="31"/>
  <c r="E10" i="31"/>
  <c r="E11" i="31"/>
  <c r="E12" i="31"/>
  <c r="E13" i="31"/>
  <c r="E6" i="31"/>
  <c r="E7" i="31"/>
  <c r="E8" i="31"/>
  <c r="E5" i="31"/>
  <c r="D134" i="31"/>
  <c r="C134" i="31"/>
  <c r="D133" i="31"/>
  <c r="C133" i="31"/>
  <c r="D132" i="31"/>
  <c r="C132" i="31"/>
  <c r="D131" i="31"/>
  <c r="C131" i="31"/>
  <c r="D130" i="31"/>
  <c r="C130" i="31"/>
  <c r="D129" i="31"/>
  <c r="C129" i="31"/>
  <c r="D128" i="31"/>
  <c r="C128" i="31"/>
  <c r="D127" i="31"/>
  <c r="C127" i="31"/>
  <c r="D126" i="31"/>
  <c r="C126" i="31"/>
  <c r="D125" i="31"/>
  <c r="C125" i="31"/>
  <c r="C28" i="31"/>
  <c r="C26" i="31"/>
  <c r="C25" i="31"/>
  <c r="C24" i="31"/>
  <c r="C23" i="31"/>
  <c r="C22" i="31"/>
  <c r="C21" i="31"/>
  <c r="C20" i="31"/>
  <c r="C19" i="31"/>
  <c r="C18" i="31"/>
  <c r="C17" i="31"/>
  <c r="C16" i="31"/>
  <c r="C14" i="31"/>
  <c r="C13" i="31"/>
  <c r="C12" i="31"/>
  <c r="C11" i="31"/>
  <c r="C10" i="31"/>
  <c r="C9" i="31"/>
  <c r="C8" i="31"/>
  <c r="C7" i="31"/>
  <c r="C6" i="31"/>
  <c r="C5" i="31"/>
  <c r="C52" i="31"/>
  <c r="C50" i="31"/>
  <c r="C49" i="31"/>
  <c r="C48" i="31"/>
  <c r="C47" i="31"/>
  <c r="C46" i="31"/>
  <c r="C45" i="31"/>
  <c r="C44" i="31"/>
  <c r="C43" i="31"/>
  <c r="C42" i="31"/>
  <c r="C41" i="31"/>
  <c r="C40" i="31"/>
  <c r="C38" i="31"/>
  <c r="C37" i="31"/>
  <c r="C36" i="31"/>
  <c r="C35" i="31"/>
  <c r="C34" i="31"/>
  <c r="C33" i="31"/>
  <c r="C32" i="31"/>
  <c r="C31" i="31"/>
  <c r="C30" i="31"/>
  <c r="C29" i="31"/>
  <c r="D52" i="31"/>
  <c r="D50" i="31"/>
  <c r="D49" i="31"/>
  <c r="D48" i="31"/>
  <c r="D47" i="31"/>
  <c r="D46" i="31"/>
  <c r="D45" i="31"/>
  <c r="D44" i="31"/>
  <c r="D43" i="31"/>
  <c r="D42" i="31"/>
  <c r="D41" i="31"/>
  <c r="K8" i="31"/>
  <c r="J8" i="31"/>
  <c r="C124" i="31"/>
  <c r="C122" i="31"/>
  <c r="C121" i="31"/>
  <c r="C120" i="31"/>
  <c r="C119" i="31"/>
  <c r="C118" i="31"/>
  <c r="C117" i="31"/>
  <c r="C116" i="31"/>
  <c r="C115" i="31"/>
  <c r="C114" i="31"/>
  <c r="C113" i="31"/>
  <c r="C112" i="31"/>
  <c r="C110" i="31"/>
  <c r="C109" i="31"/>
  <c r="C108" i="31"/>
  <c r="C107" i="31"/>
  <c r="C106" i="31"/>
  <c r="C105" i="31"/>
  <c r="C104" i="31"/>
  <c r="C103" i="31"/>
  <c r="C102" i="31"/>
  <c r="C101" i="31"/>
  <c r="C100" i="31"/>
  <c r="C98" i="31"/>
  <c r="C97" i="31"/>
  <c r="C96" i="31"/>
  <c r="C95" i="31"/>
  <c r="C94" i="31"/>
  <c r="C93" i="31"/>
  <c r="C92" i="31"/>
  <c r="C91" i="31"/>
  <c r="C90" i="31"/>
  <c r="C89" i="31"/>
  <c r="C88" i="31"/>
  <c r="C86" i="31"/>
  <c r="C85" i="31"/>
  <c r="C84" i="31"/>
  <c r="C83" i="31"/>
  <c r="C82" i="31"/>
  <c r="C81" i="31"/>
  <c r="C80" i="31"/>
  <c r="C79" i="31"/>
  <c r="C78" i="31"/>
  <c r="C77" i="31"/>
  <c r="C76" i="31"/>
  <c r="C74" i="31"/>
  <c r="C73" i="31"/>
  <c r="C72" i="31"/>
  <c r="C71" i="31"/>
  <c r="C70" i="31"/>
  <c r="C69" i="31"/>
  <c r="C68" i="31"/>
  <c r="C67" i="31"/>
  <c r="C66" i="31"/>
  <c r="C65" i="31"/>
  <c r="C64" i="31"/>
  <c r="C62" i="31"/>
  <c r="C61" i="31"/>
  <c r="C60" i="31"/>
  <c r="C59" i="31"/>
  <c r="C58" i="31"/>
  <c r="C57" i="31"/>
  <c r="C56" i="31"/>
  <c r="C55" i="31"/>
  <c r="C54" i="31"/>
  <c r="C53" i="31"/>
  <c r="K13" i="31"/>
  <c r="J13" i="31"/>
  <c r="K12" i="31"/>
  <c r="J12" i="31"/>
  <c r="K11" i="31"/>
  <c r="J11" i="31"/>
  <c r="K10" i="31"/>
  <c r="J10" i="31"/>
  <c r="K9" i="31"/>
  <c r="J9" i="31"/>
  <c r="J27" i="31" s="1"/>
  <c r="K7" i="31"/>
  <c r="J7" i="31"/>
  <c r="K6" i="31"/>
  <c r="J6" i="31"/>
  <c r="K5" i="31"/>
  <c r="J5" i="31"/>
  <c r="D124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8" i="31"/>
  <c r="D97" i="31"/>
  <c r="D96" i="31"/>
  <c r="D95" i="31"/>
  <c r="D94" i="31"/>
  <c r="D93" i="31"/>
  <c r="D92" i="31"/>
  <c r="D91" i="31"/>
  <c r="D90" i="31"/>
  <c r="D89" i="31"/>
  <c r="D53" i="31"/>
  <c r="D64" i="31"/>
  <c r="D62" i="31"/>
  <c r="D61" i="31"/>
  <c r="D60" i="31"/>
  <c r="D59" i="31"/>
  <c r="D58" i="31"/>
  <c r="D57" i="31"/>
  <c r="D56" i="31"/>
  <c r="D55" i="31"/>
  <c r="D54" i="31"/>
  <c r="D88" i="31"/>
  <c r="D86" i="31"/>
  <c r="D85" i="31"/>
  <c r="D84" i="31"/>
  <c r="D83" i="31"/>
  <c r="D82" i="31"/>
  <c r="D81" i="31"/>
  <c r="D80" i="31"/>
  <c r="D79" i="31"/>
  <c r="D78" i="31"/>
  <c r="D77" i="31"/>
  <c r="D76" i="31"/>
  <c r="D74" i="31"/>
  <c r="D73" i="31"/>
  <c r="D72" i="31"/>
  <c r="D71" i="31"/>
  <c r="D70" i="31"/>
  <c r="D69" i="31"/>
  <c r="D68" i="31"/>
  <c r="D67" i="31"/>
  <c r="D66" i="31"/>
  <c r="D65" i="31"/>
  <c r="D29" i="31"/>
  <c r="D40" i="31"/>
  <c r="D38" i="31"/>
  <c r="D37" i="31"/>
  <c r="D36" i="31"/>
  <c r="D35" i="31"/>
  <c r="D34" i="31"/>
  <c r="D33" i="31"/>
  <c r="D32" i="31"/>
  <c r="D31" i="31"/>
  <c r="D30" i="31"/>
  <c r="D28" i="31"/>
  <c r="D26" i="31"/>
  <c r="D25" i="31"/>
  <c r="D24" i="31"/>
  <c r="D23" i="31"/>
  <c r="D22" i="31"/>
  <c r="D21" i="31"/>
  <c r="D20" i="31"/>
  <c r="D19" i="31"/>
  <c r="D18" i="31"/>
  <c r="D17" i="31"/>
  <c r="D16" i="31"/>
  <c r="D14" i="31"/>
  <c r="D13" i="31"/>
  <c r="D12" i="31"/>
  <c r="D11" i="31"/>
  <c r="D10" i="31"/>
  <c r="D9" i="31"/>
  <c r="D8" i="31"/>
  <c r="D7" i="31"/>
  <c r="D6" i="31"/>
  <c r="D5" i="31"/>
  <c r="F41" i="31" l="1"/>
  <c r="F49" i="31"/>
  <c r="F42" i="31"/>
  <c r="F50" i="31"/>
  <c r="K27" i="31"/>
  <c r="F43" i="31"/>
  <c r="F47" i="31"/>
  <c r="J24" i="31"/>
  <c r="J25" i="31"/>
  <c r="K24" i="31"/>
  <c r="K25" i="31"/>
  <c r="K33" i="31"/>
  <c r="K34" i="31"/>
  <c r="J28" i="31"/>
  <c r="J29" i="31"/>
  <c r="J30" i="31"/>
  <c r="J31" i="31"/>
  <c r="J26" i="31"/>
  <c r="J32" i="31"/>
  <c r="J33" i="31"/>
  <c r="J34" i="31"/>
  <c r="K28" i="31"/>
  <c r="K29" i="31"/>
  <c r="K30" i="31"/>
  <c r="K31" i="31"/>
  <c r="K26" i="31"/>
  <c r="K32" i="31"/>
  <c r="F52" i="31"/>
  <c r="F77" i="31"/>
  <c r="F79" i="31"/>
  <c r="F81" i="31"/>
  <c r="F83" i="31"/>
  <c r="F132" i="31"/>
  <c r="F134" i="31"/>
  <c r="F18" i="31"/>
  <c r="F20" i="31"/>
  <c r="F22" i="31"/>
  <c r="F24" i="31"/>
  <c r="F26" i="31"/>
  <c r="F28" i="31"/>
  <c r="F54" i="31"/>
  <c r="F56" i="31"/>
  <c r="F58" i="31"/>
  <c r="F60" i="31"/>
  <c r="F62" i="31"/>
  <c r="F64" i="31"/>
  <c r="F66" i="31"/>
  <c r="F68" i="31"/>
  <c r="F70" i="31"/>
  <c r="F72" i="31"/>
  <c r="F74" i="31"/>
  <c r="F76" i="31"/>
  <c r="F78" i="31"/>
  <c r="F80" i="31"/>
  <c r="F82" i="31"/>
  <c r="F84" i="31"/>
  <c r="F17" i="31"/>
  <c r="F19" i="31"/>
  <c r="F21" i="31"/>
  <c r="F23" i="31"/>
  <c r="F25" i="31"/>
  <c r="F27" i="31"/>
  <c r="F53" i="31"/>
  <c r="F55" i="31"/>
  <c r="F57" i="31"/>
  <c r="F59" i="31"/>
  <c r="F130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61" i="31"/>
  <c r="F63" i="31"/>
  <c r="F65" i="31"/>
  <c r="F67" i="31"/>
  <c r="F69" i="31"/>
  <c r="F71" i="31"/>
  <c r="F118" i="31"/>
  <c r="F106" i="31"/>
  <c r="F120" i="31"/>
  <c r="F108" i="31"/>
  <c r="F122" i="31"/>
  <c r="F110" i="31"/>
  <c r="F131" i="31"/>
  <c r="F119" i="31"/>
  <c r="F135" i="31"/>
  <c r="F123" i="31"/>
  <c r="F137" i="31"/>
  <c r="F125" i="31"/>
  <c r="F140" i="31"/>
  <c r="F128" i="31"/>
  <c r="F86" i="31"/>
  <c r="F88" i="31"/>
  <c r="F90" i="31"/>
  <c r="F92" i="31"/>
  <c r="F94" i="31"/>
  <c r="F96" i="31"/>
  <c r="F98" i="31"/>
  <c r="F100" i="31"/>
  <c r="F102" i="31"/>
  <c r="F104" i="31"/>
  <c r="F112" i="31"/>
  <c r="F114" i="31"/>
  <c r="F116" i="31"/>
  <c r="F124" i="31"/>
  <c r="F136" i="31"/>
  <c r="F127" i="31"/>
  <c r="F115" i="31"/>
  <c r="F129" i="31"/>
  <c r="F117" i="31"/>
  <c r="F133" i="31"/>
  <c r="F121" i="31"/>
  <c r="F138" i="31"/>
  <c r="F126" i="31"/>
  <c r="F85" i="31"/>
  <c r="F87" i="31"/>
  <c r="F89" i="31"/>
  <c r="F91" i="31"/>
  <c r="F93" i="31"/>
  <c r="F95" i="31"/>
  <c r="F97" i="31"/>
  <c r="F99" i="31"/>
  <c r="F101" i="31"/>
  <c r="F103" i="31"/>
  <c r="F105" i="31"/>
  <c r="F107" i="31"/>
  <c r="F109" i="31"/>
  <c r="F111" i="31"/>
  <c r="F113" i="31"/>
  <c r="F141" i="31"/>
</calcChain>
</file>

<file path=xl/sharedStrings.xml><?xml version="1.0" encoding="utf-8"?>
<sst xmlns="http://schemas.openxmlformats.org/spreadsheetml/2006/main" count="4780" uniqueCount="327">
  <si>
    <t>Yöpymiset yhteensä</t>
  </si>
  <si>
    <t>HELSINKI</t>
  </si>
  <si>
    <t>Kotimaiset yöpymiset</t>
  </si>
  <si>
    <t>Ulkomaiset yöpymiset</t>
  </si>
  <si>
    <t>Yöpym. yht</t>
  </si>
  <si>
    <t>Kk-käyttö</t>
  </si>
  <si>
    <t>Kk-käyttö,
myynti &gt; 0</t>
  </si>
  <si>
    <t>MaxHKäyttö</t>
  </si>
  <si>
    <t>Myynti</t>
  </si>
  <si>
    <t>Yöpymiset,
myynti &gt; 0</t>
  </si>
  <si>
    <t>Kotim. Yht.</t>
  </si>
  <si>
    <t>Kotim.
vapaa</t>
  </si>
  <si>
    <t>Kotim.
ammatti</t>
  </si>
  <si>
    <t>Kotim.
muu</t>
  </si>
  <si>
    <t>Ulkom. Yht.</t>
  </si>
  <si>
    <t>Ulkom.
vapaa</t>
  </si>
  <si>
    <t>Ulkom.
ammatti</t>
  </si>
  <si>
    <t>Ulkom.
muu</t>
  </si>
  <si>
    <t>I/1998</t>
  </si>
  <si>
    <t>II/1998</t>
  </si>
  <si>
    <t>III/1998</t>
  </si>
  <si>
    <t>IV/1998</t>
  </si>
  <si>
    <t>V/1998</t>
  </si>
  <si>
    <t>VI/1998</t>
  </si>
  <si>
    <t>VII/1988</t>
  </si>
  <si>
    <t>VIII/1998</t>
  </si>
  <si>
    <t>IX/1998</t>
  </si>
  <si>
    <t>X/1998</t>
  </si>
  <si>
    <t>XI/1998</t>
  </si>
  <si>
    <t>XII/1998</t>
  </si>
  <si>
    <t>I/1999</t>
  </si>
  <si>
    <t>II/1999</t>
  </si>
  <si>
    <t>III/1999</t>
  </si>
  <si>
    <t>IV/1999</t>
  </si>
  <si>
    <t>V/1999</t>
  </si>
  <si>
    <t>VI/1999</t>
  </si>
  <si>
    <t>VII/1999</t>
  </si>
  <si>
    <t>VIII/1999</t>
  </si>
  <si>
    <t>IX/1999</t>
  </si>
  <si>
    <t>X/1999</t>
  </si>
  <si>
    <t>XI/1999</t>
  </si>
  <si>
    <t>XII/1999</t>
  </si>
  <si>
    <t>I/2000</t>
  </si>
  <si>
    <t>II/2000</t>
  </si>
  <si>
    <t>III/2000</t>
  </si>
  <si>
    <t>v. 1998</t>
  </si>
  <si>
    <t>v. 1999</t>
  </si>
  <si>
    <t>Muutos</t>
  </si>
  <si>
    <t>v. 1998 &gt; v. 1999</t>
  </si>
  <si>
    <t xml:space="preserve">HELSINKI / huone- ja vuodekapasiteetti </t>
  </si>
  <si>
    <t>IV/2000</t>
  </si>
  <si>
    <t>V/2000</t>
  </si>
  <si>
    <t>YÖPYMISET MATKAN TARKOITUKSEN MUKAAN - NIGHTS SPENT BY PURPOSE OF VISIT</t>
  </si>
  <si>
    <t>All nights spent</t>
  </si>
  <si>
    <t xml:space="preserve">       Nights spent by Finns</t>
  </si>
  <si>
    <t xml:space="preserve">       Foreign nights</t>
  </si>
  <si>
    <t>Muu matkan tarkotus Other purpose</t>
  </si>
  <si>
    <t>Vapaa-aika      Leisure</t>
  </si>
  <si>
    <t>Ammattiin liittyvät Business</t>
  </si>
  <si>
    <t>Muutos, abs. - Change, abs.</t>
  </si>
  <si>
    <t>käyttöaste % occupancy rate %</t>
  </si>
  <si>
    <t>Muutos - Change</t>
  </si>
  <si>
    <t>Huonekäyttöaste Room occupancy rate %</t>
  </si>
  <si>
    <t>HELSINKI / number of rooms and bed-places</t>
  </si>
  <si>
    <t>Huoneet      Rooms</t>
  </si>
  <si>
    <t>Vuoteet           Bed-places</t>
  </si>
  <si>
    <t>Vuoteet            Bed-places</t>
  </si>
  <si>
    <t>VI/2000</t>
  </si>
  <si>
    <t>HELSINKI / Yöpymisen keskihinta (EUR), huonekäyttöaste ja majoitusmyynnin arvo (keskihinta x yöpymiset)</t>
  </si>
  <si>
    <t>HELSINKI / Price per night (EUR), room occupancy rate (%) and the value of accommodation turnover (price per night x number of nights)</t>
  </si>
  <si>
    <t>majoitusmyynnin arvo €          value of accommodation turnover €</t>
  </si>
  <si>
    <t>VII/2000</t>
  </si>
  <si>
    <t>VIII/2000</t>
  </si>
  <si>
    <t>IX/2000</t>
  </si>
  <si>
    <t>X/2000</t>
  </si>
  <si>
    <t>XI/2000</t>
  </si>
  <si>
    <t>XII/2000</t>
  </si>
  <si>
    <t>v. 2000</t>
  </si>
  <si>
    <t>v. 1999 &gt; v. 2000</t>
  </si>
  <si>
    <t>KOKO MAA - WHOLE COUNTRY</t>
  </si>
  <si>
    <t>I/2001</t>
  </si>
  <si>
    <t>II/2001</t>
  </si>
  <si>
    <t>III/2001</t>
  </si>
  <si>
    <t>IV/2001</t>
  </si>
  <si>
    <t>V/2001</t>
  </si>
  <si>
    <t>VI/2001</t>
  </si>
  <si>
    <t>VII/2001</t>
  </si>
  <si>
    <t>VIII/2001</t>
  </si>
  <si>
    <t>IX/2001</t>
  </si>
  <si>
    <t>X/2001</t>
  </si>
  <si>
    <t>XI/2001</t>
  </si>
  <si>
    <t>v. 2001</t>
  </si>
  <si>
    <t>XII/2001</t>
  </si>
  <si>
    <t>v. 2000 &gt; v. 2001</t>
  </si>
  <si>
    <t>I/2002</t>
  </si>
  <si>
    <t>2001&gt;2002</t>
  </si>
  <si>
    <t>II/2002</t>
  </si>
  <si>
    <t>III/2002</t>
  </si>
  <si>
    <t>IV/2002</t>
  </si>
  <si>
    <t>V/2002</t>
  </si>
  <si>
    <t>VI/2002</t>
  </si>
  <si>
    <t>VII/2002</t>
  </si>
  <si>
    <t>VIII/2002</t>
  </si>
  <si>
    <t>IX/2002</t>
  </si>
  <si>
    <t>X/2002</t>
  </si>
  <si>
    <t>XI/2002</t>
  </si>
  <si>
    <t>XII/2002</t>
  </si>
  <si>
    <t>v. 2002</t>
  </si>
  <si>
    <t>I/2003</t>
  </si>
  <si>
    <t>II/2003</t>
  </si>
  <si>
    <t>III/2003</t>
  </si>
  <si>
    <t>IV/2003</t>
  </si>
  <si>
    <t>V/2003</t>
  </si>
  <si>
    <t>VI/2003</t>
  </si>
  <si>
    <t>VII/2003</t>
  </si>
  <si>
    <t>VIII/2003</t>
  </si>
  <si>
    <t>IX/2003</t>
  </si>
  <si>
    <t>X/2003</t>
  </si>
  <si>
    <t>v. 2001 &gt; v. 2002</t>
  </si>
  <si>
    <t>XI/2003</t>
  </si>
  <si>
    <t>XII/2003</t>
  </si>
  <si>
    <t>v. 2003</t>
  </si>
  <si>
    <t>2002&gt;2003</t>
  </si>
  <si>
    <t>v. 2002 &gt; v. 2003</t>
  </si>
  <si>
    <t>I/2004</t>
  </si>
  <si>
    <t>II/2004</t>
  </si>
  <si>
    <t>2003&gt;2004</t>
  </si>
  <si>
    <t>III/2004</t>
  </si>
  <si>
    <t>IV/2004</t>
  </si>
  <si>
    <t>V/2004</t>
  </si>
  <si>
    <t>VI/2004</t>
  </si>
  <si>
    <t>VII/2004</t>
  </si>
  <si>
    <t>VIII/2004</t>
  </si>
  <si>
    <t>IX/2004</t>
  </si>
  <si>
    <t>X/2004</t>
  </si>
  <si>
    <t>XI/2004</t>
  </si>
  <si>
    <t>XII/2004</t>
  </si>
  <si>
    <t>v. 2004</t>
  </si>
  <si>
    <t>I/2005</t>
  </si>
  <si>
    <t>2004&gt;2005</t>
  </si>
  <si>
    <t>II/2005</t>
  </si>
  <si>
    <t>III/2005</t>
  </si>
  <si>
    <t>IV/2005</t>
  </si>
  <si>
    <t>V/2005</t>
  </si>
  <si>
    <t>price per night</t>
  </si>
  <si>
    <t>occupancy rate %</t>
  </si>
  <si>
    <t>VI/2005</t>
  </si>
  <si>
    <t>VII/2005</t>
  </si>
  <si>
    <t>VIII/2005</t>
  </si>
  <si>
    <t>IX/2005</t>
  </si>
  <si>
    <t>X/2005</t>
  </si>
  <si>
    <t>XI/2005</t>
  </si>
  <si>
    <t>XII/2005</t>
  </si>
  <si>
    <t>v. 2005</t>
  </si>
  <si>
    <t>I/2006</t>
  </si>
  <si>
    <t>2005&gt;2006</t>
  </si>
  <si>
    <t>v. 2003 &gt; v. 2004</t>
  </si>
  <si>
    <t>v. 2004 &gt; v. 2005</t>
  </si>
  <si>
    <t>II/2006</t>
  </si>
  <si>
    <t>III/2006</t>
  </si>
  <si>
    <t>IV/2006</t>
  </si>
  <si>
    <t>V/2006</t>
  </si>
  <si>
    <t>VI/2006</t>
  </si>
  <si>
    <t>VII/2006</t>
  </si>
  <si>
    <t>VIII/2006</t>
  </si>
  <si>
    <t>IX/2006</t>
  </si>
  <si>
    <t>X/2006</t>
  </si>
  <si>
    <t>XI/2006</t>
  </si>
  <si>
    <t>XII/2006</t>
  </si>
  <si>
    <t>v. 2006</t>
  </si>
  <si>
    <t>v. 2005 &gt; v. 2006</t>
  </si>
  <si>
    <t>I/2007</t>
  </si>
  <si>
    <t>2006&gt;2007</t>
  </si>
  <si>
    <t>v. 2006 &gt; v. 2007</t>
  </si>
  <si>
    <t>II/2007</t>
  </si>
  <si>
    <t>III/2007</t>
  </si>
  <si>
    <t>IV/2007</t>
  </si>
  <si>
    <t>V/2007</t>
  </si>
  <si>
    <t>VI/2007</t>
  </si>
  <si>
    <t>VII/2007</t>
  </si>
  <si>
    <t>VIII/2007</t>
  </si>
  <si>
    <t>IX/2007</t>
  </si>
  <si>
    <t>X/2007</t>
  </si>
  <si>
    <t>XI/2007</t>
  </si>
  <si>
    <t>XII/2007</t>
  </si>
  <si>
    <t>v. 2007</t>
  </si>
  <si>
    <t>I/2008</t>
  </si>
  <si>
    <t>2007&gt;2008</t>
  </si>
  <si>
    <t>v. 2007 &gt; v. 2008</t>
  </si>
  <si>
    <t>II/2008</t>
  </si>
  <si>
    <t>III/2008</t>
  </si>
  <si>
    <t>IV/2008</t>
  </si>
  <si>
    <t>V/2008</t>
  </si>
  <si>
    <t>VI/2008</t>
  </si>
  <si>
    <t>Liikket           Units</t>
  </si>
  <si>
    <t>VII/2008</t>
  </si>
  <si>
    <t>VIII/2008</t>
  </si>
  <si>
    <t>IX/2008</t>
  </si>
  <si>
    <t>X/2008</t>
  </si>
  <si>
    <t>XI/2008</t>
  </si>
  <si>
    <t>v. 2008</t>
  </si>
  <si>
    <t>XII/2008</t>
  </si>
  <si>
    <t>Muutos, abs.   Change, abs.</t>
  </si>
  <si>
    <t>I/2009</t>
  </si>
  <si>
    <t>2008&gt;2009</t>
  </si>
  <si>
    <t>v. 2008 &gt; v. 2009</t>
  </si>
  <si>
    <t>II/2009</t>
  </si>
  <si>
    <t>III/2009</t>
  </si>
  <si>
    <t>IV/2009</t>
  </si>
  <si>
    <t>V/2009</t>
  </si>
  <si>
    <t>VI/2009</t>
  </si>
  <si>
    <t>VII/2009</t>
  </si>
  <si>
    <t>VIII/2009</t>
  </si>
  <si>
    <t>IX/2009</t>
  </si>
  <si>
    <t>X/2009</t>
  </si>
  <si>
    <t>XI/2009</t>
  </si>
  <si>
    <t>XII/2009</t>
  </si>
  <si>
    <t>I/2010</t>
  </si>
  <si>
    <t>2009&gt;2010</t>
  </si>
  <si>
    <t>v. 2009 &gt; v. 2010</t>
  </si>
  <si>
    <t>II/2010</t>
  </si>
  <si>
    <t>III/2010</t>
  </si>
  <si>
    <t>IV/2010</t>
  </si>
  <si>
    <t>V/2010</t>
  </si>
  <si>
    <t>VI/2010</t>
  </si>
  <si>
    <t>VII/2010</t>
  </si>
  <si>
    <t>VIII/2010</t>
  </si>
  <si>
    <t>IX/2010</t>
  </si>
  <si>
    <t>X/2010</t>
  </si>
  <si>
    <t>XI/2010</t>
  </si>
  <si>
    <t>XII/2010</t>
  </si>
  <si>
    <t>I/2011</t>
  </si>
  <si>
    <t>2010&gt;2011</t>
  </si>
  <si>
    <t>II/2011</t>
  </si>
  <si>
    <t>v. 2010 &gt; v. 2011</t>
  </si>
  <si>
    <t>III/2011</t>
  </si>
  <si>
    <t>IV/2011</t>
  </si>
  <si>
    <t>V/2011</t>
  </si>
  <si>
    <t>v. 2009</t>
  </si>
  <si>
    <t>v. 2010</t>
  </si>
  <si>
    <t>VI/2011</t>
  </si>
  <si>
    <t>VII/2011</t>
  </si>
  <si>
    <t>VIII/2011</t>
  </si>
  <si>
    <t>IX/2011</t>
  </si>
  <si>
    <t>X/2011</t>
  </si>
  <si>
    <t>XI/2011</t>
  </si>
  <si>
    <t>XII/2011</t>
  </si>
  <si>
    <t>v. 2011</t>
  </si>
  <si>
    <t>Liikkeet     Establishments</t>
  </si>
  <si>
    <t>I/2012</t>
  </si>
  <si>
    <t>2011&gt;2012</t>
  </si>
  <si>
    <t>II/2012</t>
  </si>
  <si>
    <t>III/2012</t>
  </si>
  <si>
    <t>IV/2012</t>
  </si>
  <si>
    <t>V/2012</t>
  </si>
  <si>
    <t>VI/2012</t>
  </si>
  <si>
    <t>VII/2012</t>
  </si>
  <si>
    <t>VIII/2012</t>
  </si>
  <si>
    <t>IX/2012</t>
  </si>
  <si>
    <t>X/2012</t>
  </si>
  <si>
    <t>XI/2012</t>
  </si>
  <si>
    <t>XII/2012</t>
  </si>
  <si>
    <t>keskihinta €     price per night €</t>
  </si>
  <si>
    <t xml:space="preserve">keskihinta  -  </t>
  </si>
  <si>
    <t xml:space="preserve">käyttöaste % - </t>
  </si>
  <si>
    <t>majoitusmyynnin arvo €</t>
  </si>
  <si>
    <t>value of accommodation turnover €</t>
  </si>
  <si>
    <t xml:space="preserve"> 2001 &gt;  2002</t>
  </si>
  <si>
    <t xml:space="preserve"> 2002 &gt;  2003</t>
  </si>
  <si>
    <t xml:space="preserve"> 2003 &gt;  2004</t>
  </si>
  <si>
    <t xml:space="preserve"> 2004 &gt;  2005</t>
  </si>
  <si>
    <t xml:space="preserve"> 2005 &gt;  2006</t>
  </si>
  <si>
    <t xml:space="preserve"> 2006 &gt;  2007</t>
  </si>
  <si>
    <t xml:space="preserve"> 2007 &gt;  2008</t>
  </si>
  <si>
    <t xml:space="preserve"> 2008 &gt;  2009</t>
  </si>
  <si>
    <t xml:space="preserve"> 2009 &gt;  2010</t>
  </si>
  <si>
    <t xml:space="preserve"> 2010 &gt;  2011</t>
  </si>
  <si>
    <t xml:space="preserve"> 2011 &gt;  2012</t>
  </si>
  <si>
    <t xml:space="preserve"> 2012 &gt;  2013</t>
  </si>
  <si>
    <t>VIII/2013</t>
  </si>
  <si>
    <t>I/2013</t>
  </si>
  <si>
    <t>2012&gt;2013</t>
  </si>
  <si>
    <t>II/2013</t>
  </si>
  <si>
    <t>v. 2012</t>
  </si>
  <si>
    <t>v. 2011 &gt; v. 2012</t>
  </si>
  <si>
    <t>III/2013</t>
  </si>
  <si>
    <t>IV/2013</t>
  </si>
  <si>
    <t>V/2013</t>
  </si>
  <si>
    <t>VI/2013</t>
  </si>
  <si>
    <t>VII/2013</t>
  </si>
  <si>
    <t>IX/2013</t>
  </si>
  <si>
    <t>X/2013</t>
  </si>
  <si>
    <t>XI/2013</t>
  </si>
  <si>
    <t>XII/2013</t>
  </si>
  <si>
    <t>v. 2013</t>
  </si>
  <si>
    <t>v. 2012 &gt; v. 2013</t>
  </si>
  <si>
    <t>I/2014</t>
  </si>
  <si>
    <t>2013&gt;2014</t>
  </si>
  <si>
    <t xml:space="preserve"> 2013 &gt;  2014</t>
  </si>
  <si>
    <t>II/2014</t>
  </si>
  <si>
    <t>III/2014</t>
  </si>
  <si>
    <t>IV/2014</t>
  </si>
  <si>
    <t>V/2014</t>
  </si>
  <si>
    <t>VI/2014</t>
  </si>
  <si>
    <t>VII/2014</t>
  </si>
  <si>
    <t>VIII/2014</t>
  </si>
  <si>
    <t>IX/2014</t>
  </si>
  <si>
    <t>X/2014</t>
  </si>
  <si>
    <t>XI/2014</t>
  </si>
  <si>
    <t>XII/2014</t>
  </si>
  <si>
    <t>v. 2014</t>
  </si>
  <si>
    <t>v. 2013 &gt; v. 2014</t>
  </si>
  <si>
    <t>I/2015</t>
  </si>
  <si>
    <t>2014&gt;2015</t>
  </si>
  <si>
    <t xml:space="preserve"> 2014 &gt;  2015</t>
  </si>
  <si>
    <t>II/2015</t>
  </si>
  <si>
    <t>III/2015</t>
  </si>
  <si>
    <t>IV/2015</t>
  </si>
  <si>
    <t>V/2015</t>
  </si>
  <si>
    <t>VI/2015</t>
  </si>
  <si>
    <t>VII/2015</t>
  </si>
  <si>
    <t>VIII/2015</t>
  </si>
  <si>
    <t>IX/2015</t>
  </si>
  <si>
    <t>X/2015</t>
  </si>
  <si>
    <t>2015, I-XI</t>
  </si>
  <si>
    <t>XI/2015</t>
  </si>
  <si>
    <t>2014, I-XI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</si>
</sst>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\ %"/>
    <numFmt numFmtId="166" formatCode="#,##0.0"/>
  </numFmts>
  <fonts count="1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color indexed="9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56">
    <xf numFmtId="0" fontId="0" fillId="0" borderId="0" xfId="0"/>
    <xf numFmtId="3" fontId="0" fillId="0" borderId="0" xfId="0" applyNumberFormat="1"/>
    <xf numFmtId="0" fontId="5" fillId="0" borderId="0" xfId="0" applyFont="1"/>
    <xf numFmtId="3" fontId="3" fillId="0" borderId="0" xfId="0" applyNumberFormat="1" applyFont="1"/>
    <xf numFmtId="0" fontId="7" fillId="0" borderId="0" xfId="0" applyFont="1" applyAlignment="1">
      <alignment textRotation="90" wrapText="1"/>
    </xf>
    <xf numFmtId="3" fontId="0" fillId="0" borderId="0" xfId="0" applyNumberFormat="1" applyBorder="1"/>
    <xf numFmtId="0" fontId="8" fillId="0" borderId="0" xfId="0" applyFont="1"/>
    <xf numFmtId="3" fontId="9" fillId="0" borderId="0" xfId="0" applyNumberFormat="1" applyFont="1" applyBorder="1"/>
    <xf numFmtId="3" fontId="10" fillId="0" borderId="0" xfId="0" applyNumberFormat="1" applyFont="1" applyBorder="1"/>
    <xf numFmtId="0" fontId="3" fillId="0" borderId="0" xfId="0" applyFont="1"/>
    <xf numFmtId="165" fontId="0" fillId="0" borderId="0" xfId="0" applyNumberFormat="1"/>
    <xf numFmtId="0" fontId="11" fillId="0" borderId="0" xfId="0" applyFont="1" applyBorder="1"/>
    <xf numFmtId="0" fontId="0" fillId="2" borderId="0" xfId="0" applyFill="1"/>
    <xf numFmtId="3" fontId="11" fillId="2" borderId="0" xfId="0" applyNumberFormat="1" applyFont="1" applyFill="1"/>
    <xf numFmtId="0" fontId="11" fillId="2" borderId="0" xfId="0" applyFont="1" applyFill="1"/>
    <xf numFmtId="0" fontId="0" fillId="3" borderId="0" xfId="0" applyFill="1"/>
    <xf numFmtId="3" fontId="11" fillId="3" borderId="0" xfId="0" applyNumberFormat="1" applyFont="1" applyFill="1"/>
    <xf numFmtId="0" fontId="11" fillId="3" borderId="0" xfId="0" applyFont="1" applyFill="1"/>
    <xf numFmtId="3" fontId="11" fillId="4" borderId="0" xfId="0" applyNumberFormat="1" applyFont="1" applyFill="1" applyBorder="1"/>
    <xf numFmtId="166" fontId="6" fillId="2" borderId="0" xfId="0" applyNumberFormat="1" applyFont="1" applyFill="1" applyBorder="1"/>
    <xf numFmtId="3" fontId="6" fillId="2" borderId="0" xfId="0" applyNumberFormat="1" applyFont="1" applyFill="1" applyBorder="1"/>
    <xf numFmtId="166" fontId="6" fillId="3" borderId="0" xfId="0" applyNumberFormat="1" applyFont="1" applyFill="1" applyBorder="1"/>
    <xf numFmtId="3" fontId="6" fillId="3" borderId="0" xfId="0" applyNumberFormat="1" applyFont="1" applyFill="1" applyBorder="1"/>
    <xf numFmtId="0" fontId="0" fillId="4" borderId="0" xfId="0" applyFill="1"/>
    <xf numFmtId="3" fontId="6" fillId="4" borderId="0" xfId="0" applyNumberFormat="1" applyFont="1" applyFill="1" applyBorder="1"/>
    <xf numFmtId="164" fontId="0" fillId="2" borderId="0" xfId="0" applyNumberFormat="1" applyFill="1"/>
    <xf numFmtId="164" fontId="0" fillId="3" borderId="0" xfId="0" applyNumberFormat="1" applyFill="1"/>
    <xf numFmtId="0" fontId="6" fillId="0" borderId="0" xfId="0" applyFont="1" applyAlignment="1">
      <alignment textRotation="90" wrapText="1"/>
    </xf>
    <xf numFmtId="0" fontId="6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textRotation="90"/>
    </xf>
    <xf numFmtId="0" fontId="3" fillId="0" borderId="0" xfId="0" applyFont="1" applyAlignment="1">
      <alignment textRotation="90" wrapText="1"/>
    </xf>
    <xf numFmtId="3" fontId="3" fillId="0" borderId="0" xfId="0" applyNumberFormat="1" applyFont="1" applyAlignment="1">
      <alignment textRotation="90" wrapText="1"/>
    </xf>
    <xf numFmtId="0" fontId="3" fillId="0" borderId="0" xfId="0" applyFont="1" applyAlignment="1">
      <alignment horizontal="right" textRotation="90" wrapText="1"/>
    </xf>
    <xf numFmtId="0" fontId="0" fillId="0" borderId="1" xfId="0" applyBorder="1"/>
    <xf numFmtId="0" fontId="0" fillId="0" borderId="2" xfId="0" applyBorder="1"/>
    <xf numFmtId="0" fontId="0" fillId="0" borderId="0" xfId="0" applyFill="1"/>
    <xf numFmtId="165" fontId="0" fillId="0" borderId="0" xfId="0" applyNumberFormat="1" applyFill="1" applyBorder="1"/>
    <xf numFmtId="0" fontId="0" fillId="0" borderId="0" xfId="0" applyFill="1" applyBorder="1"/>
    <xf numFmtId="2" fontId="13" fillId="0" borderId="0" xfId="0" applyNumberFormat="1" applyFont="1"/>
    <xf numFmtId="2" fontId="12" fillId="0" borderId="0" xfId="0" applyNumberFormat="1" applyFont="1"/>
    <xf numFmtId="0" fontId="0" fillId="0" borderId="0" xfId="0" applyBorder="1"/>
    <xf numFmtId="3" fontId="11" fillId="4" borderId="9" xfId="0" applyNumberFormat="1" applyFont="1" applyFill="1" applyBorder="1"/>
    <xf numFmtId="0" fontId="11" fillId="4" borderId="9" xfId="0" applyFont="1" applyFill="1" applyBorder="1"/>
    <xf numFmtId="3" fontId="11" fillId="4" borderId="10" xfId="0" applyNumberFormat="1" applyFont="1" applyFill="1" applyBorder="1"/>
    <xf numFmtId="0" fontId="3" fillId="4" borderId="3" xfId="0" applyFont="1" applyFill="1" applyBorder="1"/>
    <xf numFmtId="3" fontId="11" fillId="4" borderId="4" xfId="0" applyNumberFormat="1" applyFont="1" applyFill="1" applyBorder="1"/>
    <xf numFmtId="0" fontId="11" fillId="0" borderId="4" xfId="0" applyFont="1" applyBorder="1"/>
    <xf numFmtId="0" fontId="3" fillId="0" borderId="3" xfId="0" applyFont="1" applyFill="1" applyBorder="1"/>
    <xf numFmtId="0" fontId="3" fillId="4" borderId="5" xfId="0" applyFont="1" applyFill="1" applyBorder="1"/>
    <xf numFmtId="3" fontId="11" fillId="4" borderId="6" xfId="0" applyNumberFormat="1" applyFont="1" applyFill="1" applyBorder="1"/>
    <xf numFmtId="3" fontId="11" fillId="4" borderId="7" xfId="0" applyNumberFormat="1" applyFont="1" applyFill="1" applyBorder="1"/>
    <xf numFmtId="0" fontId="0" fillId="5" borderId="0" xfId="0" applyFill="1"/>
    <xf numFmtId="3" fontId="6" fillId="5" borderId="0" xfId="0" applyNumberFormat="1" applyFont="1" applyFill="1" applyBorder="1"/>
    <xf numFmtId="166" fontId="6" fillId="5" borderId="0" xfId="0" applyNumberFormat="1" applyFont="1" applyFill="1" applyBorder="1"/>
    <xf numFmtId="0" fontId="4" fillId="2" borderId="0" xfId="0" applyFont="1" applyFill="1"/>
    <xf numFmtId="3" fontId="4" fillId="2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/>
    <xf numFmtId="3" fontId="4" fillId="4" borderId="0" xfId="0" applyNumberFormat="1" applyFont="1" applyFill="1"/>
    <xf numFmtId="0" fontId="4" fillId="5" borderId="0" xfId="0" applyFont="1" applyFill="1"/>
    <xf numFmtId="0" fontId="4" fillId="6" borderId="0" xfId="0" applyFont="1" applyFill="1"/>
    <xf numFmtId="3" fontId="4" fillId="6" borderId="0" xfId="0" applyNumberFormat="1" applyFont="1" applyFill="1"/>
    <xf numFmtId="3" fontId="4" fillId="5" borderId="0" xfId="0" applyNumberFormat="1" applyFont="1" applyFill="1"/>
    <xf numFmtId="166" fontId="6" fillId="6" borderId="0" xfId="0" applyNumberFormat="1" applyFont="1" applyFill="1" applyBorder="1"/>
    <xf numFmtId="3" fontId="6" fillId="6" borderId="0" xfId="0" applyNumberFormat="1" applyFont="1" applyFill="1" applyBorder="1"/>
    <xf numFmtId="0" fontId="3" fillId="4" borderId="8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" fontId="3" fillId="0" borderId="0" xfId="0" quotePrefix="1" applyNumberFormat="1" applyFont="1" applyAlignment="1">
      <alignment wrapText="1"/>
    </xf>
    <xf numFmtId="3" fontId="0" fillId="7" borderId="9" xfId="0" applyNumberFormat="1" applyFill="1" applyBorder="1"/>
    <xf numFmtId="165" fontId="0" fillId="7" borderId="9" xfId="0" applyNumberFormat="1" applyFill="1" applyBorder="1"/>
    <xf numFmtId="165" fontId="0" fillId="7" borderId="10" xfId="0" applyNumberFormat="1" applyFill="1" applyBorder="1"/>
    <xf numFmtId="3" fontId="0" fillId="7" borderId="0" xfId="0" applyNumberFormat="1" applyFill="1" applyBorder="1"/>
    <xf numFmtId="165" fontId="0" fillId="7" borderId="0" xfId="0" applyNumberFormat="1" applyFill="1" applyBorder="1"/>
    <xf numFmtId="165" fontId="0" fillId="7" borderId="4" xfId="0" applyNumberFormat="1" applyFill="1" applyBorder="1"/>
    <xf numFmtId="3" fontId="0" fillId="7" borderId="6" xfId="0" applyNumberFormat="1" applyFill="1" applyBorder="1"/>
    <xf numFmtId="165" fontId="0" fillId="7" borderId="6" xfId="0" applyNumberFormat="1" applyFill="1" applyBorder="1"/>
    <xf numFmtId="165" fontId="0" fillId="7" borderId="7" xfId="0" applyNumberFormat="1" applyFill="1" applyBorder="1"/>
    <xf numFmtId="0" fontId="4" fillId="4" borderId="0" xfId="0" applyFont="1" applyFill="1"/>
    <xf numFmtId="0" fontId="14" fillId="0" borderId="0" xfId="1" applyFont="1"/>
    <xf numFmtId="2" fontId="4" fillId="0" borderId="0" xfId="1" applyNumberFormat="1"/>
    <xf numFmtId="0" fontId="4" fillId="0" borderId="0" xfId="1"/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wrapText="1"/>
    </xf>
    <xf numFmtId="0" fontId="3" fillId="0" borderId="0" xfId="1" applyFont="1" applyAlignment="1">
      <alignment horizontal="right" wrapText="1"/>
    </xf>
    <xf numFmtId="0" fontId="4" fillId="2" borderId="0" xfId="1" applyFill="1"/>
    <xf numFmtId="2" fontId="4" fillId="2" borderId="0" xfId="1" applyNumberFormat="1" applyFont="1" applyFill="1" applyBorder="1"/>
    <xf numFmtId="166" fontId="4" fillId="2" borderId="0" xfId="1" applyNumberFormat="1" applyFont="1" applyFill="1" applyBorder="1"/>
    <xf numFmtId="3" fontId="4" fillId="2" borderId="0" xfId="1" applyNumberFormat="1" applyFont="1" applyFill="1" applyBorder="1"/>
    <xf numFmtId="0" fontId="4" fillId="3" borderId="0" xfId="1" applyFill="1"/>
    <xf numFmtId="2" fontId="4" fillId="3" borderId="0" xfId="1" applyNumberFormat="1" applyFont="1" applyFill="1" applyBorder="1"/>
    <xf numFmtId="166" fontId="4" fillId="3" borderId="0" xfId="1" applyNumberFormat="1" applyFont="1" applyFill="1" applyBorder="1"/>
    <xf numFmtId="3" fontId="4" fillId="3" borderId="0" xfId="1" applyNumberFormat="1" applyFont="1" applyFill="1" applyBorder="1"/>
    <xf numFmtId="0" fontId="3" fillId="4" borderId="0" xfId="1" applyFont="1" applyFill="1" applyAlignment="1">
      <alignment horizontal="left"/>
    </xf>
    <xf numFmtId="4" fontId="4" fillId="4" borderId="0" xfId="1" applyNumberFormat="1" applyFill="1" applyBorder="1"/>
    <xf numFmtId="166" fontId="4" fillId="4" borderId="0" xfId="1" applyNumberFormat="1" applyFill="1" applyBorder="1"/>
    <xf numFmtId="3" fontId="4" fillId="4" borderId="0" xfId="1" applyNumberFormat="1" applyFill="1" applyBorder="1"/>
    <xf numFmtId="164" fontId="4" fillId="3" borderId="0" xfId="1" applyNumberFormat="1" applyFont="1" applyFill="1" applyBorder="1"/>
    <xf numFmtId="164" fontId="4" fillId="2" borderId="0" xfId="1" applyNumberFormat="1" applyFont="1" applyFill="1" applyBorder="1"/>
    <xf numFmtId="3" fontId="4" fillId="0" borderId="0" xfId="1" applyNumberFormat="1"/>
    <xf numFmtId="4" fontId="4" fillId="4" borderId="0" xfId="1" applyNumberFormat="1" applyFont="1" applyFill="1" applyBorder="1"/>
    <xf numFmtId="166" fontId="4" fillId="4" borderId="0" xfId="1" applyNumberFormat="1" applyFont="1" applyFill="1" applyBorder="1"/>
    <xf numFmtId="3" fontId="4" fillId="4" borderId="0" xfId="1" applyNumberFormat="1" applyFont="1" applyFill="1" applyBorder="1"/>
    <xf numFmtId="0" fontId="15" fillId="4" borderId="0" xfId="1" applyFont="1" applyFill="1" applyAlignment="1">
      <alignment horizontal="left"/>
    </xf>
    <xf numFmtId="4" fontId="2" fillId="4" borderId="0" xfId="1" applyNumberFormat="1" applyFont="1" applyFill="1" applyBorder="1"/>
    <xf numFmtId="166" fontId="2" fillId="4" borderId="0" xfId="1" applyNumberFormat="1" applyFont="1" applyFill="1" applyBorder="1"/>
    <xf numFmtId="3" fontId="2" fillId="4" borderId="0" xfId="1" applyNumberFormat="1" applyFont="1" applyFill="1" applyBorder="1"/>
    <xf numFmtId="0" fontId="3" fillId="8" borderId="0" xfId="1" applyFont="1" applyFill="1" applyAlignment="1">
      <alignment horizontal="left"/>
    </xf>
    <xf numFmtId="0" fontId="4" fillId="6" borderId="0" xfId="1" applyFill="1"/>
    <xf numFmtId="2" fontId="4" fillId="6" borderId="0" xfId="1" applyNumberFormat="1" applyFont="1" applyFill="1" applyBorder="1"/>
    <xf numFmtId="164" fontId="4" fillId="6" borderId="0" xfId="1" applyNumberFormat="1" applyFont="1" applyFill="1" applyBorder="1"/>
    <xf numFmtId="3" fontId="4" fillId="6" borderId="0" xfId="1" applyNumberFormat="1" applyFont="1" applyFill="1" applyBorder="1"/>
    <xf numFmtId="0" fontId="4" fillId="6" borderId="0" xfId="1" applyFont="1" applyFill="1"/>
    <xf numFmtId="0" fontId="4" fillId="5" borderId="0" xfId="1" applyFont="1" applyFill="1"/>
    <xf numFmtId="2" fontId="4" fillId="5" borderId="0" xfId="1" applyNumberFormat="1" applyFont="1" applyFill="1" applyBorder="1"/>
    <xf numFmtId="164" fontId="4" fillId="5" borderId="0" xfId="1" applyNumberFormat="1" applyFont="1" applyFill="1" applyBorder="1"/>
    <xf numFmtId="3" fontId="4" fillId="5" borderId="0" xfId="1" applyNumberFormat="1" applyFont="1" applyFill="1" applyBorder="1"/>
    <xf numFmtId="0" fontId="3" fillId="7" borderId="8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2" fontId="4" fillId="6" borderId="0" xfId="0" applyNumberFormat="1" applyFont="1" applyFill="1" applyBorder="1"/>
    <xf numFmtId="164" fontId="4" fillId="6" borderId="0" xfId="0" applyNumberFormat="1" applyFont="1" applyFill="1" applyBorder="1"/>
    <xf numFmtId="3" fontId="4" fillId="6" borderId="0" xfId="0" applyNumberFormat="1" applyFont="1" applyFill="1" applyBorder="1"/>
    <xf numFmtId="0" fontId="3" fillId="8" borderId="0" xfId="0" applyFont="1" applyFill="1" applyAlignment="1">
      <alignment horizontal="left"/>
    </xf>
    <xf numFmtId="4" fontId="4" fillId="4" borderId="0" xfId="0" applyNumberFormat="1" applyFont="1" applyFill="1" applyBorder="1"/>
    <xf numFmtId="166" fontId="4" fillId="4" borderId="0" xfId="0" applyNumberFormat="1" applyFont="1" applyFill="1" applyBorder="1"/>
    <xf numFmtId="3" fontId="4" fillId="4" borderId="0" xfId="0" applyNumberFormat="1" applyFont="1" applyFill="1" applyBorder="1"/>
    <xf numFmtId="2" fontId="4" fillId="5" borderId="0" xfId="0" applyNumberFormat="1" applyFont="1" applyFill="1" applyBorder="1"/>
    <xf numFmtId="164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0" borderId="0" xfId="0" applyFont="1" applyFill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0" fontId="15" fillId="8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4" fontId="0" fillId="4" borderId="0" xfId="0" applyNumberFormat="1" applyFill="1"/>
    <xf numFmtId="166" fontId="0" fillId="4" borderId="0" xfId="0" applyNumberFormat="1" applyFill="1"/>
    <xf numFmtId="3" fontId="0" fillId="4" borderId="0" xfId="0" applyNumberFormat="1" applyFill="1"/>
    <xf numFmtId="164" fontId="6" fillId="6" borderId="0" xfId="0" applyNumberFormat="1" applyFont="1" applyFill="1" applyBorder="1"/>
    <xf numFmtId="3" fontId="0" fillId="5" borderId="0" xfId="0" applyNumberFormat="1" applyFill="1"/>
    <xf numFmtId="164" fontId="0" fillId="5" borderId="0" xfId="0" applyNumberFormat="1" applyFill="1"/>
    <xf numFmtId="4" fontId="1" fillId="4" borderId="0" xfId="0" applyNumberFormat="1" applyFont="1" applyFill="1" applyBorder="1"/>
    <xf numFmtId="166" fontId="1" fillId="4" borderId="0" xfId="0" applyNumberFormat="1" applyFont="1" applyFill="1" applyBorder="1"/>
    <xf numFmtId="3" fontId="1" fillId="4" borderId="0" xfId="0" applyNumberFormat="1" applyFont="1" applyFill="1" applyBorder="1"/>
    <xf numFmtId="4" fontId="4" fillId="8" borderId="0" xfId="0" applyNumberFormat="1" applyFont="1" applyFill="1" applyBorder="1"/>
    <xf numFmtId="166" fontId="4" fillId="8" borderId="0" xfId="0" applyNumberFormat="1" applyFont="1" applyFill="1" applyBorder="1"/>
    <xf numFmtId="3" fontId="4" fillId="8" borderId="0" xfId="0" applyNumberFormat="1" applyFont="1" applyFill="1" applyBorder="1"/>
    <xf numFmtId="164" fontId="0" fillId="6" borderId="0" xfId="0" applyNumberFormat="1" applyFill="1"/>
    <xf numFmtId="0" fontId="0" fillId="6" borderId="0" xfId="0" applyFill="1"/>
    <xf numFmtId="3" fontId="0" fillId="6" borderId="0" xfId="0" applyNumberFormat="1" applyFill="1"/>
    <xf numFmtId="1" fontId="0" fillId="6" borderId="0" xfId="0" applyNumberFormat="1" applyFill="1"/>
  </cellXfs>
  <cellStyles count="4">
    <cellStyle name="Normaali" xfId="0" builtinId="0"/>
    <cellStyle name="Normaali 2" xfId="1"/>
    <cellStyle name="Normal 2" xfId="2"/>
    <cellStyle name="Prosenttia 2" xfId="3"/>
  </cellStyles>
  <dxfs count="580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00FF00"/>
      <color rgb="FF9BA112"/>
      <color rgb="FF009900"/>
      <color rgb="FFCCFFCC"/>
      <color rgb="FF73ACBB"/>
      <color rgb="FFB5C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Kokonaisyöpymiset matkan tarkoituksen mukaan  
All nights spent by purpose of visit</a:t>
            </a:r>
          </a:p>
        </c:rich>
      </c:tx>
      <c:layout>
        <c:manualLayout>
          <c:xMode val="edge"/>
          <c:yMode val="edge"/>
          <c:x val="0.26291809268522287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06446133560748E-2"/>
          <c:y val="0.1438680902077655"/>
          <c:w val="0.85106446133559865"/>
          <c:h val="0.67452907867904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Tarkoitus!$B$8</c:f>
              <c:strCache>
                <c:ptCount val="1"/>
                <c:pt idx="0">
                  <c:v>Vapaa-aika      Leisure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07-40E4-9C3C-8117E9383BDB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07-40E4-9C3C-8117E9383BDB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07-40E4-9C3C-8117E9383BDB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07-40E4-9C3C-8117E9383BDB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D07-40E4-9C3C-8117E9383BDB}"/>
              </c:ext>
            </c:extLst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D07-40E4-9C3C-8117E9383BDB}"/>
              </c:ext>
            </c:extLst>
          </c:dPt>
          <c:dPt>
            <c:idx val="1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D07-40E4-9C3C-8117E9383BDB}"/>
              </c:ext>
            </c:extLst>
          </c:dPt>
          <c:dPt>
            <c:idx val="1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D07-40E4-9C3C-8117E9383BDB}"/>
              </c:ext>
            </c:extLst>
          </c:dPt>
          <c:dPt>
            <c:idx val="1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D07-40E4-9C3C-8117E9383BDB}"/>
              </c:ext>
            </c:extLst>
          </c:dPt>
          <c:dPt>
            <c:idx val="2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D07-40E4-9C3C-8117E9383BDB}"/>
              </c:ext>
            </c:extLst>
          </c:dPt>
          <c:dPt>
            <c:idx val="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D07-40E4-9C3C-8117E9383BDB}"/>
              </c:ext>
            </c:extLst>
          </c:dPt>
          <c:dPt>
            <c:idx val="2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D07-40E4-9C3C-8117E9383BDB}"/>
              </c:ext>
            </c:extLst>
          </c:dPt>
          <c:dPt>
            <c:idx val="3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D07-40E4-9C3C-8117E9383BDB}"/>
              </c:ext>
            </c:extLst>
          </c:dPt>
          <c:dPt>
            <c:idx val="3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D07-40E4-9C3C-8117E9383BDB}"/>
              </c:ext>
            </c:extLst>
          </c:dPt>
          <c:dPt>
            <c:idx val="3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D07-40E4-9C3C-8117E9383BDB}"/>
              </c:ext>
            </c:extLst>
          </c:dPt>
          <c:dPt>
            <c:idx val="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D07-40E4-9C3C-8117E9383BDB}"/>
              </c:ext>
            </c:extLst>
          </c:dPt>
          <c:dPt>
            <c:idx val="4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D07-40E4-9C3C-8117E9383BDB}"/>
              </c:ext>
            </c:extLst>
          </c:dPt>
          <c:dPt>
            <c:idx val="4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D07-40E4-9C3C-8117E9383BDB}"/>
              </c:ext>
            </c:extLst>
          </c:dPt>
          <c:dPt>
            <c:idx val="4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D07-40E4-9C3C-8117E9383BDB}"/>
              </c:ext>
            </c:extLst>
          </c:dPt>
          <c:dPt>
            <c:idx val="4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D07-40E4-9C3C-8117E9383BDB}"/>
              </c:ext>
            </c:extLst>
          </c:dPt>
          <c:dPt>
            <c:idx val="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9D07-40E4-9C3C-8117E9383BDB}"/>
              </c:ext>
            </c:extLst>
          </c:dPt>
          <c:dPt>
            <c:idx val="5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9D07-40E4-9C3C-8117E9383BDB}"/>
              </c:ext>
            </c:extLst>
          </c:dPt>
          <c:dPt>
            <c:idx val="5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9D07-40E4-9C3C-8117E9383BDB}"/>
              </c:ext>
            </c:extLst>
          </c:dPt>
          <c:dPt>
            <c:idx val="5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9D07-40E4-9C3C-8117E9383BDB}"/>
              </c:ext>
            </c:extLst>
          </c:dPt>
          <c:dPt>
            <c:idx val="5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9D07-40E4-9C3C-8117E9383BDB}"/>
              </c:ext>
            </c:extLst>
          </c:dPt>
          <c:dPt>
            <c:idx val="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9D07-40E4-9C3C-8117E9383BDB}"/>
              </c:ext>
            </c:extLst>
          </c:dPt>
          <c:dPt>
            <c:idx val="6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9D07-40E4-9C3C-8117E9383BDB}"/>
              </c:ext>
            </c:extLst>
          </c:dPt>
          <c:dPt>
            <c:idx val="6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9D07-40E4-9C3C-8117E9383BDB}"/>
              </c:ext>
            </c:extLst>
          </c:dPt>
          <c:dPt>
            <c:idx val="6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9D07-40E4-9C3C-8117E9383BDB}"/>
              </c:ext>
            </c:extLst>
          </c:dPt>
          <c:dPt>
            <c:idx val="6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9D07-40E4-9C3C-8117E9383BDB}"/>
              </c:ext>
            </c:extLst>
          </c:dPt>
          <c:dPt>
            <c:idx val="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9D07-40E4-9C3C-8117E9383BDB}"/>
              </c:ext>
            </c:extLst>
          </c:dPt>
          <c:dPt>
            <c:idx val="7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9D07-40E4-9C3C-8117E9383BDB}"/>
              </c:ext>
            </c:extLst>
          </c:dPt>
          <c:dPt>
            <c:idx val="7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9D07-40E4-9C3C-8117E9383BDB}"/>
              </c:ext>
            </c:extLst>
          </c:dPt>
          <c:dPt>
            <c:idx val="7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9D07-40E4-9C3C-8117E9383BDB}"/>
              </c:ext>
            </c:extLst>
          </c:dPt>
          <c:dPt>
            <c:idx val="8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9D07-40E4-9C3C-8117E9383BDB}"/>
              </c:ext>
            </c:extLst>
          </c:dPt>
          <c:dPt>
            <c:idx val="8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9D07-40E4-9C3C-8117E9383BDB}"/>
              </c:ext>
            </c:extLst>
          </c:dPt>
          <c:dPt>
            <c:idx val="8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9D07-40E4-9C3C-8117E9383BDB}"/>
              </c:ext>
            </c:extLst>
          </c:dPt>
          <c:dPt>
            <c:idx val="9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9D07-40E4-9C3C-8117E9383BDB}"/>
              </c:ext>
            </c:extLst>
          </c:dPt>
          <c:dPt>
            <c:idx val="9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9D07-40E4-9C3C-8117E9383BDB}"/>
              </c:ext>
            </c:extLst>
          </c:dPt>
          <c:dPt>
            <c:idx val="9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9D07-40E4-9C3C-8117E9383BDB}"/>
              </c:ext>
            </c:extLst>
          </c:dPt>
          <c:dPt>
            <c:idx val="10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9D07-40E4-9C3C-8117E9383BDB}"/>
              </c:ext>
            </c:extLst>
          </c:dPt>
          <c:dPt>
            <c:idx val="10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9D07-40E4-9C3C-8117E9383BDB}"/>
              </c:ext>
            </c:extLst>
          </c:dPt>
          <c:dPt>
            <c:idx val="10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9D07-40E4-9C3C-8117E9383BDB}"/>
              </c:ext>
            </c:extLst>
          </c:dPt>
          <c:dPt>
            <c:idx val="10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9D07-40E4-9C3C-8117E9383BDB}"/>
              </c:ext>
            </c:extLst>
          </c:dPt>
          <c:dPt>
            <c:idx val="10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9D07-40E4-9C3C-8117E9383BDB}"/>
              </c:ext>
            </c:extLst>
          </c:dPt>
          <c:dPt>
            <c:idx val="1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9D07-40E4-9C3C-8117E9383BDB}"/>
              </c:ext>
            </c:extLst>
          </c:dPt>
          <c:dPt>
            <c:idx val="1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9D07-40E4-9C3C-8117E9383BDB}"/>
              </c:ext>
            </c:extLst>
          </c:dPt>
          <c:dPt>
            <c:idx val="11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9D07-40E4-9C3C-8117E9383BDB}"/>
              </c:ext>
            </c:extLst>
          </c:dPt>
          <c:dPt>
            <c:idx val="11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9D07-40E4-9C3C-8117E9383BDB}"/>
              </c:ext>
            </c:extLst>
          </c:dPt>
          <c:dPt>
            <c:idx val="1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9D07-40E4-9C3C-8117E9383BDB}"/>
              </c:ext>
            </c:extLst>
          </c:dPt>
          <c:dPt>
            <c:idx val="12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9D07-40E4-9C3C-8117E9383BDB}"/>
              </c:ext>
            </c:extLst>
          </c:dPt>
          <c:dPt>
            <c:idx val="1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9D07-40E4-9C3C-8117E9383BDB}"/>
              </c:ext>
            </c:extLst>
          </c:dPt>
          <c:dPt>
            <c:idx val="12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9D07-40E4-9C3C-8117E9383BDB}"/>
              </c:ext>
            </c:extLst>
          </c:dPt>
          <c:dPt>
            <c:idx val="12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9D07-40E4-9C3C-8117E9383BDB}"/>
              </c:ext>
            </c:extLst>
          </c:dPt>
          <c:dPt>
            <c:idx val="1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9D07-40E4-9C3C-8117E9383BDB}"/>
              </c:ext>
            </c:extLst>
          </c:dPt>
          <c:dPt>
            <c:idx val="13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9D07-40E4-9C3C-8117E9383BDB}"/>
              </c:ext>
            </c:extLst>
          </c:dPt>
          <c:dPt>
            <c:idx val="13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9D07-40E4-9C3C-8117E9383BDB}"/>
              </c:ext>
            </c:extLst>
          </c:dPt>
          <c:dPt>
            <c:idx val="13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9D07-40E4-9C3C-8117E9383BDB}"/>
              </c:ext>
            </c:extLst>
          </c:dPt>
          <c:dPt>
            <c:idx val="13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9D07-40E4-9C3C-8117E9383BDB}"/>
              </c:ext>
            </c:extLst>
          </c:dPt>
          <c:dPt>
            <c:idx val="1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9D07-40E4-9C3C-8117E9383BDB}"/>
              </c:ext>
            </c:extLst>
          </c:dPt>
          <c:dPt>
            <c:idx val="14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9D07-40E4-9C3C-8117E9383BDB}"/>
              </c:ext>
            </c:extLst>
          </c:dPt>
          <c:dPt>
            <c:idx val="14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9D07-40E4-9C3C-8117E9383BDB}"/>
              </c:ext>
            </c:extLst>
          </c:dPt>
          <c:dPt>
            <c:idx val="15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9D07-40E4-9C3C-8117E9383BDB}"/>
              </c:ext>
            </c:extLst>
          </c:dPt>
          <c:dPt>
            <c:idx val="15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9D07-40E4-9C3C-8117E9383BDB}"/>
              </c:ext>
            </c:extLst>
          </c:dPt>
          <c:dPt>
            <c:idx val="1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9D07-40E4-9C3C-8117E9383BDB}"/>
              </c:ext>
            </c:extLst>
          </c:dPt>
          <c:dPt>
            <c:idx val="16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9D07-40E4-9C3C-8117E9383BDB}"/>
              </c:ext>
            </c:extLst>
          </c:dPt>
          <c:dPt>
            <c:idx val="16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9D07-40E4-9C3C-8117E9383BDB}"/>
              </c:ext>
            </c:extLst>
          </c:dPt>
          <c:dPt>
            <c:idx val="16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9D07-40E4-9C3C-8117E9383BDB}"/>
              </c:ext>
            </c:extLst>
          </c:dPt>
          <c:dPt>
            <c:idx val="16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9D07-40E4-9C3C-8117E9383BDB}"/>
              </c:ext>
            </c:extLst>
          </c:dPt>
          <c:dPt>
            <c:idx val="1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9D07-40E4-9C3C-8117E9383BDB}"/>
              </c:ext>
            </c:extLst>
          </c:dPt>
          <c:dPt>
            <c:idx val="17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9D07-40E4-9C3C-8117E9383BDB}"/>
              </c:ext>
            </c:extLst>
          </c:dPt>
          <c:dPt>
            <c:idx val="17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9D07-40E4-9C3C-8117E9383BDB}"/>
              </c:ext>
            </c:extLst>
          </c:dPt>
          <c:dPt>
            <c:idx val="17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9D07-40E4-9C3C-8117E9383BDB}"/>
              </c:ext>
            </c:extLst>
          </c:dPt>
          <c:dPt>
            <c:idx val="17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9D07-40E4-9C3C-8117E9383BDB}"/>
              </c:ext>
            </c:extLst>
          </c:dPt>
          <c:dPt>
            <c:idx val="1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9D07-40E4-9C3C-8117E9383BDB}"/>
              </c:ext>
            </c:extLst>
          </c:dPt>
          <c:cat>
            <c:strRef>
              <c:f>Tarkoitus!$A$9:$A$187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Tarkoitus!$B$9:$B$187</c:f>
              <c:numCache>
                <c:formatCode>#,##0</c:formatCode>
                <c:ptCount val="179"/>
                <c:pt idx="0">
                  <c:v>48595.54648123154</c:v>
                </c:pt>
                <c:pt idx="1">
                  <c:v>44599.667710055277</c:v>
                </c:pt>
                <c:pt idx="2">
                  <c:v>64690.168234955898</c:v>
                </c:pt>
                <c:pt idx="3">
                  <c:v>50377.777701542924</c:v>
                </c:pt>
                <c:pt idx="4">
                  <c:v>75355.621228803793</c:v>
                </c:pt>
                <c:pt idx="5">
                  <c:v>122127.03491830375</c:v>
                </c:pt>
                <c:pt idx="6">
                  <c:v>176240.86410690035</c:v>
                </c:pt>
                <c:pt idx="7">
                  <c:v>159912.71734695879</c:v>
                </c:pt>
                <c:pt idx="8">
                  <c:v>70145.085106916114</c:v>
                </c:pt>
                <c:pt idx="9">
                  <c:v>56207.886422179188</c:v>
                </c:pt>
                <c:pt idx="10">
                  <c:v>50031.236330448264</c:v>
                </c:pt>
                <c:pt idx="11">
                  <c:v>59908.375652750969</c:v>
                </c:pt>
                <c:pt idx="12">
                  <c:v>59297.766119538748</c:v>
                </c:pt>
                <c:pt idx="13">
                  <c:v>50041.002094261785</c:v>
                </c:pt>
                <c:pt idx="14">
                  <c:v>56731.467720239496</c:v>
                </c:pt>
                <c:pt idx="15">
                  <c:v>60514.602209875789</c:v>
                </c:pt>
                <c:pt idx="16">
                  <c:v>83795.87397134889</c:v>
                </c:pt>
                <c:pt idx="17">
                  <c:v>132159.6670845616</c:v>
                </c:pt>
                <c:pt idx="18">
                  <c:v>204223.5070657889</c:v>
                </c:pt>
                <c:pt idx="19">
                  <c:v>172490.79288193639</c:v>
                </c:pt>
                <c:pt idx="20">
                  <c:v>86771.942803789454</c:v>
                </c:pt>
                <c:pt idx="21">
                  <c:v>66784.962442156771</c:v>
                </c:pt>
                <c:pt idx="22">
                  <c:v>60010.115699638416</c:v>
                </c:pt>
                <c:pt idx="23">
                  <c:v>59455.423852545646</c:v>
                </c:pt>
                <c:pt idx="24">
                  <c:v>55272.544904451235</c:v>
                </c:pt>
                <c:pt idx="25">
                  <c:v>46478.362921753578</c:v>
                </c:pt>
                <c:pt idx="26">
                  <c:v>58797.734319492054</c:v>
                </c:pt>
                <c:pt idx="27">
                  <c:v>62563.472282776624</c:v>
                </c:pt>
                <c:pt idx="28">
                  <c:v>94547.15695333379</c:v>
                </c:pt>
                <c:pt idx="29">
                  <c:v>125383.68478462413</c:v>
                </c:pt>
                <c:pt idx="30">
                  <c:v>214337.94077800756</c:v>
                </c:pt>
                <c:pt idx="31">
                  <c:v>186775.88183793947</c:v>
                </c:pt>
                <c:pt idx="32">
                  <c:v>101628.54205145135</c:v>
                </c:pt>
                <c:pt idx="33">
                  <c:v>79655.943645678068</c:v>
                </c:pt>
                <c:pt idx="34">
                  <c:v>73390.141343268013</c:v>
                </c:pt>
                <c:pt idx="35">
                  <c:v>70095.250213417006</c:v>
                </c:pt>
                <c:pt idx="36">
                  <c:v>66303.596364427052</c:v>
                </c:pt>
                <c:pt idx="37">
                  <c:v>51355.50479417231</c:v>
                </c:pt>
                <c:pt idx="38">
                  <c:v>61137.889943970265</c:v>
                </c:pt>
                <c:pt idx="39">
                  <c:v>64003.526165124269</c:v>
                </c:pt>
                <c:pt idx="40">
                  <c:v>91280.76353116252</c:v>
                </c:pt>
                <c:pt idx="41">
                  <c:v>130084.90363307085</c:v>
                </c:pt>
                <c:pt idx="42">
                  <c:v>220285.10525330337</c:v>
                </c:pt>
                <c:pt idx="43">
                  <c:v>160298.24532538076</c:v>
                </c:pt>
                <c:pt idx="44">
                  <c:v>78549.955867145953</c:v>
                </c:pt>
                <c:pt idx="45">
                  <c:v>73205.571697516527</c:v>
                </c:pt>
                <c:pt idx="46">
                  <c:v>56949.323631777224</c:v>
                </c:pt>
                <c:pt idx="47">
                  <c:v>63955.327565565196</c:v>
                </c:pt>
                <c:pt idx="48">
                  <c:v>57820.252649771661</c:v>
                </c:pt>
                <c:pt idx="49">
                  <c:v>48943.005128544843</c:v>
                </c:pt>
                <c:pt idx="50">
                  <c:v>57168.938954908088</c:v>
                </c:pt>
                <c:pt idx="51">
                  <c:v>57789.767078764642</c:v>
                </c:pt>
                <c:pt idx="52">
                  <c:v>74971.139380347027</c:v>
                </c:pt>
                <c:pt idx="53">
                  <c:v>115608.14615135611</c:v>
                </c:pt>
                <c:pt idx="54">
                  <c:v>199253.80433737318</c:v>
                </c:pt>
                <c:pt idx="55">
                  <c:v>168616.92398810497</c:v>
                </c:pt>
                <c:pt idx="56">
                  <c:v>81739.286659121339</c:v>
                </c:pt>
                <c:pt idx="57">
                  <c:v>63824.188666528818</c:v>
                </c:pt>
                <c:pt idx="58">
                  <c:v>53935.125149720334</c:v>
                </c:pt>
                <c:pt idx="59">
                  <c:v>59126.818799877932</c:v>
                </c:pt>
                <c:pt idx="60">
                  <c:v>56890.029225707563</c:v>
                </c:pt>
                <c:pt idx="61">
                  <c:v>49826.163876838284</c:v>
                </c:pt>
                <c:pt idx="62">
                  <c:v>52089.929598187155</c:v>
                </c:pt>
                <c:pt idx="63">
                  <c:v>53388.55254874305</c:v>
                </c:pt>
                <c:pt idx="64">
                  <c:v>67452.431910275307</c:v>
                </c:pt>
                <c:pt idx="65">
                  <c:v>109967.85202815439</c:v>
                </c:pt>
                <c:pt idx="66">
                  <c:v>203697.21358888235</c:v>
                </c:pt>
                <c:pt idx="67">
                  <c:v>184338.13944258256</c:v>
                </c:pt>
                <c:pt idx="68">
                  <c:v>81954.866213114932</c:v>
                </c:pt>
                <c:pt idx="69">
                  <c:v>69237.08545568728</c:v>
                </c:pt>
                <c:pt idx="70">
                  <c:v>77650.945016955957</c:v>
                </c:pt>
                <c:pt idx="71">
                  <c:v>63454.677367556869</c:v>
                </c:pt>
                <c:pt idx="72">
                  <c:v>67830.013604596679</c:v>
                </c:pt>
                <c:pt idx="73">
                  <c:v>61047.29808284872</c:v>
                </c:pt>
                <c:pt idx="74">
                  <c:v>75792.76852741708</c:v>
                </c:pt>
                <c:pt idx="75">
                  <c:v>71778.384878458834</c:v>
                </c:pt>
                <c:pt idx="76">
                  <c:v>92079.488522413114</c:v>
                </c:pt>
                <c:pt idx="77">
                  <c:v>146353.80336809027</c:v>
                </c:pt>
                <c:pt idx="78">
                  <c:v>256177.02356602577</c:v>
                </c:pt>
                <c:pt idx="79">
                  <c:v>196254.5881635859</c:v>
                </c:pt>
                <c:pt idx="80">
                  <c:v>108239.70376969548</c:v>
                </c:pt>
                <c:pt idx="81">
                  <c:v>86930.457576697663</c:v>
                </c:pt>
                <c:pt idx="82">
                  <c:v>90890.187157448963</c:v>
                </c:pt>
                <c:pt idx="83">
                  <c:v>83660.391584790341</c:v>
                </c:pt>
                <c:pt idx="84">
                  <c:v>72521.127753654117</c:v>
                </c:pt>
                <c:pt idx="85">
                  <c:v>74098.745765616812</c:v>
                </c:pt>
                <c:pt idx="86">
                  <c:v>90233.119601726838</c:v>
                </c:pt>
                <c:pt idx="87">
                  <c:v>84703.965692843019</c:v>
                </c:pt>
                <c:pt idx="88">
                  <c:v>104000.1765590905</c:v>
                </c:pt>
                <c:pt idx="89">
                  <c:v>156177.29529099216</c:v>
                </c:pt>
                <c:pt idx="90">
                  <c:v>237105.25347493379</c:v>
                </c:pt>
                <c:pt idx="91">
                  <c:v>196796.63103185309</c:v>
                </c:pt>
                <c:pt idx="92">
                  <c:v>99287.896568775162</c:v>
                </c:pt>
                <c:pt idx="93">
                  <c:v>94583.941531619028</c:v>
                </c:pt>
                <c:pt idx="94">
                  <c:v>82040.105019864583</c:v>
                </c:pt>
                <c:pt idx="95">
                  <c:v>97141.489732623319</c:v>
                </c:pt>
                <c:pt idx="96">
                  <c:v>95371.027833850298</c:v>
                </c:pt>
                <c:pt idx="97">
                  <c:v>63204.527696062512</c:v>
                </c:pt>
                <c:pt idx="98">
                  <c:v>69070.258432523842</c:v>
                </c:pt>
                <c:pt idx="99">
                  <c:v>80717.960153549473</c:v>
                </c:pt>
                <c:pt idx="100">
                  <c:v>100367.89794285008</c:v>
                </c:pt>
                <c:pt idx="101">
                  <c:v>164948.38402871875</c:v>
                </c:pt>
                <c:pt idx="102">
                  <c:v>244054.50690172985</c:v>
                </c:pt>
                <c:pt idx="103">
                  <c:v>195998.80116426529</c:v>
                </c:pt>
                <c:pt idx="104">
                  <c:v>102927.18303018913</c:v>
                </c:pt>
                <c:pt idx="105">
                  <c:v>118308.52694589231</c:v>
                </c:pt>
                <c:pt idx="106">
                  <c:v>87733.266338149973</c:v>
                </c:pt>
                <c:pt idx="107">
                  <c:v>91888.062716431989</c:v>
                </c:pt>
                <c:pt idx="108">
                  <c:v>101478.86406667545</c:v>
                </c:pt>
                <c:pt idx="109">
                  <c:v>79659.953460673118</c:v>
                </c:pt>
                <c:pt idx="110">
                  <c:v>91651.07531102642</c:v>
                </c:pt>
                <c:pt idx="111">
                  <c:v>93127.931946067489</c:v>
                </c:pt>
                <c:pt idx="112">
                  <c:v>120563.37725918538</c:v>
                </c:pt>
                <c:pt idx="113">
                  <c:v>145908.61944885395</c:v>
                </c:pt>
                <c:pt idx="114">
                  <c:v>282831.80751790648</c:v>
                </c:pt>
                <c:pt idx="115">
                  <c:v>241243.9233195977</c:v>
                </c:pt>
                <c:pt idx="116">
                  <c:v>124778.55488954723</c:v>
                </c:pt>
                <c:pt idx="117">
                  <c:v>118515.07987288205</c:v>
                </c:pt>
                <c:pt idx="118">
                  <c:v>102313.11862179765</c:v>
                </c:pt>
                <c:pt idx="119">
                  <c:v>120072.98314031468</c:v>
                </c:pt>
                <c:pt idx="120">
                  <c:v>108146.10589684793</c:v>
                </c:pt>
                <c:pt idx="121">
                  <c:v>87519.855382008449</c:v>
                </c:pt>
                <c:pt idx="122">
                  <c:v>100559.28876639775</c:v>
                </c:pt>
                <c:pt idx="123">
                  <c:v>117705.02075858906</c:v>
                </c:pt>
                <c:pt idx="124">
                  <c:v>142167.83502749144</c:v>
                </c:pt>
                <c:pt idx="125">
                  <c:v>194912.25044550496</c:v>
                </c:pt>
                <c:pt idx="126">
                  <c:v>318079.71655173501</c:v>
                </c:pt>
                <c:pt idx="127">
                  <c:v>248443.78633472172</c:v>
                </c:pt>
                <c:pt idx="128">
                  <c:v>133056.67963040626</c:v>
                </c:pt>
                <c:pt idx="129">
                  <c:v>130672.20732221351</c:v>
                </c:pt>
                <c:pt idx="130">
                  <c:v>100216.98927212998</c:v>
                </c:pt>
                <c:pt idx="131">
                  <c:v>119588.46606266852</c:v>
                </c:pt>
                <c:pt idx="132">
                  <c:v>117221.96383892081</c:v>
                </c:pt>
                <c:pt idx="133">
                  <c:v>91401.650536688438</c:v>
                </c:pt>
                <c:pt idx="134">
                  <c:v>105365.74424873632</c:v>
                </c:pt>
                <c:pt idx="135">
                  <c:v>108836.62803896323</c:v>
                </c:pt>
                <c:pt idx="136">
                  <c:v>150764.07700606878</c:v>
                </c:pt>
                <c:pt idx="137">
                  <c:v>195868.95743166388</c:v>
                </c:pt>
                <c:pt idx="138">
                  <c:v>289292.07211374957</c:v>
                </c:pt>
                <c:pt idx="139">
                  <c:v>235556.58257445227</c:v>
                </c:pt>
                <c:pt idx="140">
                  <c:v>139558.19759913432</c:v>
                </c:pt>
                <c:pt idx="141">
                  <c:v>124583.69776472711</c:v>
                </c:pt>
                <c:pt idx="142">
                  <c:v>108707.21069827996</c:v>
                </c:pt>
                <c:pt idx="143">
                  <c:v>115461.55406438091</c:v>
                </c:pt>
                <c:pt idx="144">
                  <c:v>109075.49394952302</c:v>
                </c:pt>
                <c:pt idx="145">
                  <c:v>90704.07571293402</c:v>
                </c:pt>
                <c:pt idx="146">
                  <c:v>111526.7631199913</c:v>
                </c:pt>
                <c:pt idx="147">
                  <c:v>97847.378114770341</c:v>
                </c:pt>
                <c:pt idx="148">
                  <c:v>150610.02801536687</c:v>
                </c:pt>
                <c:pt idx="149">
                  <c:v>182602.37904332497</c:v>
                </c:pt>
                <c:pt idx="150">
                  <c:v>283414.78197830613</c:v>
                </c:pt>
                <c:pt idx="151">
                  <c:v>252364.88394551008</c:v>
                </c:pt>
                <c:pt idx="152">
                  <c:v>137700.98847287564</c:v>
                </c:pt>
                <c:pt idx="153">
                  <c:v>129756.93235427093</c:v>
                </c:pt>
                <c:pt idx="154">
                  <c:v>122668.62852049845</c:v>
                </c:pt>
                <c:pt idx="155">
                  <c:v>110322.66544571545</c:v>
                </c:pt>
                <c:pt idx="156">
                  <c:v>115268.43665372921</c:v>
                </c:pt>
                <c:pt idx="157">
                  <c:v>82108.430655626173</c:v>
                </c:pt>
                <c:pt idx="158">
                  <c:v>98578.510740123806</c:v>
                </c:pt>
                <c:pt idx="159">
                  <c:v>96765.025417517929</c:v>
                </c:pt>
                <c:pt idx="160">
                  <c:v>131734.32270262355</c:v>
                </c:pt>
                <c:pt idx="161">
                  <c:v>187641.03651753385</c:v>
                </c:pt>
                <c:pt idx="162">
                  <c:v>251204.45038613526</c:v>
                </c:pt>
                <c:pt idx="163">
                  <c:v>219837.02046736173</c:v>
                </c:pt>
                <c:pt idx="164">
                  <c:v>120463.5968031089</c:v>
                </c:pt>
                <c:pt idx="165">
                  <c:v>121747.10794598759</c:v>
                </c:pt>
                <c:pt idx="166">
                  <c:v>111388.71286259685</c:v>
                </c:pt>
                <c:pt idx="167">
                  <c:v>100613.80778672831</c:v>
                </c:pt>
                <c:pt idx="168">
                  <c:v>112865.25527337902</c:v>
                </c:pt>
                <c:pt idx="169">
                  <c:v>99158.056481894135</c:v>
                </c:pt>
                <c:pt idx="170">
                  <c:v>110342.92182466996</c:v>
                </c:pt>
                <c:pt idx="171">
                  <c:v>98939.018299105985</c:v>
                </c:pt>
                <c:pt idx="172">
                  <c:v>134461.41393892802</c:v>
                </c:pt>
                <c:pt idx="173">
                  <c:v>192997.80338238605</c:v>
                </c:pt>
                <c:pt idx="174">
                  <c:v>301233.91556518979</c:v>
                </c:pt>
                <c:pt idx="175">
                  <c:v>248132.26787209389</c:v>
                </c:pt>
                <c:pt idx="176">
                  <c:v>136012.35525660252</c:v>
                </c:pt>
                <c:pt idx="177">
                  <c:v>129275.61629336412</c:v>
                </c:pt>
                <c:pt idx="178">
                  <c:v>106631.18933150175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9D07-40E4-9C3C-8117E938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8096864"/>
        <c:axId val="538096472"/>
      </c:barChart>
      <c:lineChart>
        <c:grouping val="standard"/>
        <c:varyColors val="0"/>
        <c:ser>
          <c:idx val="0"/>
          <c:order val="1"/>
          <c:tx>
            <c:strRef>
              <c:f>Tarkoitus!$C$8</c:f>
              <c:strCache>
                <c:ptCount val="1"/>
                <c:pt idx="0">
                  <c:v>Ammattiin liittyvät Business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Tarkoitus!$A$9:$A$187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Tarkoitus!$C$9:$C$187</c:f>
              <c:numCache>
                <c:formatCode>#,##0</c:formatCode>
                <c:ptCount val="179"/>
                <c:pt idx="0">
                  <c:v>113040.11105451483</c:v>
                </c:pt>
                <c:pt idx="1">
                  <c:v>100721.21489874946</c:v>
                </c:pt>
                <c:pt idx="2">
                  <c:v>102445.75764117439</c:v>
                </c:pt>
                <c:pt idx="3">
                  <c:v>99298.93111665771</c:v>
                </c:pt>
                <c:pt idx="4">
                  <c:v>131616.90588750158</c:v>
                </c:pt>
                <c:pt idx="5">
                  <c:v>110813.84043558248</c:v>
                </c:pt>
                <c:pt idx="6">
                  <c:v>72577.199509457176</c:v>
                </c:pt>
                <c:pt idx="7">
                  <c:v>125977.01318125415</c:v>
                </c:pt>
                <c:pt idx="8">
                  <c:v>130119.18443989818</c:v>
                </c:pt>
                <c:pt idx="9">
                  <c:v>121269.31220980542</c:v>
                </c:pt>
                <c:pt idx="10">
                  <c:v>125837.07684894363</c:v>
                </c:pt>
                <c:pt idx="11">
                  <c:v>74570.988075727379</c:v>
                </c:pt>
                <c:pt idx="12">
                  <c:v>105230.5236185877</c:v>
                </c:pt>
                <c:pt idx="13">
                  <c:v>90636.378014857924</c:v>
                </c:pt>
                <c:pt idx="14">
                  <c:v>101048.64791642994</c:v>
                </c:pt>
                <c:pt idx="15">
                  <c:v>99104.153097350587</c:v>
                </c:pt>
                <c:pt idx="16">
                  <c:v>114621.24873967987</c:v>
                </c:pt>
                <c:pt idx="17">
                  <c:v>114584.95594373791</c:v>
                </c:pt>
                <c:pt idx="18">
                  <c:v>56581.595725342384</c:v>
                </c:pt>
                <c:pt idx="19">
                  <c:v>104525.68041533344</c:v>
                </c:pt>
                <c:pt idx="20">
                  <c:v>115154.80800869795</c:v>
                </c:pt>
                <c:pt idx="21">
                  <c:v>114829.75508639685</c:v>
                </c:pt>
                <c:pt idx="22">
                  <c:v>109860.53604584519</c:v>
                </c:pt>
                <c:pt idx="23">
                  <c:v>69232.297347915461</c:v>
                </c:pt>
                <c:pt idx="24">
                  <c:v>95441.414980380738</c:v>
                </c:pt>
                <c:pt idx="25">
                  <c:v>84745.99239846594</c:v>
                </c:pt>
                <c:pt idx="26">
                  <c:v>108814.17917133277</c:v>
                </c:pt>
                <c:pt idx="27">
                  <c:v>88678.865368169616</c:v>
                </c:pt>
                <c:pt idx="28">
                  <c:v>126348.57982110349</c:v>
                </c:pt>
                <c:pt idx="29">
                  <c:v>125232.08660842743</c:v>
                </c:pt>
                <c:pt idx="30">
                  <c:v>49057.270898679664</c:v>
                </c:pt>
                <c:pt idx="31">
                  <c:v>128410.77922432766</c:v>
                </c:pt>
                <c:pt idx="32">
                  <c:v>125340.38061555487</c:v>
                </c:pt>
                <c:pt idx="33">
                  <c:v>116740.98826226586</c:v>
                </c:pt>
                <c:pt idx="34">
                  <c:v>113130.88209641479</c:v>
                </c:pt>
                <c:pt idx="35">
                  <c:v>79389.88944871354</c:v>
                </c:pt>
                <c:pt idx="36">
                  <c:v>100236.35165507357</c:v>
                </c:pt>
                <c:pt idx="37">
                  <c:v>89323.923080941575</c:v>
                </c:pt>
                <c:pt idx="38">
                  <c:v>108487.33817102763</c:v>
                </c:pt>
                <c:pt idx="39">
                  <c:v>92837.188020259942</c:v>
                </c:pt>
                <c:pt idx="40">
                  <c:v>124314.34551665926</c:v>
                </c:pt>
                <c:pt idx="41">
                  <c:v>119213.5466308857</c:v>
                </c:pt>
                <c:pt idx="42">
                  <c:v>67341.541210602605</c:v>
                </c:pt>
                <c:pt idx="43">
                  <c:v>142386.93807649126</c:v>
                </c:pt>
                <c:pt idx="44">
                  <c:v>150104.35195623102</c:v>
                </c:pt>
                <c:pt idx="45">
                  <c:v>122816.43684256669</c:v>
                </c:pt>
                <c:pt idx="46">
                  <c:v>126459.87360329056</c:v>
                </c:pt>
                <c:pt idx="47">
                  <c:v>78771.465768630442</c:v>
                </c:pt>
                <c:pt idx="48">
                  <c:v>104727.96190352566</c:v>
                </c:pt>
                <c:pt idx="49">
                  <c:v>96229.051873080491</c:v>
                </c:pt>
                <c:pt idx="50">
                  <c:v>107361.73674205708</c:v>
                </c:pt>
                <c:pt idx="51">
                  <c:v>118755.17564673122</c:v>
                </c:pt>
                <c:pt idx="52">
                  <c:v>143328.60035932349</c:v>
                </c:pt>
                <c:pt idx="53">
                  <c:v>132788.85770080888</c:v>
                </c:pt>
                <c:pt idx="54">
                  <c:v>77550.378143017806</c:v>
                </c:pt>
                <c:pt idx="55">
                  <c:v>134332.47493115923</c:v>
                </c:pt>
                <c:pt idx="56">
                  <c:v>150212.56081314344</c:v>
                </c:pt>
                <c:pt idx="57">
                  <c:v>151670.3396982596</c:v>
                </c:pt>
                <c:pt idx="58">
                  <c:v>145950.63704456674</c:v>
                </c:pt>
                <c:pt idx="59">
                  <c:v>95987.248186636105</c:v>
                </c:pt>
                <c:pt idx="60">
                  <c:v>115493.47392621369</c:v>
                </c:pt>
                <c:pt idx="61">
                  <c:v>106139.98520379799</c:v>
                </c:pt>
                <c:pt idx="62">
                  <c:v>131114.77183751465</c:v>
                </c:pt>
                <c:pt idx="63">
                  <c:v>118706.49196717556</c:v>
                </c:pt>
                <c:pt idx="64">
                  <c:v>157051.24282454507</c:v>
                </c:pt>
                <c:pt idx="65">
                  <c:v>142937.60664602375</c:v>
                </c:pt>
                <c:pt idx="66">
                  <c:v>79250.889906807366</c:v>
                </c:pt>
                <c:pt idx="67">
                  <c:v>137624.23262901732</c:v>
                </c:pt>
                <c:pt idx="68">
                  <c:v>157317.09066629485</c:v>
                </c:pt>
                <c:pt idx="69">
                  <c:v>151911.1330826155</c:v>
                </c:pt>
                <c:pt idx="70">
                  <c:v>145150.66068854215</c:v>
                </c:pt>
                <c:pt idx="71">
                  <c:v>82694.145997541564</c:v>
                </c:pt>
                <c:pt idx="72">
                  <c:v>121247.7676322625</c:v>
                </c:pt>
                <c:pt idx="73">
                  <c:v>107213.20571753877</c:v>
                </c:pt>
                <c:pt idx="74">
                  <c:v>128296.81868241221</c:v>
                </c:pt>
                <c:pt idx="75">
                  <c:v>106247.52491385562</c:v>
                </c:pt>
                <c:pt idx="76">
                  <c:v>152383.52261683752</c:v>
                </c:pt>
                <c:pt idx="77">
                  <c:v>132399.85952766734</c:v>
                </c:pt>
                <c:pt idx="78">
                  <c:v>59281.503707613869</c:v>
                </c:pt>
                <c:pt idx="79">
                  <c:v>146597.66628367131</c:v>
                </c:pt>
                <c:pt idx="80">
                  <c:v>150378.92432860832</c:v>
                </c:pt>
                <c:pt idx="81">
                  <c:v>142885.94894015318</c:v>
                </c:pt>
                <c:pt idx="82">
                  <c:v>144960.18942743534</c:v>
                </c:pt>
                <c:pt idx="83">
                  <c:v>94860.07012721771</c:v>
                </c:pt>
                <c:pt idx="84">
                  <c:v>140477.45885172414</c:v>
                </c:pt>
                <c:pt idx="85">
                  <c:v>120473.1266821772</c:v>
                </c:pt>
                <c:pt idx="86">
                  <c:v>117660.78606878132</c:v>
                </c:pt>
                <c:pt idx="87">
                  <c:v>136020.69958949322</c:v>
                </c:pt>
                <c:pt idx="88">
                  <c:v>146596.1941972528</c:v>
                </c:pt>
                <c:pt idx="89">
                  <c:v>128401.14395645668</c:v>
                </c:pt>
                <c:pt idx="90">
                  <c:v>85060.278101661068</c:v>
                </c:pt>
                <c:pt idx="91">
                  <c:v>144721.68568227923</c:v>
                </c:pt>
                <c:pt idx="92">
                  <c:v>161127.80759798287</c:v>
                </c:pt>
                <c:pt idx="93">
                  <c:v>156223.03526774916</c:v>
                </c:pt>
                <c:pt idx="94">
                  <c:v>142589.53162570979</c:v>
                </c:pt>
                <c:pt idx="95">
                  <c:v>82048.338167321461</c:v>
                </c:pt>
                <c:pt idx="96">
                  <c:v>111732.11246870043</c:v>
                </c:pt>
                <c:pt idx="97">
                  <c:v>87830.737123859435</c:v>
                </c:pt>
                <c:pt idx="98">
                  <c:v>110784.21115424033</c:v>
                </c:pt>
                <c:pt idx="99">
                  <c:v>101477.92041987367</c:v>
                </c:pt>
                <c:pt idx="100">
                  <c:v>140470.10812589707</c:v>
                </c:pt>
                <c:pt idx="101">
                  <c:v>119393.87763453595</c:v>
                </c:pt>
                <c:pt idx="102">
                  <c:v>68745.075701086418</c:v>
                </c:pt>
                <c:pt idx="103">
                  <c:v>120401.03714144317</c:v>
                </c:pt>
                <c:pt idx="104">
                  <c:v>135050.89996146641</c:v>
                </c:pt>
                <c:pt idx="105">
                  <c:v>132544.8232597936</c:v>
                </c:pt>
                <c:pt idx="106">
                  <c:v>127035.35885787444</c:v>
                </c:pt>
                <c:pt idx="107">
                  <c:v>94967.767223391944</c:v>
                </c:pt>
                <c:pt idx="108">
                  <c:v>99950.137560844581</c:v>
                </c:pt>
                <c:pt idx="109">
                  <c:v>103613.05222705702</c:v>
                </c:pt>
                <c:pt idx="110">
                  <c:v>128653.12464723515</c:v>
                </c:pt>
                <c:pt idx="111">
                  <c:v>103045.23293347903</c:v>
                </c:pt>
                <c:pt idx="112">
                  <c:v>134103.15885756674</c:v>
                </c:pt>
                <c:pt idx="113">
                  <c:v>146379.68282603243</c:v>
                </c:pt>
                <c:pt idx="114">
                  <c:v>78542.643416525767</c:v>
                </c:pt>
                <c:pt idx="115">
                  <c:v>124175.82555624982</c:v>
                </c:pt>
                <c:pt idx="116">
                  <c:v>144982.1070074437</c:v>
                </c:pt>
                <c:pt idx="117">
                  <c:v>153417.25267966447</c:v>
                </c:pt>
                <c:pt idx="118">
                  <c:v>146932.25963472339</c:v>
                </c:pt>
                <c:pt idx="119">
                  <c:v>91815.400157274402</c:v>
                </c:pt>
                <c:pt idx="120">
                  <c:v>121466.93374006302</c:v>
                </c:pt>
                <c:pt idx="121">
                  <c:v>111487.42864116779</c:v>
                </c:pt>
                <c:pt idx="122">
                  <c:v>128344.60615089608</c:v>
                </c:pt>
                <c:pt idx="123">
                  <c:v>113708.04856814575</c:v>
                </c:pt>
                <c:pt idx="124">
                  <c:v>134050.66004176304</c:v>
                </c:pt>
                <c:pt idx="125">
                  <c:v>125032.38806398601</c:v>
                </c:pt>
                <c:pt idx="126">
                  <c:v>74629.24225387245</c:v>
                </c:pt>
                <c:pt idx="127">
                  <c:v>134037.78279578729</c:v>
                </c:pt>
                <c:pt idx="128">
                  <c:v>158410.48488111724</c:v>
                </c:pt>
                <c:pt idx="129">
                  <c:v>152901.10436546023</c:v>
                </c:pt>
                <c:pt idx="130">
                  <c:v>151582.48896936554</c:v>
                </c:pt>
                <c:pt idx="131">
                  <c:v>101441.16168825202</c:v>
                </c:pt>
                <c:pt idx="132">
                  <c:v>122068.29091364815</c:v>
                </c:pt>
                <c:pt idx="133">
                  <c:v>115828.16297321529</c:v>
                </c:pt>
                <c:pt idx="134">
                  <c:v>132628.0969947727</c:v>
                </c:pt>
                <c:pt idx="135">
                  <c:v>116626.1736041343</c:v>
                </c:pt>
                <c:pt idx="136">
                  <c:v>138850.4772159532</c:v>
                </c:pt>
                <c:pt idx="137">
                  <c:v>130150.03796611878</c:v>
                </c:pt>
                <c:pt idx="138">
                  <c:v>84053.709462204162</c:v>
                </c:pt>
                <c:pt idx="139">
                  <c:v>145006.70654937602</c:v>
                </c:pt>
                <c:pt idx="140">
                  <c:v>149227.90653197601</c:v>
                </c:pt>
                <c:pt idx="141">
                  <c:v>143703.75040453739</c:v>
                </c:pt>
                <c:pt idx="142">
                  <c:v>144486.58236691833</c:v>
                </c:pt>
                <c:pt idx="143">
                  <c:v>89818.239565381358</c:v>
                </c:pt>
                <c:pt idx="144">
                  <c:v>116063.30997454771</c:v>
                </c:pt>
                <c:pt idx="145">
                  <c:v>102440.6757099322</c:v>
                </c:pt>
                <c:pt idx="146">
                  <c:v>115489.62054053436</c:v>
                </c:pt>
                <c:pt idx="147">
                  <c:v>111629.88151423851</c:v>
                </c:pt>
                <c:pt idx="148">
                  <c:v>138495.31783680047</c:v>
                </c:pt>
                <c:pt idx="149">
                  <c:v>134459.12261247376</c:v>
                </c:pt>
                <c:pt idx="150">
                  <c:v>88198.745905492047</c:v>
                </c:pt>
                <c:pt idx="151">
                  <c:v>118572.31625550374</c:v>
                </c:pt>
                <c:pt idx="152">
                  <c:v>133818.27923946286</c:v>
                </c:pt>
                <c:pt idx="153">
                  <c:v>120978.50442241224</c:v>
                </c:pt>
                <c:pt idx="154">
                  <c:v>142417.60909481382</c:v>
                </c:pt>
                <c:pt idx="155">
                  <c:v>97566.363181398105</c:v>
                </c:pt>
                <c:pt idx="156">
                  <c:v>120143.16223346992</c:v>
                </c:pt>
                <c:pt idx="157">
                  <c:v>112570.88139097687</c:v>
                </c:pt>
                <c:pt idx="158">
                  <c:v>122586.18153489975</c:v>
                </c:pt>
                <c:pt idx="159">
                  <c:v>114242.02382069256</c:v>
                </c:pt>
                <c:pt idx="160">
                  <c:v>155095.00991973135</c:v>
                </c:pt>
                <c:pt idx="161">
                  <c:v>133311.65575305017</c:v>
                </c:pt>
                <c:pt idx="162">
                  <c:v>113394.16416966026</c:v>
                </c:pt>
                <c:pt idx="163">
                  <c:v>144185.15934193111</c:v>
                </c:pt>
                <c:pt idx="164">
                  <c:v>147077.48223034211</c:v>
                </c:pt>
                <c:pt idx="165">
                  <c:v>156130.96497172792</c:v>
                </c:pt>
                <c:pt idx="166">
                  <c:v>151689.04285846319</c:v>
                </c:pt>
                <c:pt idx="167">
                  <c:v>109974.12070148838</c:v>
                </c:pt>
                <c:pt idx="168">
                  <c:v>109115.13261543248</c:v>
                </c:pt>
                <c:pt idx="169">
                  <c:v>105618.8027523425</c:v>
                </c:pt>
                <c:pt idx="170">
                  <c:v>117772.60728539142</c:v>
                </c:pt>
                <c:pt idx="171">
                  <c:v>114061.8224434976</c:v>
                </c:pt>
                <c:pt idx="172">
                  <c:v>150553.58606107201</c:v>
                </c:pt>
                <c:pt idx="173">
                  <c:v>142515.19661761395</c:v>
                </c:pt>
                <c:pt idx="174">
                  <c:v>135923.08443481021</c:v>
                </c:pt>
                <c:pt idx="175">
                  <c:v>158129.72513068456</c:v>
                </c:pt>
                <c:pt idx="176">
                  <c:v>153526.58038627816</c:v>
                </c:pt>
                <c:pt idx="177">
                  <c:v>169909.94984676188</c:v>
                </c:pt>
                <c:pt idx="178">
                  <c:v>153176.81066849825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9D07-40E4-9C3C-8117E938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96080"/>
        <c:axId val="538095688"/>
      </c:lineChart>
      <c:catAx>
        <c:axId val="538096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3809647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53809647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38096864"/>
        <c:crosses val="autoZero"/>
        <c:crossBetween val="between"/>
      </c:valAx>
      <c:catAx>
        <c:axId val="53809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8095688"/>
        <c:crosses val="autoZero"/>
        <c:auto val="0"/>
        <c:lblAlgn val="ctr"/>
        <c:lblOffset val="100"/>
        <c:noMultiLvlLbl val="0"/>
      </c:catAx>
      <c:valAx>
        <c:axId val="538095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38096080"/>
        <c:crosses val="autoZero"/>
        <c:crossBetween val="between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20076745725941"/>
          <c:y val="0.9316047640271381"/>
          <c:w val="0.53039545588716308"/>
          <c:h val="5.1886792452830524E-2"/>
        </c:manualLayout>
      </c:layout>
      <c:overlay val="0"/>
      <c:spPr>
        <a:solidFill>
          <a:srgbClr val="A0E0E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&amp;LStatistics Finland&amp;C&amp;D&amp;RHelsinki City Tourist Office</c:oddFooter>
    </c:headerFooter>
    <c:pageMargins b="1" l="0.75000000000001332" r="0.75000000000001332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Helsingin majoitusliikkeiden käyttöaste ja huonekapasiteetti
Room occupancy rate and the number of rooms in the accommodations establishments of Helsinki</a:t>
            </a:r>
          </a:p>
        </c:rich>
      </c:tx>
      <c:layout>
        <c:manualLayout>
          <c:xMode val="edge"/>
          <c:yMode val="edge"/>
          <c:x val="0.14848155791549691"/>
          <c:y val="1.464435146443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37960894638264E-2"/>
          <c:y val="0.12343108842905059"/>
          <c:w val="0.80090032740676376"/>
          <c:h val="0.70292958834171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Kapasiteetti!$D$4</c:f>
              <c:strCache>
                <c:ptCount val="1"/>
                <c:pt idx="0">
                  <c:v>Huoneet      Rooms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8B-4785-8408-E855D416795A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8B-4785-8408-E855D416795A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8B-4785-8408-E855D416795A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8B-4785-8408-E855D416795A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8B-4785-8408-E855D41679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8B-4785-8408-E855D416795A}"/>
              </c:ext>
            </c:extLst>
          </c:dPt>
          <c:dPt>
            <c:idx val="1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8B-4785-8408-E855D416795A}"/>
              </c:ext>
            </c:extLst>
          </c:dPt>
          <c:dPt>
            <c:idx val="1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8B-4785-8408-E855D416795A}"/>
              </c:ext>
            </c:extLst>
          </c:dPt>
          <c:dPt>
            <c:idx val="1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8B-4785-8408-E855D416795A}"/>
              </c:ext>
            </c:extLst>
          </c:dPt>
          <c:dPt>
            <c:idx val="2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8B-4785-8408-E855D416795A}"/>
              </c:ext>
            </c:extLst>
          </c:dPt>
          <c:dPt>
            <c:idx val="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8B-4785-8408-E855D416795A}"/>
              </c:ext>
            </c:extLst>
          </c:dPt>
          <c:dPt>
            <c:idx val="2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E8B-4785-8408-E855D416795A}"/>
              </c:ext>
            </c:extLst>
          </c:dPt>
          <c:dPt>
            <c:idx val="3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E8B-4785-8408-E855D416795A}"/>
              </c:ext>
            </c:extLst>
          </c:dPt>
          <c:dPt>
            <c:idx val="3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E8B-4785-8408-E855D416795A}"/>
              </c:ext>
            </c:extLst>
          </c:dPt>
          <c:dPt>
            <c:idx val="3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E8B-4785-8408-E855D416795A}"/>
              </c:ext>
            </c:extLst>
          </c:dPt>
          <c:dPt>
            <c:idx val="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E8B-4785-8408-E855D416795A}"/>
              </c:ext>
            </c:extLst>
          </c:dPt>
          <c:dPt>
            <c:idx val="4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E8B-4785-8408-E855D416795A}"/>
              </c:ext>
            </c:extLst>
          </c:dPt>
          <c:dPt>
            <c:idx val="4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E8B-4785-8408-E855D416795A}"/>
              </c:ext>
            </c:extLst>
          </c:dPt>
          <c:dPt>
            <c:idx val="4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E8B-4785-8408-E855D416795A}"/>
              </c:ext>
            </c:extLst>
          </c:dPt>
          <c:dPt>
            <c:idx val="4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E8B-4785-8408-E855D416795A}"/>
              </c:ext>
            </c:extLst>
          </c:dPt>
          <c:dPt>
            <c:idx val="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4E8B-4785-8408-E855D416795A}"/>
              </c:ext>
            </c:extLst>
          </c:dPt>
          <c:dPt>
            <c:idx val="5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4E8B-4785-8408-E855D416795A}"/>
              </c:ext>
            </c:extLst>
          </c:dPt>
          <c:dPt>
            <c:idx val="5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4E8B-4785-8408-E855D416795A}"/>
              </c:ext>
            </c:extLst>
          </c:dPt>
          <c:dPt>
            <c:idx val="5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4E8B-4785-8408-E855D416795A}"/>
              </c:ext>
            </c:extLst>
          </c:dPt>
          <c:dPt>
            <c:idx val="5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4E8B-4785-8408-E855D416795A}"/>
              </c:ext>
            </c:extLst>
          </c:dPt>
          <c:dPt>
            <c:idx val="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4E8B-4785-8408-E855D416795A}"/>
              </c:ext>
            </c:extLst>
          </c:dPt>
          <c:dPt>
            <c:idx val="6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4E8B-4785-8408-E855D416795A}"/>
              </c:ext>
            </c:extLst>
          </c:dPt>
          <c:dPt>
            <c:idx val="6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4E8B-4785-8408-E855D416795A}"/>
              </c:ext>
            </c:extLst>
          </c:dPt>
          <c:dPt>
            <c:idx val="6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4E8B-4785-8408-E855D416795A}"/>
              </c:ext>
            </c:extLst>
          </c:dPt>
          <c:dPt>
            <c:idx val="6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4E8B-4785-8408-E855D416795A}"/>
              </c:ext>
            </c:extLst>
          </c:dPt>
          <c:dPt>
            <c:idx val="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4E8B-4785-8408-E855D416795A}"/>
              </c:ext>
            </c:extLst>
          </c:dPt>
          <c:dPt>
            <c:idx val="7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4E8B-4785-8408-E855D416795A}"/>
              </c:ext>
            </c:extLst>
          </c:dPt>
          <c:dPt>
            <c:idx val="7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4E8B-4785-8408-E855D416795A}"/>
              </c:ext>
            </c:extLst>
          </c:dPt>
          <c:dPt>
            <c:idx val="7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4E8B-4785-8408-E855D416795A}"/>
              </c:ext>
            </c:extLst>
          </c:dPt>
          <c:dPt>
            <c:idx val="8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4E8B-4785-8408-E855D416795A}"/>
              </c:ext>
            </c:extLst>
          </c:dPt>
          <c:dPt>
            <c:idx val="8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4E8B-4785-8408-E855D416795A}"/>
              </c:ext>
            </c:extLst>
          </c:dPt>
          <c:dPt>
            <c:idx val="8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4E8B-4785-8408-E855D416795A}"/>
              </c:ext>
            </c:extLst>
          </c:dPt>
          <c:dPt>
            <c:idx val="9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4E8B-4785-8408-E855D416795A}"/>
              </c:ext>
            </c:extLst>
          </c:dPt>
          <c:dPt>
            <c:idx val="9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4E8B-4785-8408-E855D416795A}"/>
              </c:ext>
            </c:extLst>
          </c:dPt>
          <c:dPt>
            <c:idx val="9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4E8B-4785-8408-E855D416795A}"/>
              </c:ext>
            </c:extLst>
          </c:dPt>
          <c:dPt>
            <c:idx val="10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4E8B-4785-8408-E855D416795A}"/>
              </c:ext>
            </c:extLst>
          </c:dPt>
          <c:dPt>
            <c:idx val="10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4E8B-4785-8408-E855D416795A}"/>
              </c:ext>
            </c:extLst>
          </c:dPt>
          <c:dPt>
            <c:idx val="10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4E8B-4785-8408-E855D416795A}"/>
              </c:ext>
            </c:extLst>
          </c:dPt>
          <c:dPt>
            <c:idx val="10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4E8B-4785-8408-E855D416795A}"/>
              </c:ext>
            </c:extLst>
          </c:dPt>
          <c:dPt>
            <c:idx val="10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4E8B-4785-8408-E855D416795A}"/>
              </c:ext>
            </c:extLst>
          </c:dPt>
          <c:dPt>
            <c:idx val="1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4E8B-4785-8408-E855D416795A}"/>
              </c:ext>
            </c:extLst>
          </c:dPt>
          <c:dPt>
            <c:idx val="1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4E8B-4785-8408-E855D416795A}"/>
              </c:ext>
            </c:extLst>
          </c:dPt>
          <c:dPt>
            <c:idx val="11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4E8B-4785-8408-E855D416795A}"/>
              </c:ext>
            </c:extLst>
          </c:dPt>
          <c:dPt>
            <c:idx val="11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4E8B-4785-8408-E855D416795A}"/>
              </c:ext>
            </c:extLst>
          </c:dPt>
          <c:dPt>
            <c:idx val="1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4E8B-4785-8408-E855D416795A}"/>
              </c:ext>
            </c:extLst>
          </c:dPt>
          <c:dPt>
            <c:idx val="12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4E8B-4785-8408-E855D416795A}"/>
              </c:ext>
            </c:extLst>
          </c:dPt>
          <c:dPt>
            <c:idx val="1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4E8B-4785-8408-E855D416795A}"/>
              </c:ext>
            </c:extLst>
          </c:dPt>
          <c:dPt>
            <c:idx val="12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4E8B-4785-8408-E855D416795A}"/>
              </c:ext>
            </c:extLst>
          </c:dPt>
          <c:dPt>
            <c:idx val="12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4E8B-4785-8408-E855D416795A}"/>
              </c:ext>
            </c:extLst>
          </c:dPt>
          <c:dPt>
            <c:idx val="1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4E8B-4785-8408-E855D416795A}"/>
              </c:ext>
            </c:extLst>
          </c:dPt>
          <c:dPt>
            <c:idx val="13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4E8B-4785-8408-E855D416795A}"/>
              </c:ext>
            </c:extLst>
          </c:dPt>
          <c:dPt>
            <c:idx val="13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4E8B-4785-8408-E855D416795A}"/>
              </c:ext>
            </c:extLst>
          </c:dPt>
          <c:dPt>
            <c:idx val="13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4E8B-4785-8408-E855D416795A}"/>
              </c:ext>
            </c:extLst>
          </c:dPt>
          <c:dPt>
            <c:idx val="13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4E8B-4785-8408-E855D416795A}"/>
              </c:ext>
            </c:extLst>
          </c:dPt>
          <c:dPt>
            <c:idx val="14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4E8B-4785-8408-E855D416795A}"/>
              </c:ext>
            </c:extLst>
          </c:dPt>
          <c:dPt>
            <c:idx val="14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4E8B-4785-8408-E855D416795A}"/>
              </c:ext>
            </c:extLst>
          </c:dPt>
          <c:dPt>
            <c:idx val="14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4E8B-4785-8408-E855D416795A}"/>
              </c:ext>
            </c:extLst>
          </c:dPt>
          <c:dPt>
            <c:idx val="15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4E8B-4785-8408-E855D416795A}"/>
              </c:ext>
            </c:extLst>
          </c:dPt>
          <c:dPt>
            <c:idx val="15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4E8B-4785-8408-E855D416795A}"/>
              </c:ext>
            </c:extLst>
          </c:dPt>
          <c:dPt>
            <c:idx val="15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4E8B-4785-8408-E855D416795A}"/>
              </c:ext>
            </c:extLst>
          </c:dPt>
          <c:dPt>
            <c:idx val="16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4E8B-4785-8408-E855D416795A}"/>
              </c:ext>
            </c:extLst>
          </c:dPt>
          <c:dPt>
            <c:idx val="16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4E8B-4785-8408-E855D416795A}"/>
              </c:ext>
            </c:extLst>
          </c:dPt>
          <c:dPt>
            <c:idx val="16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4E8B-4785-8408-E855D416795A}"/>
              </c:ext>
            </c:extLst>
          </c:dPt>
          <c:dPt>
            <c:idx val="16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4E8B-4785-8408-E855D416795A}"/>
              </c:ext>
            </c:extLst>
          </c:dPt>
          <c:dPt>
            <c:idx val="17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4E8B-4785-8408-E855D416795A}"/>
              </c:ext>
            </c:extLst>
          </c:dPt>
          <c:dPt>
            <c:idx val="17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4E8B-4785-8408-E855D416795A}"/>
              </c:ext>
            </c:extLst>
          </c:dPt>
          <c:dPt>
            <c:idx val="17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4E8B-4785-8408-E855D416795A}"/>
              </c:ext>
            </c:extLst>
          </c:dPt>
          <c:dPt>
            <c:idx val="17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4E8B-4785-8408-E855D416795A}"/>
              </c:ext>
            </c:extLst>
          </c:dPt>
          <c:dPt>
            <c:idx val="17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4E8B-4785-8408-E855D416795A}"/>
              </c:ext>
            </c:extLst>
          </c:dPt>
          <c:dPt>
            <c:idx val="18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4E8B-4785-8408-E855D416795A}"/>
              </c:ext>
            </c:extLst>
          </c:dPt>
          <c:dPt>
            <c:idx val="18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7-4E8B-4785-8408-E855D416795A}"/>
              </c:ext>
            </c:extLst>
          </c:dPt>
          <c:dPt>
            <c:idx val="18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9-4E8B-4785-8408-E855D416795A}"/>
              </c:ext>
            </c:extLst>
          </c:dPt>
          <c:dPt>
            <c:idx val="18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B-4E8B-4785-8408-E855D416795A}"/>
              </c:ext>
            </c:extLst>
          </c:dPt>
          <c:dPt>
            <c:idx val="18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D-4E8B-4785-8408-E855D416795A}"/>
              </c:ext>
            </c:extLst>
          </c:dPt>
          <c:dPt>
            <c:idx val="19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F-4E8B-4785-8408-E855D416795A}"/>
              </c:ext>
            </c:extLst>
          </c:dPt>
          <c:dPt>
            <c:idx val="19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1-4E8B-4785-8408-E855D416795A}"/>
              </c:ext>
            </c:extLst>
          </c:dPt>
          <c:dPt>
            <c:idx val="19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3-4E8B-4785-8408-E855D416795A}"/>
              </c:ext>
            </c:extLst>
          </c:dPt>
          <c:dPt>
            <c:idx val="19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5-4E8B-4785-8408-E855D416795A}"/>
              </c:ext>
            </c:extLst>
          </c:dPt>
          <c:dPt>
            <c:idx val="19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7-4E8B-4785-8408-E855D416795A}"/>
              </c:ext>
            </c:extLst>
          </c:dPt>
          <c:dPt>
            <c:idx val="20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9-4E8B-4785-8408-E855D416795A}"/>
              </c:ext>
            </c:extLst>
          </c:dPt>
          <c:dPt>
            <c:idx val="20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B-4E8B-4785-8408-E855D416795A}"/>
              </c:ext>
            </c:extLst>
          </c:dPt>
          <c:dPt>
            <c:idx val="20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D-4E8B-4785-8408-E855D416795A}"/>
              </c:ext>
            </c:extLst>
          </c:dPt>
          <c:dPt>
            <c:idx val="21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F-4E8B-4785-8408-E855D416795A}"/>
              </c:ext>
            </c:extLst>
          </c:dPt>
          <c:dPt>
            <c:idx val="21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1-4E8B-4785-8408-E855D416795A}"/>
              </c:ext>
            </c:extLst>
          </c:dPt>
          <c:cat>
            <c:strRef>
              <c:f>Kapasiteetti!$A$5:$A$219</c:f>
              <c:strCache>
                <c:ptCount val="215"/>
                <c:pt idx="0">
                  <c:v>I/1998</c:v>
                </c:pt>
                <c:pt idx="1">
                  <c:v>II/1998</c:v>
                </c:pt>
                <c:pt idx="2">
                  <c:v>III/1998</c:v>
                </c:pt>
                <c:pt idx="3">
                  <c:v>IV/1998</c:v>
                </c:pt>
                <c:pt idx="4">
                  <c:v>V/1998</c:v>
                </c:pt>
                <c:pt idx="5">
                  <c:v>VI/1998</c:v>
                </c:pt>
                <c:pt idx="6">
                  <c:v>VII/1988</c:v>
                </c:pt>
                <c:pt idx="7">
                  <c:v>VIII/1998</c:v>
                </c:pt>
                <c:pt idx="8">
                  <c:v>IX/1998</c:v>
                </c:pt>
                <c:pt idx="9">
                  <c:v>X/1998</c:v>
                </c:pt>
                <c:pt idx="10">
                  <c:v>XI/1998</c:v>
                </c:pt>
                <c:pt idx="11">
                  <c:v>XII/1998</c:v>
                </c:pt>
                <c:pt idx="12">
                  <c:v>I/1999</c:v>
                </c:pt>
                <c:pt idx="13">
                  <c:v>II/1999</c:v>
                </c:pt>
                <c:pt idx="14">
                  <c:v>III/1999</c:v>
                </c:pt>
                <c:pt idx="15">
                  <c:v>IV/1999</c:v>
                </c:pt>
                <c:pt idx="16">
                  <c:v>V/1999</c:v>
                </c:pt>
                <c:pt idx="17">
                  <c:v>VI/1999</c:v>
                </c:pt>
                <c:pt idx="18">
                  <c:v>VII/1999</c:v>
                </c:pt>
                <c:pt idx="19">
                  <c:v>VIII/1999</c:v>
                </c:pt>
                <c:pt idx="20">
                  <c:v>IX/1999</c:v>
                </c:pt>
                <c:pt idx="21">
                  <c:v>X/1999</c:v>
                </c:pt>
                <c:pt idx="22">
                  <c:v>XI/1999</c:v>
                </c:pt>
                <c:pt idx="23">
                  <c:v>XII/1999</c:v>
                </c:pt>
                <c:pt idx="24">
                  <c:v>I/2000</c:v>
                </c:pt>
                <c:pt idx="25">
                  <c:v>II/2000</c:v>
                </c:pt>
                <c:pt idx="26">
                  <c:v>III/2000</c:v>
                </c:pt>
                <c:pt idx="27">
                  <c:v>IV/2000</c:v>
                </c:pt>
                <c:pt idx="28">
                  <c:v>V/2000</c:v>
                </c:pt>
                <c:pt idx="29">
                  <c:v>VI/2000</c:v>
                </c:pt>
                <c:pt idx="30">
                  <c:v>VII/2000</c:v>
                </c:pt>
                <c:pt idx="31">
                  <c:v>VIII/2000</c:v>
                </c:pt>
                <c:pt idx="32">
                  <c:v>IX/2000</c:v>
                </c:pt>
                <c:pt idx="33">
                  <c:v>X/2000</c:v>
                </c:pt>
                <c:pt idx="34">
                  <c:v>XI/2000</c:v>
                </c:pt>
                <c:pt idx="35">
                  <c:v>XII/2000</c:v>
                </c:pt>
                <c:pt idx="36">
                  <c:v>I/2001</c:v>
                </c:pt>
                <c:pt idx="37">
                  <c:v>II/2001</c:v>
                </c:pt>
                <c:pt idx="38">
                  <c:v>III/2001</c:v>
                </c:pt>
                <c:pt idx="39">
                  <c:v>IV/2001</c:v>
                </c:pt>
                <c:pt idx="40">
                  <c:v>V/2001</c:v>
                </c:pt>
                <c:pt idx="41">
                  <c:v>VI/2001</c:v>
                </c:pt>
                <c:pt idx="42">
                  <c:v>VII/2001</c:v>
                </c:pt>
                <c:pt idx="43">
                  <c:v>VIII/2001</c:v>
                </c:pt>
                <c:pt idx="44">
                  <c:v>IX/2001</c:v>
                </c:pt>
                <c:pt idx="45">
                  <c:v>X/2001</c:v>
                </c:pt>
                <c:pt idx="46">
                  <c:v>XI/2001</c:v>
                </c:pt>
                <c:pt idx="47">
                  <c:v>XII/2001</c:v>
                </c:pt>
                <c:pt idx="48">
                  <c:v>I/2002</c:v>
                </c:pt>
                <c:pt idx="49">
                  <c:v>II/2002</c:v>
                </c:pt>
                <c:pt idx="50">
                  <c:v>III/2002</c:v>
                </c:pt>
                <c:pt idx="51">
                  <c:v>IV/2002</c:v>
                </c:pt>
                <c:pt idx="52">
                  <c:v>V/2002</c:v>
                </c:pt>
                <c:pt idx="53">
                  <c:v>VI/2002</c:v>
                </c:pt>
                <c:pt idx="54">
                  <c:v>VII/2002</c:v>
                </c:pt>
                <c:pt idx="55">
                  <c:v>VIII/2002</c:v>
                </c:pt>
                <c:pt idx="56">
                  <c:v>IX/2002</c:v>
                </c:pt>
                <c:pt idx="57">
                  <c:v>X/2002</c:v>
                </c:pt>
                <c:pt idx="58">
                  <c:v>XI/2002</c:v>
                </c:pt>
                <c:pt idx="59">
                  <c:v>XII/2002</c:v>
                </c:pt>
                <c:pt idx="60">
                  <c:v>I/2003</c:v>
                </c:pt>
                <c:pt idx="61">
                  <c:v>II/2003</c:v>
                </c:pt>
                <c:pt idx="62">
                  <c:v>III/2003</c:v>
                </c:pt>
                <c:pt idx="63">
                  <c:v>IV/2003</c:v>
                </c:pt>
                <c:pt idx="64">
                  <c:v>V/2003</c:v>
                </c:pt>
                <c:pt idx="65">
                  <c:v>VI/2003</c:v>
                </c:pt>
                <c:pt idx="66">
                  <c:v>VII/2003</c:v>
                </c:pt>
                <c:pt idx="67">
                  <c:v>VIII/2003</c:v>
                </c:pt>
                <c:pt idx="68">
                  <c:v>IX/2003</c:v>
                </c:pt>
                <c:pt idx="69">
                  <c:v>X/2003</c:v>
                </c:pt>
                <c:pt idx="70">
                  <c:v>XI/2003</c:v>
                </c:pt>
                <c:pt idx="71">
                  <c:v>XII/2003</c:v>
                </c:pt>
                <c:pt idx="72">
                  <c:v>I/2004</c:v>
                </c:pt>
                <c:pt idx="73">
                  <c:v>II/2004</c:v>
                </c:pt>
                <c:pt idx="74">
                  <c:v>III/2004</c:v>
                </c:pt>
                <c:pt idx="75">
                  <c:v>IV/2004</c:v>
                </c:pt>
                <c:pt idx="76">
                  <c:v>V/2004</c:v>
                </c:pt>
                <c:pt idx="77">
                  <c:v>VI/2004</c:v>
                </c:pt>
                <c:pt idx="78">
                  <c:v>VII/2004</c:v>
                </c:pt>
                <c:pt idx="79">
                  <c:v>VIII/2004</c:v>
                </c:pt>
                <c:pt idx="80">
                  <c:v>IX/2004</c:v>
                </c:pt>
                <c:pt idx="81">
                  <c:v>X/2004</c:v>
                </c:pt>
                <c:pt idx="82">
                  <c:v>XI/2004</c:v>
                </c:pt>
                <c:pt idx="83">
                  <c:v>XII/2004</c:v>
                </c:pt>
                <c:pt idx="84">
                  <c:v>I/2005</c:v>
                </c:pt>
                <c:pt idx="85">
                  <c:v>II/2005</c:v>
                </c:pt>
                <c:pt idx="86">
                  <c:v>III/2005</c:v>
                </c:pt>
                <c:pt idx="87">
                  <c:v>IV/2005</c:v>
                </c:pt>
                <c:pt idx="88">
                  <c:v>V/2005</c:v>
                </c:pt>
                <c:pt idx="89">
                  <c:v>VI/2005</c:v>
                </c:pt>
                <c:pt idx="90">
                  <c:v>VII/2005</c:v>
                </c:pt>
                <c:pt idx="91">
                  <c:v>VIII/2005</c:v>
                </c:pt>
                <c:pt idx="92">
                  <c:v>IX/2005</c:v>
                </c:pt>
                <c:pt idx="93">
                  <c:v>X/2005</c:v>
                </c:pt>
                <c:pt idx="94">
                  <c:v>XI/2005</c:v>
                </c:pt>
                <c:pt idx="95">
                  <c:v>XII/2005</c:v>
                </c:pt>
                <c:pt idx="96">
                  <c:v>I/2006</c:v>
                </c:pt>
                <c:pt idx="97">
                  <c:v>II/2006</c:v>
                </c:pt>
                <c:pt idx="98">
                  <c:v>III/2006</c:v>
                </c:pt>
                <c:pt idx="99">
                  <c:v>IV/2006</c:v>
                </c:pt>
                <c:pt idx="100">
                  <c:v>V/2006</c:v>
                </c:pt>
                <c:pt idx="101">
                  <c:v>VI/2006</c:v>
                </c:pt>
                <c:pt idx="102">
                  <c:v>VII/2006</c:v>
                </c:pt>
                <c:pt idx="103">
                  <c:v>VIII/2006</c:v>
                </c:pt>
                <c:pt idx="104">
                  <c:v>IX/2006</c:v>
                </c:pt>
                <c:pt idx="105">
                  <c:v>X/2006</c:v>
                </c:pt>
                <c:pt idx="106">
                  <c:v>XI/2006</c:v>
                </c:pt>
                <c:pt idx="107">
                  <c:v>XII/2006</c:v>
                </c:pt>
                <c:pt idx="108">
                  <c:v>I/2007</c:v>
                </c:pt>
                <c:pt idx="109">
                  <c:v>II/2007</c:v>
                </c:pt>
                <c:pt idx="110">
                  <c:v>III/2007</c:v>
                </c:pt>
                <c:pt idx="111">
                  <c:v>IV/2007</c:v>
                </c:pt>
                <c:pt idx="112">
                  <c:v>V/2007</c:v>
                </c:pt>
                <c:pt idx="113">
                  <c:v>VI/2007</c:v>
                </c:pt>
                <c:pt idx="114">
                  <c:v>VII/2007</c:v>
                </c:pt>
                <c:pt idx="115">
                  <c:v>VIII/2007</c:v>
                </c:pt>
                <c:pt idx="116">
                  <c:v>XI/2007</c:v>
                </c:pt>
                <c:pt idx="117">
                  <c:v>X/2007</c:v>
                </c:pt>
                <c:pt idx="118">
                  <c:v>XI/2007</c:v>
                </c:pt>
                <c:pt idx="119">
                  <c:v>XII/2007</c:v>
                </c:pt>
                <c:pt idx="120">
                  <c:v>I/2008</c:v>
                </c:pt>
                <c:pt idx="121">
                  <c:v>II/2008</c:v>
                </c:pt>
                <c:pt idx="122">
                  <c:v>III/2008</c:v>
                </c:pt>
                <c:pt idx="123">
                  <c:v>IV/2008</c:v>
                </c:pt>
                <c:pt idx="124">
                  <c:v>V/2008</c:v>
                </c:pt>
                <c:pt idx="125">
                  <c:v>VI/2008</c:v>
                </c:pt>
                <c:pt idx="126">
                  <c:v>VII/2008</c:v>
                </c:pt>
                <c:pt idx="127">
                  <c:v>VIII/2008</c:v>
                </c:pt>
                <c:pt idx="128">
                  <c:v>IX/2008</c:v>
                </c:pt>
                <c:pt idx="129">
                  <c:v>X/2008</c:v>
                </c:pt>
                <c:pt idx="130">
                  <c:v>XI/2008</c:v>
                </c:pt>
                <c:pt idx="131">
                  <c:v>XII/2008</c:v>
                </c:pt>
                <c:pt idx="132">
                  <c:v>I/2009</c:v>
                </c:pt>
                <c:pt idx="133">
                  <c:v>II/2009</c:v>
                </c:pt>
                <c:pt idx="134">
                  <c:v>III/2009</c:v>
                </c:pt>
                <c:pt idx="135">
                  <c:v>IV/2009</c:v>
                </c:pt>
                <c:pt idx="136">
                  <c:v>V/2009</c:v>
                </c:pt>
                <c:pt idx="137">
                  <c:v>VI/2009</c:v>
                </c:pt>
                <c:pt idx="138">
                  <c:v>VII/2009</c:v>
                </c:pt>
                <c:pt idx="139">
                  <c:v>VIII/2009</c:v>
                </c:pt>
                <c:pt idx="140">
                  <c:v>IX/2009</c:v>
                </c:pt>
                <c:pt idx="141">
                  <c:v>X/2009</c:v>
                </c:pt>
                <c:pt idx="142">
                  <c:v>XI/2009</c:v>
                </c:pt>
                <c:pt idx="143">
                  <c:v>XII/2009</c:v>
                </c:pt>
                <c:pt idx="144">
                  <c:v>I/2010</c:v>
                </c:pt>
                <c:pt idx="145">
                  <c:v>II/2010</c:v>
                </c:pt>
                <c:pt idx="146">
                  <c:v>III/2010</c:v>
                </c:pt>
                <c:pt idx="147">
                  <c:v>IV/2010</c:v>
                </c:pt>
                <c:pt idx="148">
                  <c:v>V/2010</c:v>
                </c:pt>
                <c:pt idx="149">
                  <c:v>VI/2010</c:v>
                </c:pt>
                <c:pt idx="150">
                  <c:v>VII/2010</c:v>
                </c:pt>
                <c:pt idx="151">
                  <c:v>VIII/2010</c:v>
                </c:pt>
                <c:pt idx="152">
                  <c:v>IX/2010</c:v>
                </c:pt>
                <c:pt idx="153">
                  <c:v>X/2010</c:v>
                </c:pt>
                <c:pt idx="154">
                  <c:v>XI/2010</c:v>
                </c:pt>
                <c:pt idx="155">
                  <c:v>XII/2010</c:v>
                </c:pt>
                <c:pt idx="156">
                  <c:v>I/2011</c:v>
                </c:pt>
                <c:pt idx="157">
                  <c:v>II/2011</c:v>
                </c:pt>
                <c:pt idx="158">
                  <c:v>III/2011</c:v>
                </c:pt>
                <c:pt idx="159">
                  <c:v>IV/2011</c:v>
                </c:pt>
                <c:pt idx="160">
                  <c:v>V/2011</c:v>
                </c:pt>
                <c:pt idx="161">
                  <c:v>VI/2011</c:v>
                </c:pt>
                <c:pt idx="162">
                  <c:v>VII/2011</c:v>
                </c:pt>
                <c:pt idx="163">
                  <c:v>VIII/2011</c:v>
                </c:pt>
                <c:pt idx="164">
                  <c:v>IX/2011</c:v>
                </c:pt>
                <c:pt idx="165">
                  <c:v>X/2011</c:v>
                </c:pt>
                <c:pt idx="166">
                  <c:v>XI/2011</c:v>
                </c:pt>
                <c:pt idx="167">
                  <c:v>XII/2011</c:v>
                </c:pt>
                <c:pt idx="168">
                  <c:v>I/2012</c:v>
                </c:pt>
                <c:pt idx="169">
                  <c:v>II/2012</c:v>
                </c:pt>
                <c:pt idx="170">
                  <c:v>III/2012</c:v>
                </c:pt>
                <c:pt idx="171">
                  <c:v>IV/2012</c:v>
                </c:pt>
                <c:pt idx="172">
                  <c:v>V/2012</c:v>
                </c:pt>
                <c:pt idx="173">
                  <c:v>VI/2012</c:v>
                </c:pt>
                <c:pt idx="174">
                  <c:v>VII/2012</c:v>
                </c:pt>
                <c:pt idx="175">
                  <c:v>VIII/2012</c:v>
                </c:pt>
                <c:pt idx="176">
                  <c:v>IX/2012</c:v>
                </c:pt>
                <c:pt idx="177">
                  <c:v>X/2012</c:v>
                </c:pt>
                <c:pt idx="178">
                  <c:v>XI/2012</c:v>
                </c:pt>
                <c:pt idx="179">
                  <c:v>XII/2012</c:v>
                </c:pt>
                <c:pt idx="180">
                  <c:v>I/2013</c:v>
                </c:pt>
                <c:pt idx="181">
                  <c:v>II/2013</c:v>
                </c:pt>
                <c:pt idx="182">
                  <c:v>III/2013</c:v>
                </c:pt>
                <c:pt idx="183">
                  <c:v>IV/2013</c:v>
                </c:pt>
                <c:pt idx="184">
                  <c:v>V/2013</c:v>
                </c:pt>
                <c:pt idx="185">
                  <c:v>VI/2013</c:v>
                </c:pt>
                <c:pt idx="186">
                  <c:v>VII/2013</c:v>
                </c:pt>
                <c:pt idx="187">
                  <c:v>VIII/2013</c:v>
                </c:pt>
                <c:pt idx="188">
                  <c:v>IX/2013</c:v>
                </c:pt>
                <c:pt idx="189">
                  <c:v>X/2013</c:v>
                </c:pt>
                <c:pt idx="190">
                  <c:v>XI/2013</c:v>
                </c:pt>
                <c:pt idx="191">
                  <c:v>XII/2013</c:v>
                </c:pt>
                <c:pt idx="192">
                  <c:v>I/2014</c:v>
                </c:pt>
                <c:pt idx="193">
                  <c:v>II/2014</c:v>
                </c:pt>
                <c:pt idx="194">
                  <c:v>III/2014</c:v>
                </c:pt>
                <c:pt idx="195">
                  <c:v>IV/2014</c:v>
                </c:pt>
                <c:pt idx="196">
                  <c:v>V/2014</c:v>
                </c:pt>
                <c:pt idx="197">
                  <c:v>VI/2014</c:v>
                </c:pt>
                <c:pt idx="198">
                  <c:v>VII/2014</c:v>
                </c:pt>
                <c:pt idx="199">
                  <c:v>VIII/2014</c:v>
                </c:pt>
                <c:pt idx="200">
                  <c:v>IX/2014</c:v>
                </c:pt>
                <c:pt idx="201">
                  <c:v>X/2014</c:v>
                </c:pt>
                <c:pt idx="202">
                  <c:v>XI/2014</c:v>
                </c:pt>
                <c:pt idx="203">
                  <c:v>XII/2014</c:v>
                </c:pt>
                <c:pt idx="204">
                  <c:v>I/2015</c:v>
                </c:pt>
                <c:pt idx="205">
                  <c:v>II/2015</c:v>
                </c:pt>
                <c:pt idx="206">
                  <c:v>III/2015</c:v>
                </c:pt>
                <c:pt idx="207">
                  <c:v>IV/2015</c:v>
                </c:pt>
                <c:pt idx="208">
                  <c:v>V/2015</c:v>
                </c:pt>
                <c:pt idx="209">
                  <c:v>VI/2015</c:v>
                </c:pt>
                <c:pt idx="210">
                  <c:v>VII/2015</c:v>
                </c:pt>
                <c:pt idx="211">
                  <c:v>VIII/2015</c:v>
                </c:pt>
                <c:pt idx="212">
                  <c:v>IX/2015</c:v>
                </c:pt>
                <c:pt idx="213">
                  <c:v>X/2015</c:v>
                </c:pt>
                <c:pt idx="214">
                  <c:v>XI/2015</c:v>
                </c:pt>
              </c:strCache>
            </c:strRef>
          </c:cat>
          <c:val>
            <c:numRef>
              <c:f>Kapasiteetti!$D$6:$D$219</c:f>
              <c:numCache>
                <c:formatCode>#,##0</c:formatCode>
                <c:ptCount val="214"/>
                <c:pt idx="0">
                  <c:v>6532</c:v>
                </c:pt>
                <c:pt idx="1">
                  <c:v>6618</c:v>
                </c:pt>
                <c:pt idx="2">
                  <c:v>6611</c:v>
                </c:pt>
                <c:pt idx="3">
                  <c:v>6608</c:v>
                </c:pt>
                <c:pt idx="4">
                  <c:v>6785</c:v>
                </c:pt>
                <c:pt idx="5">
                  <c:v>6548</c:v>
                </c:pt>
                <c:pt idx="6">
                  <c:v>6836</c:v>
                </c:pt>
                <c:pt idx="7">
                  <c:v>6583</c:v>
                </c:pt>
                <c:pt idx="8">
                  <c:v>6590</c:v>
                </c:pt>
                <c:pt idx="9">
                  <c:v>6709</c:v>
                </c:pt>
                <c:pt idx="10">
                  <c:v>6454</c:v>
                </c:pt>
                <c:pt idx="11">
                  <c:v>6417</c:v>
                </c:pt>
                <c:pt idx="12">
                  <c:v>6491</c:v>
                </c:pt>
                <c:pt idx="13">
                  <c:v>6524</c:v>
                </c:pt>
                <c:pt idx="14">
                  <c:v>6486</c:v>
                </c:pt>
                <c:pt idx="15">
                  <c:v>6471</c:v>
                </c:pt>
                <c:pt idx="16">
                  <c:v>7010</c:v>
                </c:pt>
                <c:pt idx="17">
                  <c:v>7222</c:v>
                </c:pt>
                <c:pt idx="18">
                  <c:v>7280</c:v>
                </c:pt>
                <c:pt idx="19">
                  <c:v>7080</c:v>
                </c:pt>
                <c:pt idx="20">
                  <c:v>7107</c:v>
                </c:pt>
                <c:pt idx="21">
                  <c:v>7101</c:v>
                </c:pt>
                <c:pt idx="22">
                  <c:v>7032</c:v>
                </c:pt>
                <c:pt idx="23">
                  <c:v>6955</c:v>
                </c:pt>
                <c:pt idx="24">
                  <c:v>6852</c:v>
                </c:pt>
                <c:pt idx="25">
                  <c:v>6871</c:v>
                </c:pt>
                <c:pt idx="26">
                  <c:v>6979</c:v>
                </c:pt>
                <c:pt idx="27">
                  <c:v>7015</c:v>
                </c:pt>
                <c:pt idx="28">
                  <c:v>7625</c:v>
                </c:pt>
                <c:pt idx="29">
                  <c:v>7558</c:v>
                </c:pt>
                <c:pt idx="30">
                  <c:v>7652</c:v>
                </c:pt>
                <c:pt idx="31">
                  <c:v>7400</c:v>
                </c:pt>
                <c:pt idx="32">
                  <c:v>7395</c:v>
                </c:pt>
                <c:pt idx="33">
                  <c:v>7377</c:v>
                </c:pt>
                <c:pt idx="34">
                  <c:v>7392</c:v>
                </c:pt>
                <c:pt idx="35">
                  <c:v>7352</c:v>
                </c:pt>
                <c:pt idx="36">
                  <c:v>7398</c:v>
                </c:pt>
                <c:pt idx="37">
                  <c:v>7383</c:v>
                </c:pt>
                <c:pt idx="38">
                  <c:v>7392</c:v>
                </c:pt>
                <c:pt idx="39">
                  <c:v>7419</c:v>
                </c:pt>
                <c:pt idx="40">
                  <c:v>7706</c:v>
                </c:pt>
                <c:pt idx="41">
                  <c:v>7496</c:v>
                </c:pt>
                <c:pt idx="42">
                  <c:v>7625</c:v>
                </c:pt>
                <c:pt idx="43">
                  <c:v>7313</c:v>
                </c:pt>
                <c:pt idx="44">
                  <c:v>7307</c:v>
                </c:pt>
                <c:pt idx="45">
                  <c:v>7197</c:v>
                </c:pt>
                <c:pt idx="46">
                  <c:v>7163</c:v>
                </c:pt>
                <c:pt idx="47">
                  <c:v>7150</c:v>
                </c:pt>
                <c:pt idx="48">
                  <c:v>7261</c:v>
                </c:pt>
                <c:pt idx="49">
                  <c:v>7199</c:v>
                </c:pt>
                <c:pt idx="50">
                  <c:v>7329</c:v>
                </c:pt>
                <c:pt idx="51">
                  <c:v>7399</c:v>
                </c:pt>
                <c:pt idx="52">
                  <c:v>7681</c:v>
                </c:pt>
                <c:pt idx="53">
                  <c:v>7242</c:v>
                </c:pt>
                <c:pt idx="54">
                  <c:v>7617</c:v>
                </c:pt>
                <c:pt idx="55">
                  <c:v>7241</c:v>
                </c:pt>
                <c:pt idx="56">
                  <c:v>7254</c:v>
                </c:pt>
                <c:pt idx="57">
                  <c:v>7245</c:v>
                </c:pt>
                <c:pt idx="58">
                  <c:v>7199</c:v>
                </c:pt>
                <c:pt idx="59">
                  <c:v>7168</c:v>
                </c:pt>
                <c:pt idx="60">
                  <c:v>7142</c:v>
                </c:pt>
                <c:pt idx="61">
                  <c:v>7233</c:v>
                </c:pt>
                <c:pt idx="62">
                  <c:v>7430</c:v>
                </c:pt>
                <c:pt idx="63">
                  <c:v>7525</c:v>
                </c:pt>
                <c:pt idx="64">
                  <c:v>7841</c:v>
                </c:pt>
                <c:pt idx="65">
                  <c:v>7677</c:v>
                </c:pt>
                <c:pt idx="66">
                  <c:v>7944</c:v>
                </c:pt>
                <c:pt idx="67">
                  <c:v>7570</c:v>
                </c:pt>
                <c:pt idx="68">
                  <c:v>7472</c:v>
                </c:pt>
                <c:pt idx="69">
                  <c:v>7232</c:v>
                </c:pt>
                <c:pt idx="70">
                  <c:v>7186</c:v>
                </c:pt>
                <c:pt idx="71">
                  <c:v>7158</c:v>
                </c:pt>
                <c:pt idx="72">
                  <c:v>7140</c:v>
                </c:pt>
                <c:pt idx="73">
                  <c:v>7155</c:v>
                </c:pt>
                <c:pt idx="74">
                  <c:v>7097</c:v>
                </c:pt>
                <c:pt idx="75">
                  <c:v>7137</c:v>
                </c:pt>
                <c:pt idx="76">
                  <c:v>7422</c:v>
                </c:pt>
                <c:pt idx="77">
                  <c:v>7163</c:v>
                </c:pt>
                <c:pt idx="78">
                  <c:v>7515</c:v>
                </c:pt>
                <c:pt idx="79">
                  <c:v>7036</c:v>
                </c:pt>
                <c:pt idx="80">
                  <c:v>6995</c:v>
                </c:pt>
                <c:pt idx="81">
                  <c:v>6967</c:v>
                </c:pt>
                <c:pt idx="82">
                  <c:v>6888</c:v>
                </c:pt>
                <c:pt idx="83">
                  <c:v>7043</c:v>
                </c:pt>
                <c:pt idx="84">
                  <c:v>7082</c:v>
                </c:pt>
                <c:pt idx="85">
                  <c:v>7086</c:v>
                </c:pt>
                <c:pt idx="86">
                  <c:v>7025</c:v>
                </c:pt>
                <c:pt idx="87">
                  <c:v>7292</c:v>
                </c:pt>
                <c:pt idx="88">
                  <c:v>7620</c:v>
                </c:pt>
                <c:pt idx="89">
                  <c:v>7461</c:v>
                </c:pt>
                <c:pt idx="90">
                  <c:v>7830</c:v>
                </c:pt>
                <c:pt idx="91">
                  <c:v>7483</c:v>
                </c:pt>
                <c:pt idx="92">
                  <c:v>7475</c:v>
                </c:pt>
                <c:pt idx="93">
                  <c:v>7579</c:v>
                </c:pt>
                <c:pt idx="94">
                  <c:v>7624</c:v>
                </c:pt>
                <c:pt idx="95">
                  <c:v>7614</c:v>
                </c:pt>
                <c:pt idx="96">
                  <c:v>7408</c:v>
                </c:pt>
                <c:pt idx="97">
                  <c:v>7502</c:v>
                </c:pt>
                <c:pt idx="98">
                  <c:v>7609</c:v>
                </c:pt>
                <c:pt idx="99">
                  <c:v>7563</c:v>
                </c:pt>
                <c:pt idx="100">
                  <c:v>7959</c:v>
                </c:pt>
                <c:pt idx="101">
                  <c:v>7827</c:v>
                </c:pt>
                <c:pt idx="102">
                  <c:v>8036</c:v>
                </c:pt>
                <c:pt idx="103">
                  <c:v>7584</c:v>
                </c:pt>
                <c:pt idx="104">
                  <c:v>7563</c:v>
                </c:pt>
                <c:pt idx="105">
                  <c:v>7543</c:v>
                </c:pt>
                <c:pt idx="106">
                  <c:v>7557</c:v>
                </c:pt>
                <c:pt idx="107">
                  <c:v>7491</c:v>
                </c:pt>
                <c:pt idx="108">
                  <c:v>7537</c:v>
                </c:pt>
                <c:pt idx="109">
                  <c:v>7704</c:v>
                </c:pt>
                <c:pt idx="110">
                  <c:v>7779</c:v>
                </c:pt>
                <c:pt idx="111">
                  <c:v>7836</c:v>
                </c:pt>
                <c:pt idx="112">
                  <c:v>8347</c:v>
                </c:pt>
                <c:pt idx="113">
                  <c:v>8263</c:v>
                </c:pt>
                <c:pt idx="114">
                  <c:v>8440</c:v>
                </c:pt>
                <c:pt idx="115">
                  <c:v>7974</c:v>
                </c:pt>
                <c:pt idx="116">
                  <c:v>7961</c:v>
                </c:pt>
                <c:pt idx="117">
                  <c:v>7964</c:v>
                </c:pt>
                <c:pt idx="118">
                  <c:v>7950</c:v>
                </c:pt>
                <c:pt idx="119">
                  <c:v>7971</c:v>
                </c:pt>
                <c:pt idx="120">
                  <c:v>7997</c:v>
                </c:pt>
                <c:pt idx="121">
                  <c:v>8028</c:v>
                </c:pt>
                <c:pt idx="122">
                  <c:v>8188</c:v>
                </c:pt>
                <c:pt idx="123">
                  <c:v>8226</c:v>
                </c:pt>
                <c:pt idx="124">
                  <c:v>8607</c:v>
                </c:pt>
                <c:pt idx="125">
                  <c:v>8520</c:v>
                </c:pt>
                <c:pt idx="126">
                  <c:v>8576</c:v>
                </c:pt>
                <c:pt idx="127">
                  <c:v>8172</c:v>
                </c:pt>
                <c:pt idx="128">
                  <c:v>8243</c:v>
                </c:pt>
                <c:pt idx="129">
                  <c:v>8253</c:v>
                </c:pt>
                <c:pt idx="130">
                  <c:v>8236</c:v>
                </c:pt>
                <c:pt idx="131">
                  <c:v>8133</c:v>
                </c:pt>
                <c:pt idx="132">
                  <c:v>8340</c:v>
                </c:pt>
                <c:pt idx="133">
                  <c:v>8332</c:v>
                </c:pt>
                <c:pt idx="134">
                  <c:v>8330</c:v>
                </c:pt>
                <c:pt idx="135">
                  <c:v>8366</c:v>
                </c:pt>
                <c:pt idx="136">
                  <c:v>8788</c:v>
                </c:pt>
                <c:pt idx="137">
                  <c:v>8597</c:v>
                </c:pt>
                <c:pt idx="138">
                  <c:v>8684</c:v>
                </c:pt>
                <c:pt idx="139">
                  <c:v>8269</c:v>
                </c:pt>
                <c:pt idx="140">
                  <c:v>8252</c:v>
                </c:pt>
                <c:pt idx="141">
                  <c:v>8231</c:v>
                </c:pt>
                <c:pt idx="142">
                  <c:v>8192</c:v>
                </c:pt>
                <c:pt idx="143">
                  <c:v>8191</c:v>
                </c:pt>
                <c:pt idx="144">
                  <c:v>8186</c:v>
                </c:pt>
                <c:pt idx="145">
                  <c:v>8186</c:v>
                </c:pt>
                <c:pt idx="146">
                  <c:v>8312</c:v>
                </c:pt>
                <c:pt idx="147">
                  <c:v>8310</c:v>
                </c:pt>
                <c:pt idx="148">
                  <c:v>8702</c:v>
                </c:pt>
                <c:pt idx="149">
                  <c:v>8635</c:v>
                </c:pt>
                <c:pt idx="150">
                  <c:v>8771</c:v>
                </c:pt>
                <c:pt idx="151">
                  <c:v>8433</c:v>
                </c:pt>
                <c:pt idx="152">
                  <c:v>8404</c:v>
                </c:pt>
                <c:pt idx="153">
                  <c:v>8408</c:v>
                </c:pt>
                <c:pt idx="154">
                  <c:v>8481</c:v>
                </c:pt>
                <c:pt idx="155">
                  <c:v>8462</c:v>
                </c:pt>
                <c:pt idx="156">
                  <c:v>8459</c:v>
                </c:pt>
                <c:pt idx="157">
                  <c:v>8468</c:v>
                </c:pt>
                <c:pt idx="158">
                  <c:v>8459</c:v>
                </c:pt>
                <c:pt idx="159">
                  <c:v>8467</c:v>
                </c:pt>
                <c:pt idx="160">
                  <c:v>8698</c:v>
                </c:pt>
                <c:pt idx="161">
                  <c:v>8633</c:v>
                </c:pt>
                <c:pt idx="162">
                  <c:v>8753</c:v>
                </c:pt>
                <c:pt idx="163">
                  <c:v>8484</c:v>
                </c:pt>
                <c:pt idx="164">
                  <c:v>8494</c:v>
                </c:pt>
                <c:pt idx="165">
                  <c:v>8490</c:v>
                </c:pt>
                <c:pt idx="166">
                  <c:v>8478</c:v>
                </c:pt>
                <c:pt idx="167">
                  <c:v>8302</c:v>
                </c:pt>
                <c:pt idx="168">
                  <c:v>8313</c:v>
                </c:pt>
                <c:pt idx="169">
                  <c:v>8332</c:v>
                </c:pt>
                <c:pt idx="170">
                  <c:v>8405</c:v>
                </c:pt>
                <c:pt idx="171">
                  <c:v>8416</c:v>
                </c:pt>
                <c:pt idx="172">
                  <c:v>8838</c:v>
                </c:pt>
                <c:pt idx="173">
                  <c:v>8699</c:v>
                </c:pt>
                <c:pt idx="174">
                  <c:v>8925</c:v>
                </c:pt>
                <c:pt idx="175">
                  <c:v>8560</c:v>
                </c:pt>
                <c:pt idx="176">
                  <c:v>8562</c:v>
                </c:pt>
                <c:pt idx="177">
                  <c:v>8595</c:v>
                </c:pt>
                <c:pt idx="178">
                  <c:v>8572</c:v>
                </c:pt>
                <c:pt idx="179">
                  <c:v>8359</c:v>
                </c:pt>
                <c:pt idx="180">
                  <c:v>8355</c:v>
                </c:pt>
                <c:pt idx="181">
                  <c:v>8448</c:v>
                </c:pt>
                <c:pt idx="182">
                  <c:v>8486</c:v>
                </c:pt>
                <c:pt idx="183">
                  <c:v>8524</c:v>
                </c:pt>
                <c:pt idx="184">
                  <c:v>8822</c:v>
                </c:pt>
                <c:pt idx="185">
                  <c:v>8716</c:v>
                </c:pt>
                <c:pt idx="186">
                  <c:v>8811</c:v>
                </c:pt>
                <c:pt idx="187">
                  <c:v>8490</c:v>
                </c:pt>
                <c:pt idx="188">
                  <c:v>8466</c:v>
                </c:pt>
                <c:pt idx="189">
                  <c:v>8520</c:v>
                </c:pt>
                <c:pt idx="190">
                  <c:v>8519</c:v>
                </c:pt>
                <c:pt idx="191">
                  <c:v>8571</c:v>
                </c:pt>
                <c:pt idx="192">
                  <c:v>8498</c:v>
                </c:pt>
                <c:pt idx="193">
                  <c:v>8362</c:v>
                </c:pt>
                <c:pt idx="194">
                  <c:v>8686</c:v>
                </c:pt>
                <c:pt idx="195">
                  <c:v>8506</c:v>
                </c:pt>
                <c:pt idx="196">
                  <c:v>9065</c:v>
                </c:pt>
                <c:pt idx="197">
                  <c:v>8727</c:v>
                </c:pt>
                <c:pt idx="198">
                  <c:v>8829</c:v>
                </c:pt>
                <c:pt idx="199">
                  <c:v>8441</c:v>
                </c:pt>
                <c:pt idx="200">
                  <c:v>8492</c:v>
                </c:pt>
                <c:pt idx="201">
                  <c:v>8483</c:v>
                </c:pt>
                <c:pt idx="202">
                  <c:v>8628</c:v>
                </c:pt>
                <c:pt idx="203">
                  <c:v>8521</c:v>
                </c:pt>
                <c:pt idx="204">
                  <c:v>8511</c:v>
                </c:pt>
                <c:pt idx="205">
                  <c:v>8638</c:v>
                </c:pt>
                <c:pt idx="206">
                  <c:v>8641</c:v>
                </c:pt>
                <c:pt idx="207">
                  <c:v>8671</c:v>
                </c:pt>
                <c:pt idx="208">
                  <c:v>9037</c:v>
                </c:pt>
                <c:pt idx="209">
                  <c:v>9052</c:v>
                </c:pt>
                <c:pt idx="210">
                  <c:v>9154</c:v>
                </c:pt>
                <c:pt idx="211">
                  <c:v>8837</c:v>
                </c:pt>
                <c:pt idx="212">
                  <c:v>8811</c:v>
                </c:pt>
                <c:pt idx="213">
                  <c:v>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2-4E8B-4785-8408-E855D4167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2591176"/>
        <c:axId val="552590784"/>
      </c:barChart>
      <c:lineChart>
        <c:grouping val="standard"/>
        <c:varyColors val="0"/>
        <c:ser>
          <c:idx val="1"/>
          <c:order val="0"/>
          <c:tx>
            <c:strRef>
              <c:f>Kapasiteetti!$B$4</c:f>
              <c:strCache>
                <c:ptCount val="1"/>
                <c:pt idx="0">
                  <c:v>Huonekäyttöaste Room occupancy rate %</c:v>
                </c:pt>
              </c:strCache>
            </c:strRef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Kapasiteetti!$A$6:$A$219</c:f>
              <c:strCache>
                <c:ptCount val="214"/>
                <c:pt idx="0">
                  <c:v>II/1998</c:v>
                </c:pt>
                <c:pt idx="1">
                  <c:v>III/1998</c:v>
                </c:pt>
                <c:pt idx="2">
                  <c:v>IV/1998</c:v>
                </c:pt>
                <c:pt idx="3">
                  <c:v>V/1998</c:v>
                </c:pt>
                <c:pt idx="4">
                  <c:v>VI/1998</c:v>
                </c:pt>
                <c:pt idx="5">
                  <c:v>VII/1988</c:v>
                </c:pt>
                <c:pt idx="6">
                  <c:v>VIII/1998</c:v>
                </c:pt>
                <c:pt idx="7">
                  <c:v>IX/1998</c:v>
                </c:pt>
                <c:pt idx="8">
                  <c:v>X/1998</c:v>
                </c:pt>
                <c:pt idx="9">
                  <c:v>XI/1998</c:v>
                </c:pt>
                <c:pt idx="10">
                  <c:v>XII/1998</c:v>
                </c:pt>
                <c:pt idx="11">
                  <c:v>I/1999</c:v>
                </c:pt>
                <c:pt idx="12">
                  <c:v>II/1999</c:v>
                </c:pt>
                <c:pt idx="13">
                  <c:v>III/1999</c:v>
                </c:pt>
                <c:pt idx="14">
                  <c:v>IV/1999</c:v>
                </c:pt>
                <c:pt idx="15">
                  <c:v>V/1999</c:v>
                </c:pt>
                <c:pt idx="16">
                  <c:v>VI/1999</c:v>
                </c:pt>
                <c:pt idx="17">
                  <c:v>VII/1999</c:v>
                </c:pt>
                <c:pt idx="18">
                  <c:v>VIII/1999</c:v>
                </c:pt>
                <c:pt idx="19">
                  <c:v>IX/1999</c:v>
                </c:pt>
                <c:pt idx="20">
                  <c:v>X/1999</c:v>
                </c:pt>
                <c:pt idx="21">
                  <c:v>XI/1999</c:v>
                </c:pt>
                <c:pt idx="22">
                  <c:v>XII/1999</c:v>
                </c:pt>
                <c:pt idx="23">
                  <c:v>I/2000</c:v>
                </c:pt>
                <c:pt idx="24">
                  <c:v>II/2000</c:v>
                </c:pt>
                <c:pt idx="25">
                  <c:v>III/2000</c:v>
                </c:pt>
                <c:pt idx="26">
                  <c:v>IV/2000</c:v>
                </c:pt>
                <c:pt idx="27">
                  <c:v>V/2000</c:v>
                </c:pt>
                <c:pt idx="28">
                  <c:v>VI/2000</c:v>
                </c:pt>
                <c:pt idx="29">
                  <c:v>VII/2000</c:v>
                </c:pt>
                <c:pt idx="30">
                  <c:v>VIII/2000</c:v>
                </c:pt>
                <c:pt idx="31">
                  <c:v>IX/2000</c:v>
                </c:pt>
                <c:pt idx="32">
                  <c:v>X/2000</c:v>
                </c:pt>
                <c:pt idx="33">
                  <c:v>XI/2000</c:v>
                </c:pt>
                <c:pt idx="34">
                  <c:v>XII/2000</c:v>
                </c:pt>
                <c:pt idx="35">
                  <c:v>I/2001</c:v>
                </c:pt>
                <c:pt idx="36">
                  <c:v>II/2001</c:v>
                </c:pt>
                <c:pt idx="37">
                  <c:v>III/2001</c:v>
                </c:pt>
                <c:pt idx="38">
                  <c:v>IV/2001</c:v>
                </c:pt>
                <c:pt idx="39">
                  <c:v>V/2001</c:v>
                </c:pt>
                <c:pt idx="40">
                  <c:v>VI/2001</c:v>
                </c:pt>
                <c:pt idx="41">
                  <c:v>VII/2001</c:v>
                </c:pt>
                <c:pt idx="42">
                  <c:v>VIII/2001</c:v>
                </c:pt>
                <c:pt idx="43">
                  <c:v>IX/2001</c:v>
                </c:pt>
                <c:pt idx="44">
                  <c:v>X/2001</c:v>
                </c:pt>
                <c:pt idx="45">
                  <c:v>XI/2001</c:v>
                </c:pt>
                <c:pt idx="46">
                  <c:v>XII/2001</c:v>
                </c:pt>
                <c:pt idx="47">
                  <c:v>I/2002</c:v>
                </c:pt>
                <c:pt idx="48">
                  <c:v>II/2002</c:v>
                </c:pt>
                <c:pt idx="49">
                  <c:v>III/2002</c:v>
                </c:pt>
                <c:pt idx="50">
                  <c:v>IV/2002</c:v>
                </c:pt>
                <c:pt idx="51">
                  <c:v>V/2002</c:v>
                </c:pt>
                <c:pt idx="52">
                  <c:v>VI/2002</c:v>
                </c:pt>
                <c:pt idx="53">
                  <c:v>VII/2002</c:v>
                </c:pt>
                <c:pt idx="54">
                  <c:v>VIII/2002</c:v>
                </c:pt>
                <c:pt idx="55">
                  <c:v>IX/2002</c:v>
                </c:pt>
                <c:pt idx="56">
                  <c:v>X/2002</c:v>
                </c:pt>
                <c:pt idx="57">
                  <c:v>XI/2002</c:v>
                </c:pt>
                <c:pt idx="58">
                  <c:v>XII/2002</c:v>
                </c:pt>
                <c:pt idx="59">
                  <c:v>I/2003</c:v>
                </c:pt>
                <c:pt idx="60">
                  <c:v>II/2003</c:v>
                </c:pt>
                <c:pt idx="61">
                  <c:v>III/2003</c:v>
                </c:pt>
                <c:pt idx="62">
                  <c:v>IV/2003</c:v>
                </c:pt>
                <c:pt idx="63">
                  <c:v>V/2003</c:v>
                </c:pt>
                <c:pt idx="64">
                  <c:v>VI/2003</c:v>
                </c:pt>
                <c:pt idx="65">
                  <c:v>VII/2003</c:v>
                </c:pt>
                <c:pt idx="66">
                  <c:v>VIII/2003</c:v>
                </c:pt>
                <c:pt idx="67">
                  <c:v>IX/2003</c:v>
                </c:pt>
                <c:pt idx="68">
                  <c:v>X/2003</c:v>
                </c:pt>
                <c:pt idx="69">
                  <c:v>XI/2003</c:v>
                </c:pt>
                <c:pt idx="70">
                  <c:v>XII/2003</c:v>
                </c:pt>
                <c:pt idx="71">
                  <c:v>I/2004</c:v>
                </c:pt>
                <c:pt idx="72">
                  <c:v>II/2004</c:v>
                </c:pt>
                <c:pt idx="73">
                  <c:v>III/2004</c:v>
                </c:pt>
                <c:pt idx="74">
                  <c:v>IV/2004</c:v>
                </c:pt>
                <c:pt idx="75">
                  <c:v>V/2004</c:v>
                </c:pt>
                <c:pt idx="76">
                  <c:v>VI/2004</c:v>
                </c:pt>
                <c:pt idx="77">
                  <c:v>VII/2004</c:v>
                </c:pt>
                <c:pt idx="78">
                  <c:v>VIII/2004</c:v>
                </c:pt>
                <c:pt idx="79">
                  <c:v>IX/2004</c:v>
                </c:pt>
                <c:pt idx="80">
                  <c:v>X/2004</c:v>
                </c:pt>
                <c:pt idx="81">
                  <c:v>XI/2004</c:v>
                </c:pt>
                <c:pt idx="82">
                  <c:v>XII/2004</c:v>
                </c:pt>
                <c:pt idx="83">
                  <c:v>I/2005</c:v>
                </c:pt>
                <c:pt idx="84">
                  <c:v>II/2005</c:v>
                </c:pt>
                <c:pt idx="85">
                  <c:v>III/2005</c:v>
                </c:pt>
                <c:pt idx="86">
                  <c:v>IV/2005</c:v>
                </c:pt>
                <c:pt idx="87">
                  <c:v>V/2005</c:v>
                </c:pt>
                <c:pt idx="88">
                  <c:v>VI/2005</c:v>
                </c:pt>
                <c:pt idx="89">
                  <c:v>VII/2005</c:v>
                </c:pt>
                <c:pt idx="90">
                  <c:v>VIII/2005</c:v>
                </c:pt>
                <c:pt idx="91">
                  <c:v>IX/2005</c:v>
                </c:pt>
                <c:pt idx="92">
                  <c:v>X/2005</c:v>
                </c:pt>
                <c:pt idx="93">
                  <c:v>XI/2005</c:v>
                </c:pt>
                <c:pt idx="94">
                  <c:v>XII/2005</c:v>
                </c:pt>
                <c:pt idx="95">
                  <c:v>I/2006</c:v>
                </c:pt>
                <c:pt idx="96">
                  <c:v>II/2006</c:v>
                </c:pt>
                <c:pt idx="97">
                  <c:v>III/2006</c:v>
                </c:pt>
                <c:pt idx="98">
                  <c:v>IV/2006</c:v>
                </c:pt>
                <c:pt idx="99">
                  <c:v>V/2006</c:v>
                </c:pt>
                <c:pt idx="100">
                  <c:v>VI/2006</c:v>
                </c:pt>
                <c:pt idx="101">
                  <c:v>VII/2006</c:v>
                </c:pt>
                <c:pt idx="102">
                  <c:v>VIII/2006</c:v>
                </c:pt>
                <c:pt idx="103">
                  <c:v>IX/2006</c:v>
                </c:pt>
                <c:pt idx="104">
                  <c:v>X/2006</c:v>
                </c:pt>
                <c:pt idx="105">
                  <c:v>XI/2006</c:v>
                </c:pt>
                <c:pt idx="106">
                  <c:v>XII/2006</c:v>
                </c:pt>
                <c:pt idx="107">
                  <c:v>I/2007</c:v>
                </c:pt>
                <c:pt idx="108">
                  <c:v>II/2007</c:v>
                </c:pt>
                <c:pt idx="109">
                  <c:v>III/2007</c:v>
                </c:pt>
                <c:pt idx="110">
                  <c:v>IV/2007</c:v>
                </c:pt>
                <c:pt idx="111">
                  <c:v>V/2007</c:v>
                </c:pt>
                <c:pt idx="112">
                  <c:v>VI/2007</c:v>
                </c:pt>
                <c:pt idx="113">
                  <c:v>VII/2007</c:v>
                </c:pt>
                <c:pt idx="114">
                  <c:v>VIII/2007</c:v>
                </c:pt>
                <c:pt idx="115">
                  <c:v>XI/2007</c:v>
                </c:pt>
                <c:pt idx="116">
                  <c:v>X/2007</c:v>
                </c:pt>
                <c:pt idx="117">
                  <c:v>XI/2007</c:v>
                </c:pt>
                <c:pt idx="118">
                  <c:v>XII/2007</c:v>
                </c:pt>
                <c:pt idx="119">
                  <c:v>I/2008</c:v>
                </c:pt>
                <c:pt idx="120">
                  <c:v>II/2008</c:v>
                </c:pt>
                <c:pt idx="121">
                  <c:v>III/2008</c:v>
                </c:pt>
                <c:pt idx="122">
                  <c:v>IV/2008</c:v>
                </c:pt>
                <c:pt idx="123">
                  <c:v>V/2008</c:v>
                </c:pt>
                <c:pt idx="124">
                  <c:v>VI/2008</c:v>
                </c:pt>
                <c:pt idx="125">
                  <c:v>VII/2008</c:v>
                </c:pt>
                <c:pt idx="126">
                  <c:v>VIII/2008</c:v>
                </c:pt>
                <c:pt idx="127">
                  <c:v>IX/2008</c:v>
                </c:pt>
                <c:pt idx="128">
                  <c:v>X/2008</c:v>
                </c:pt>
                <c:pt idx="129">
                  <c:v>XI/2008</c:v>
                </c:pt>
                <c:pt idx="130">
                  <c:v>XII/2008</c:v>
                </c:pt>
                <c:pt idx="131">
                  <c:v>I/2009</c:v>
                </c:pt>
                <c:pt idx="132">
                  <c:v>II/2009</c:v>
                </c:pt>
                <c:pt idx="133">
                  <c:v>III/2009</c:v>
                </c:pt>
                <c:pt idx="134">
                  <c:v>IV/2009</c:v>
                </c:pt>
                <c:pt idx="135">
                  <c:v>V/2009</c:v>
                </c:pt>
                <c:pt idx="136">
                  <c:v>VI/2009</c:v>
                </c:pt>
                <c:pt idx="137">
                  <c:v>VII/2009</c:v>
                </c:pt>
                <c:pt idx="138">
                  <c:v>VIII/2009</c:v>
                </c:pt>
                <c:pt idx="139">
                  <c:v>IX/2009</c:v>
                </c:pt>
                <c:pt idx="140">
                  <c:v>X/2009</c:v>
                </c:pt>
                <c:pt idx="141">
                  <c:v>XI/2009</c:v>
                </c:pt>
                <c:pt idx="142">
                  <c:v>XII/2009</c:v>
                </c:pt>
                <c:pt idx="143">
                  <c:v>I/2010</c:v>
                </c:pt>
                <c:pt idx="144">
                  <c:v>II/2010</c:v>
                </c:pt>
                <c:pt idx="145">
                  <c:v>III/2010</c:v>
                </c:pt>
                <c:pt idx="146">
                  <c:v>IV/2010</c:v>
                </c:pt>
                <c:pt idx="147">
                  <c:v>V/2010</c:v>
                </c:pt>
                <c:pt idx="148">
                  <c:v>VI/2010</c:v>
                </c:pt>
                <c:pt idx="149">
                  <c:v>VII/2010</c:v>
                </c:pt>
                <c:pt idx="150">
                  <c:v>VIII/2010</c:v>
                </c:pt>
                <c:pt idx="151">
                  <c:v>IX/2010</c:v>
                </c:pt>
                <c:pt idx="152">
                  <c:v>X/2010</c:v>
                </c:pt>
                <c:pt idx="153">
                  <c:v>XI/2010</c:v>
                </c:pt>
                <c:pt idx="154">
                  <c:v>XII/2010</c:v>
                </c:pt>
                <c:pt idx="155">
                  <c:v>I/2011</c:v>
                </c:pt>
                <c:pt idx="156">
                  <c:v>II/2011</c:v>
                </c:pt>
                <c:pt idx="157">
                  <c:v>III/2011</c:v>
                </c:pt>
                <c:pt idx="158">
                  <c:v>IV/2011</c:v>
                </c:pt>
                <c:pt idx="159">
                  <c:v>V/2011</c:v>
                </c:pt>
                <c:pt idx="160">
                  <c:v>VI/2011</c:v>
                </c:pt>
                <c:pt idx="161">
                  <c:v>VII/2011</c:v>
                </c:pt>
                <c:pt idx="162">
                  <c:v>VIII/2011</c:v>
                </c:pt>
                <c:pt idx="163">
                  <c:v>IX/2011</c:v>
                </c:pt>
                <c:pt idx="164">
                  <c:v>X/2011</c:v>
                </c:pt>
                <c:pt idx="165">
                  <c:v>XI/2011</c:v>
                </c:pt>
                <c:pt idx="166">
                  <c:v>XII/2011</c:v>
                </c:pt>
                <c:pt idx="167">
                  <c:v>I/2012</c:v>
                </c:pt>
                <c:pt idx="168">
                  <c:v>II/2012</c:v>
                </c:pt>
                <c:pt idx="169">
                  <c:v>III/2012</c:v>
                </c:pt>
                <c:pt idx="170">
                  <c:v>IV/2012</c:v>
                </c:pt>
                <c:pt idx="171">
                  <c:v>V/2012</c:v>
                </c:pt>
                <c:pt idx="172">
                  <c:v>VI/2012</c:v>
                </c:pt>
                <c:pt idx="173">
                  <c:v>VII/2012</c:v>
                </c:pt>
                <c:pt idx="174">
                  <c:v>VIII/2012</c:v>
                </c:pt>
                <c:pt idx="175">
                  <c:v>IX/2012</c:v>
                </c:pt>
                <c:pt idx="176">
                  <c:v>X/2012</c:v>
                </c:pt>
                <c:pt idx="177">
                  <c:v>XI/2012</c:v>
                </c:pt>
                <c:pt idx="178">
                  <c:v>XII/2012</c:v>
                </c:pt>
                <c:pt idx="179">
                  <c:v>I/2013</c:v>
                </c:pt>
                <c:pt idx="180">
                  <c:v>II/2013</c:v>
                </c:pt>
                <c:pt idx="181">
                  <c:v>III/2013</c:v>
                </c:pt>
                <c:pt idx="182">
                  <c:v>IV/2013</c:v>
                </c:pt>
                <c:pt idx="183">
                  <c:v>V/2013</c:v>
                </c:pt>
                <c:pt idx="184">
                  <c:v>VI/2013</c:v>
                </c:pt>
                <c:pt idx="185">
                  <c:v>VII/2013</c:v>
                </c:pt>
                <c:pt idx="186">
                  <c:v>VIII/2013</c:v>
                </c:pt>
                <c:pt idx="187">
                  <c:v>IX/2013</c:v>
                </c:pt>
                <c:pt idx="188">
                  <c:v>X/2013</c:v>
                </c:pt>
                <c:pt idx="189">
                  <c:v>XI/2013</c:v>
                </c:pt>
                <c:pt idx="190">
                  <c:v>XII/2013</c:v>
                </c:pt>
                <c:pt idx="191">
                  <c:v>I/2014</c:v>
                </c:pt>
                <c:pt idx="192">
                  <c:v>II/2014</c:v>
                </c:pt>
                <c:pt idx="193">
                  <c:v>III/2014</c:v>
                </c:pt>
                <c:pt idx="194">
                  <c:v>IV/2014</c:v>
                </c:pt>
                <c:pt idx="195">
                  <c:v>V/2014</c:v>
                </c:pt>
                <c:pt idx="196">
                  <c:v>VI/2014</c:v>
                </c:pt>
                <c:pt idx="197">
                  <c:v>VII/2014</c:v>
                </c:pt>
                <c:pt idx="198">
                  <c:v>VIII/2014</c:v>
                </c:pt>
                <c:pt idx="199">
                  <c:v>IX/2014</c:v>
                </c:pt>
                <c:pt idx="200">
                  <c:v>X/2014</c:v>
                </c:pt>
                <c:pt idx="201">
                  <c:v>XI/2014</c:v>
                </c:pt>
                <c:pt idx="202">
                  <c:v>XII/2014</c:v>
                </c:pt>
                <c:pt idx="203">
                  <c:v>I/2015</c:v>
                </c:pt>
                <c:pt idx="204">
                  <c:v>II/2015</c:v>
                </c:pt>
                <c:pt idx="205">
                  <c:v>III/2015</c:v>
                </c:pt>
                <c:pt idx="206">
                  <c:v>IV/2015</c:v>
                </c:pt>
                <c:pt idx="207">
                  <c:v>V/2015</c:v>
                </c:pt>
                <c:pt idx="208">
                  <c:v>VI/2015</c:v>
                </c:pt>
                <c:pt idx="209">
                  <c:v>VII/2015</c:v>
                </c:pt>
                <c:pt idx="210">
                  <c:v>VIII/2015</c:v>
                </c:pt>
                <c:pt idx="211">
                  <c:v>IX/2015</c:v>
                </c:pt>
                <c:pt idx="212">
                  <c:v>X/2015</c:v>
                </c:pt>
                <c:pt idx="213">
                  <c:v>XI/2015</c:v>
                </c:pt>
              </c:strCache>
            </c:strRef>
          </c:cat>
          <c:val>
            <c:numRef>
              <c:f>Kapasiteetti!$B$5:$B$219</c:f>
              <c:numCache>
                <c:formatCode>0.0</c:formatCode>
                <c:ptCount val="215"/>
                <c:pt idx="0">
                  <c:v>58.947563721336053</c:v>
                </c:pt>
                <c:pt idx="1">
                  <c:v>55.709827188813037</c:v>
                </c:pt>
                <c:pt idx="2">
                  <c:v>59.385126836702987</c:v>
                </c:pt>
                <c:pt idx="3">
                  <c:v>57.120125866940697</c:v>
                </c:pt>
                <c:pt idx="4">
                  <c:v>70.385442678072536</c:v>
                </c:pt>
                <c:pt idx="5">
                  <c:v>77.978931871760949</c:v>
                </c:pt>
                <c:pt idx="6">
                  <c:v>64.471212093095602</c:v>
                </c:pt>
                <c:pt idx="7">
                  <c:v>81.2912619916696</c:v>
                </c:pt>
                <c:pt idx="8">
                  <c:v>81.254074315514998</c:v>
                </c:pt>
                <c:pt idx="9">
                  <c:v>68.275950376998878</c:v>
                </c:pt>
                <c:pt idx="10">
                  <c:v>70.69448614029821</c:v>
                </c:pt>
                <c:pt idx="11">
                  <c:v>51.974376383151849</c:v>
                </c:pt>
                <c:pt idx="12">
                  <c:v>59.022342682543069</c:v>
                </c:pt>
                <c:pt idx="13">
                  <c:v>58.667139312300606</c:v>
                </c:pt>
                <c:pt idx="14">
                  <c:v>69.14704275064048</c:v>
                </c:pt>
                <c:pt idx="15">
                  <c:v>60.555014861772364</c:v>
                </c:pt>
                <c:pt idx="16">
                  <c:v>72.527372997343207</c:v>
                </c:pt>
                <c:pt idx="17">
                  <c:v>77.518936212025906</c:v>
                </c:pt>
                <c:pt idx="18">
                  <c:v>62.712087533648898</c:v>
                </c:pt>
                <c:pt idx="19">
                  <c:v>75.771402574464105</c:v>
                </c:pt>
                <c:pt idx="20">
                  <c:v>74.82796156940698</c:v>
                </c:pt>
                <c:pt idx="21">
                  <c:v>67.013915882764522</c:v>
                </c:pt>
                <c:pt idx="22">
                  <c:v>68.74899638225321</c:v>
                </c:pt>
                <c:pt idx="23">
                  <c:v>46.02774028209793</c:v>
                </c:pt>
                <c:pt idx="24">
                  <c:v>56.821437997209969</c:v>
                </c:pt>
                <c:pt idx="25">
                  <c:v>58.729207781223572</c:v>
                </c:pt>
                <c:pt idx="26">
                  <c:v>67.665989319975424</c:v>
                </c:pt>
                <c:pt idx="27">
                  <c:v>59.404938116842729</c:v>
                </c:pt>
                <c:pt idx="28">
                  <c:v>78.76338292945735</c:v>
                </c:pt>
                <c:pt idx="29">
                  <c:v>74.971862689926837</c:v>
                </c:pt>
                <c:pt idx="30">
                  <c:v>62.084222000025747</c:v>
                </c:pt>
                <c:pt idx="31">
                  <c:v>83.866963444910539</c:v>
                </c:pt>
                <c:pt idx="32">
                  <c:v>74.162773028575586</c:v>
                </c:pt>
                <c:pt idx="33">
                  <c:v>70.029283558734775</c:v>
                </c:pt>
                <c:pt idx="34">
                  <c:v>71.495808743717674</c:v>
                </c:pt>
                <c:pt idx="35">
                  <c:v>51.200720339376389</c:v>
                </c:pt>
                <c:pt idx="36">
                  <c:v>58.881082673000002</c:v>
                </c:pt>
                <c:pt idx="37">
                  <c:v>60.920357776000003</c:v>
                </c:pt>
                <c:pt idx="38">
                  <c:v>64.248046226</c:v>
                </c:pt>
                <c:pt idx="39">
                  <c:v>56.605169463999999</c:v>
                </c:pt>
                <c:pt idx="40">
                  <c:v>71.399774159000003</c:v>
                </c:pt>
                <c:pt idx="41">
                  <c:v>76.700334334000004</c:v>
                </c:pt>
                <c:pt idx="42">
                  <c:v>64.394394614000007</c:v>
                </c:pt>
                <c:pt idx="43">
                  <c:v>83.545053473999999</c:v>
                </c:pt>
                <c:pt idx="44">
                  <c:v>75.182249077999998</c:v>
                </c:pt>
                <c:pt idx="45">
                  <c:v>64.592633300000003</c:v>
                </c:pt>
                <c:pt idx="46">
                  <c:v>66.974889718</c:v>
                </c:pt>
                <c:pt idx="47">
                  <c:v>51.914363274999999</c:v>
                </c:pt>
                <c:pt idx="48">
                  <c:v>56.825855144999998</c:v>
                </c:pt>
                <c:pt idx="49">
                  <c:v>57.354470626999998</c:v>
                </c:pt>
                <c:pt idx="50">
                  <c:v>58.494665779999998</c:v>
                </c:pt>
                <c:pt idx="51">
                  <c:v>60.481121250999998</c:v>
                </c:pt>
                <c:pt idx="52">
                  <c:v>68.336834300999996</c:v>
                </c:pt>
                <c:pt idx="53" formatCode="#\ ##0.0">
                  <c:v>74.566214665000004</c:v>
                </c:pt>
                <c:pt idx="54" formatCode="#\ ##0.0">
                  <c:v>65.222828507000003</c:v>
                </c:pt>
                <c:pt idx="55" formatCode="#\ ##0.0">
                  <c:v>78.011682402999995</c:v>
                </c:pt>
                <c:pt idx="56" formatCode="#\ ##0.0">
                  <c:v>75.992161839999994</c:v>
                </c:pt>
                <c:pt idx="57" formatCode="#\ ##0.0">
                  <c:v>67.825915219999999</c:v>
                </c:pt>
                <c:pt idx="58" formatCode="#\ ##0.0">
                  <c:v>66.426134812000001</c:v>
                </c:pt>
                <c:pt idx="59" formatCode="#\ ##0.0">
                  <c:v>47.588652131000003</c:v>
                </c:pt>
                <c:pt idx="60" formatCode="#\ ##0.0">
                  <c:v>54.763154890999999</c:v>
                </c:pt>
                <c:pt idx="61" formatCode="#\ ##0.0">
                  <c:v>53.121419093</c:v>
                </c:pt>
                <c:pt idx="62" formatCode="#\ ##0.0">
                  <c:v>57.186218504999999</c:v>
                </c:pt>
                <c:pt idx="63" formatCode="#\ ##0.0">
                  <c:v>53.655574004999998</c:v>
                </c:pt>
                <c:pt idx="64" formatCode="#\ ##0.0">
                  <c:v>71.552045333999999</c:v>
                </c:pt>
                <c:pt idx="65" formatCode="#\ ##0.0">
                  <c:v>72.139635306000002</c:v>
                </c:pt>
                <c:pt idx="66" formatCode="#\ ##0.0">
                  <c:v>58.234206327999999</c:v>
                </c:pt>
                <c:pt idx="67" formatCode="#\ ##0.0">
                  <c:v>81.828679147000003</c:v>
                </c:pt>
                <c:pt idx="68" formatCode="#\ ##0.0">
                  <c:v>76.918830595000003</c:v>
                </c:pt>
                <c:pt idx="69" formatCode="#\ ##0.0">
                  <c:v>63.323052398000002</c:v>
                </c:pt>
                <c:pt idx="70" formatCode="#\ ##0.0">
                  <c:v>66.054199839000006</c:v>
                </c:pt>
                <c:pt idx="71" formatCode="#\ ##0.0">
                  <c:v>50.558209910000002</c:v>
                </c:pt>
                <c:pt idx="72" formatCode="#\ ##0.0">
                  <c:v>55.919111583000003</c:v>
                </c:pt>
                <c:pt idx="73" formatCode="#\ ##0.0">
                  <c:v>51.761212079000003</c:v>
                </c:pt>
                <c:pt idx="74" formatCode="#\ ##0.0">
                  <c:v>59.444318746999997</c:v>
                </c:pt>
                <c:pt idx="75" formatCode="#\ ##0.0">
                  <c:v>54.520216232999999</c:v>
                </c:pt>
                <c:pt idx="76" formatCode="#\ ##0.0">
                  <c:v>70.116970261000006</c:v>
                </c:pt>
                <c:pt idx="77" formatCode="#\ ##0.0">
                  <c:v>76.525717088999997</c:v>
                </c:pt>
                <c:pt idx="78" formatCode="#\ ##0.0">
                  <c:v>66.322292666999999</c:v>
                </c:pt>
                <c:pt idx="79" formatCode="#\ ##0.0">
                  <c:v>81.765544693999999</c:v>
                </c:pt>
                <c:pt idx="80" formatCode="#\ ##0.0">
                  <c:v>80.553235512000001</c:v>
                </c:pt>
                <c:pt idx="81" formatCode="#\ ##0.0">
                  <c:v>65.700636649000003</c:v>
                </c:pt>
                <c:pt idx="82" formatCode="#\ ##0.0">
                  <c:v>67.079026690999996</c:v>
                </c:pt>
                <c:pt idx="83" formatCode="#\ ##0.0">
                  <c:v>50.57089989</c:v>
                </c:pt>
                <c:pt idx="84" formatCode="#\ ##0.0">
                  <c:v>56.304591264999999</c:v>
                </c:pt>
                <c:pt idx="85" formatCode="#\ ##0.0">
                  <c:v>56.202467638000002</c:v>
                </c:pt>
                <c:pt idx="86" formatCode="#\ ##0.0">
                  <c:v>55.706788586999998</c:v>
                </c:pt>
                <c:pt idx="87" formatCode="#\ ##0.0">
                  <c:v>64.94120685</c:v>
                </c:pt>
                <c:pt idx="88" formatCode="#\ ##0.0">
                  <c:v>72.360883067000003</c:v>
                </c:pt>
                <c:pt idx="89" formatCode="#\ ##0.0">
                  <c:v>75.836809039000002</c:v>
                </c:pt>
                <c:pt idx="90" formatCode="#\ ##0.0">
                  <c:v>63.232125793000002</c:v>
                </c:pt>
                <c:pt idx="91" formatCode="#\ ##0.0">
                  <c:v>83.067210519</c:v>
                </c:pt>
                <c:pt idx="92" formatCode="#\ ##0.0">
                  <c:v>78.106664761999994</c:v>
                </c:pt>
                <c:pt idx="93" formatCode="#\ ##0.0">
                  <c:v>70.458598065000004</c:v>
                </c:pt>
                <c:pt idx="94" formatCode="#\ ##0.0">
                  <c:v>69.679271783000004</c:v>
                </c:pt>
                <c:pt idx="95" formatCode="#\ ##0.0">
                  <c:v>51.889561839000002</c:v>
                </c:pt>
                <c:pt idx="96" formatCode="#\ ##0.0">
                  <c:v>56.160865598000001</c:v>
                </c:pt>
                <c:pt idx="97" formatCode="#\ ##0.0">
                  <c:v>58.233592321000003</c:v>
                </c:pt>
                <c:pt idx="98" formatCode="#\ ##0.0">
                  <c:v>62.367954900999997</c:v>
                </c:pt>
                <c:pt idx="99" formatCode="#\ ##0.0">
                  <c:v>58.215148910000003</c:v>
                </c:pt>
                <c:pt idx="100" formatCode="#\ ##0.0">
                  <c:v>71.585704327000002</c:v>
                </c:pt>
                <c:pt idx="101" formatCode="#\ ##0.0">
                  <c:v>77.495830757999997</c:v>
                </c:pt>
                <c:pt idx="102" formatCode="#\ ##0.0">
                  <c:v>68.067076792999998</c:v>
                </c:pt>
                <c:pt idx="103" formatCode="#\ ##0.0">
                  <c:v>84.527595581</c:v>
                </c:pt>
                <c:pt idx="104" formatCode="#\ ##0.0">
                  <c:v>81.496571729999999</c:v>
                </c:pt>
                <c:pt idx="105" formatCode="#\ ##0.0">
                  <c:v>74.083823241000005</c:v>
                </c:pt>
                <c:pt idx="106" formatCode="#\ ##0.0">
                  <c:v>77.723032830999998</c:v>
                </c:pt>
                <c:pt idx="107" formatCode="#\ ##0.0">
                  <c:v>54.620880702999997</c:v>
                </c:pt>
                <c:pt idx="108" formatCode="#\ ##0.0">
                  <c:v>64.111509600999995</c:v>
                </c:pt>
                <c:pt idx="109" formatCode="#\ ##0.0">
                  <c:v>59.672757255</c:v>
                </c:pt>
                <c:pt idx="110" formatCode="#\ ##0.0">
                  <c:v>68.126623445000007</c:v>
                </c:pt>
                <c:pt idx="111" formatCode="#\ ##0.0">
                  <c:v>58.641980681</c:v>
                </c:pt>
                <c:pt idx="112" formatCode="#\ ##0.0">
                  <c:v>75.989925726999999</c:v>
                </c:pt>
                <c:pt idx="113" formatCode="#\ ##0.0">
                  <c:v>80.591763358999998</c:v>
                </c:pt>
                <c:pt idx="114" formatCode="#\ ##0.0">
                  <c:v>67.772925080999997</c:v>
                </c:pt>
                <c:pt idx="115" formatCode="#\ ##0.0">
                  <c:v>84.015991291000006</c:v>
                </c:pt>
                <c:pt idx="116" formatCode="#\ ##0.0">
                  <c:v>78.703703704000006</c:v>
                </c:pt>
                <c:pt idx="117" formatCode="#\ ##0.0">
                  <c:v>74.297685086000001</c:v>
                </c:pt>
                <c:pt idx="118" formatCode="#\ ##0.0">
                  <c:v>73.574441526000001</c:v>
                </c:pt>
                <c:pt idx="119" formatCode="#\ ##0.0">
                  <c:v>55.167671915</c:v>
                </c:pt>
                <c:pt idx="120" formatCode="#\ ##0.0">
                  <c:v>64.927516046999997</c:v>
                </c:pt>
                <c:pt idx="121" formatCode="#\ ##0.0">
                  <c:v>62.864953667999998</c:v>
                </c:pt>
                <c:pt idx="122" formatCode="#\ ##0.0">
                  <c:v>60.732042864999997</c:v>
                </c:pt>
                <c:pt idx="123" formatCode="#\ ##0.0">
                  <c:v>70.245651636000005</c:v>
                </c:pt>
                <c:pt idx="124" formatCode="#\ ##0.0">
                  <c:v>72.106538670000006</c:v>
                </c:pt>
                <c:pt idx="125" formatCode="#\ ##0.0">
                  <c:v>74.967302653999994</c:v>
                </c:pt>
                <c:pt idx="126" formatCode="#\ ##0.0">
                  <c:v>65.801908224000002</c:v>
                </c:pt>
                <c:pt idx="127" formatCode="#\ ##0.0">
                  <c:v>80.892268560999995</c:v>
                </c:pt>
                <c:pt idx="128" formatCode="#\ ##0.0">
                  <c:v>79.5419318</c:v>
                </c:pt>
                <c:pt idx="129" formatCode="#\ ##0.0">
                  <c:v>72.351907581000006</c:v>
                </c:pt>
                <c:pt idx="130" formatCode="#\ ##0.0">
                  <c:v>68.672401954999998</c:v>
                </c:pt>
                <c:pt idx="131" formatCode="#\ ##0.0">
                  <c:v>51.127950744000003</c:v>
                </c:pt>
                <c:pt idx="132" formatCode="#\ ##0.0">
                  <c:v>58.092823009</c:v>
                </c:pt>
                <c:pt idx="133" formatCode="#\ ##0.0">
                  <c:v>47.670829452</c:v>
                </c:pt>
                <c:pt idx="134" formatCode="#\ ##0.0">
                  <c:v>53.583928266999997</c:v>
                </c:pt>
                <c:pt idx="135" formatCode="#\ ##0.0">
                  <c:v>53.112117376</c:v>
                </c:pt>
                <c:pt idx="136" formatCode="#\ ##0.0">
                  <c:v>67.974057822000006</c:v>
                </c:pt>
                <c:pt idx="137" formatCode="#\ ##0.0">
                  <c:v>71.930236406999995</c:v>
                </c:pt>
                <c:pt idx="138" formatCode="#\ ##0.0">
                  <c:v>59.894018828999997</c:v>
                </c:pt>
                <c:pt idx="139" formatCode="#\ ##0.0">
                  <c:v>76.118663822000002</c:v>
                </c:pt>
                <c:pt idx="140" formatCode="#\ ##0.0">
                  <c:v>71.682480720000001</c:v>
                </c:pt>
                <c:pt idx="141" formatCode="#\ ##0.0">
                  <c:v>68.045916688999995</c:v>
                </c:pt>
                <c:pt idx="142" formatCode="#\ ##0.0">
                  <c:v>64.278586785000002</c:v>
                </c:pt>
                <c:pt idx="143" formatCode="#\ ##0.0">
                  <c:v>53.299753289000002</c:v>
                </c:pt>
                <c:pt idx="144" formatCode="#\ ##0.0">
                  <c:v>55.930541662000003</c:v>
                </c:pt>
                <c:pt idx="145" formatCode="#\ ##0.0">
                  <c:v>57.218475943999998</c:v>
                </c:pt>
                <c:pt idx="146" formatCode="#\ ##0.0">
                  <c:v>62.983469051</c:v>
                </c:pt>
                <c:pt idx="147" formatCode="#\ ##0.0">
                  <c:v>55.744924615999999</c:v>
                </c:pt>
                <c:pt idx="148" formatCode="#\ ##0.0">
                  <c:v>69.499972722999999</c:v>
                </c:pt>
                <c:pt idx="149" formatCode="#\ ##0.0">
                  <c:v>76.006081718000004</c:v>
                </c:pt>
                <c:pt idx="150" formatCode="#\ ##0.0">
                  <c:v>70.732263137999993</c:v>
                </c:pt>
                <c:pt idx="151" formatCode="#\ ##0.0">
                  <c:v>81.568078846000006</c:v>
                </c:pt>
                <c:pt idx="152" formatCode="#\ ##0.0">
                  <c:v>76.077204791</c:v>
                </c:pt>
                <c:pt idx="153" formatCode="#\ ##0.0">
                  <c:v>71.146891350999994</c:v>
                </c:pt>
                <c:pt idx="154" formatCode="#\ ##0.0">
                  <c:v>70.826566068000005</c:v>
                </c:pt>
                <c:pt idx="155" formatCode="#\ ##0.0">
                  <c:v>55.865444025999999</c:v>
                </c:pt>
                <c:pt idx="156" formatCode="#\ ##0.0">
                  <c:v>60.272208298999999</c:v>
                </c:pt>
                <c:pt idx="157" formatCode="#\ ##0.0">
                  <c:v>58.617263698999999</c:v>
                </c:pt>
                <c:pt idx="158" formatCode="#\ ##0.0">
                  <c:v>61.838496351000003</c:v>
                </c:pt>
                <c:pt idx="159" formatCode="#\ ##0.0">
                  <c:v>60.716658246999998</c:v>
                </c:pt>
                <c:pt idx="160" formatCode="#\ ##0.0">
                  <c:v>73.970102522000005</c:v>
                </c:pt>
                <c:pt idx="161" formatCode="#\ ##0.0">
                  <c:v>78.271031648000005</c:v>
                </c:pt>
                <c:pt idx="162" formatCode="#\ ##0.0">
                  <c:v>73.236231564999997</c:v>
                </c:pt>
                <c:pt idx="163" formatCode="#\ ##0.0">
                  <c:v>85.581515807000002</c:v>
                </c:pt>
                <c:pt idx="164" formatCode="#\ ##0.0">
                  <c:v>79.673363373000001</c:v>
                </c:pt>
                <c:pt idx="165" formatCode="#\ ##0.0">
                  <c:v>73.096951011000002</c:v>
                </c:pt>
                <c:pt idx="166" formatCode="#\ ##0.0">
                  <c:v>70.872839529999993</c:v>
                </c:pt>
                <c:pt idx="167" formatCode="#\ ##0.0">
                  <c:v>55.702874948000002</c:v>
                </c:pt>
                <c:pt idx="168" formatCode="#\ ##0.0">
                  <c:v>61.501115491</c:v>
                </c:pt>
                <c:pt idx="169" formatCode="#\ ##0.0">
                  <c:v>59.742320939999999</c:v>
                </c:pt>
                <c:pt idx="170" formatCode="#\ ##0.0">
                  <c:v>64.494218642000007</c:v>
                </c:pt>
                <c:pt idx="171" formatCode="#\ ##0.0">
                  <c:v>60.280256303000002</c:v>
                </c:pt>
                <c:pt idx="172" formatCode="#\ ##0.0">
                  <c:v>76.381291868999995</c:v>
                </c:pt>
                <c:pt idx="173" formatCode="#\ ##0.0">
                  <c:v>79.505572457</c:v>
                </c:pt>
                <c:pt idx="174" formatCode="#\ ##0.0">
                  <c:v>70.896156257000001</c:v>
                </c:pt>
                <c:pt idx="175" formatCode="#\ ##0.0">
                  <c:v>84.910945471999995</c:v>
                </c:pt>
                <c:pt idx="176" formatCode="#\ ##0.0">
                  <c:v>78.159367990000007</c:v>
                </c:pt>
                <c:pt idx="177" formatCode="#\ ##0.0">
                  <c:v>71.991452151999994</c:v>
                </c:pt>
                <c:pt idx="178" formatCode="#\ ##0.0">
                  <c:v>70.238368140000006</c:v>
                </c:pt>
                <c:pt idx="179" formatCode="#\ ##0.0">
                  <c:v>52.423363047999999</c:v>
                </c:pt>
                <c:pt idx="180" formatCode="#\ ##0.0">
                  <c:v>59.338762469000002</c:v>
                </c:pt>
                <c:pt idx="181" formatCode="#\ ##0.0">
                  <c:v>59.345888373999998</c:v>
                </c:pt>
                <c:pt idx="182" formatCode="#\ ##0.0">
                  <c:v>59.435297194</c:v>
                </c:pt>
                <c:pt idx="183" formatCode="#\ ##0.0">
                  <c:v>58.223594908999999</c:v>
                </c:pt>
                <c:pt idx="184" formatCode="#\ ##0.0">
                  <c:v>73.650723667999998</c:v>
                </c:pt>
                <c:pt idx="185" formatCode="#\ ##0.0">
                  <c:v>78.931697228999994</c:v>
                </c:pt>
                <c:pt idx="186" formatCode="#\ ##0.0">
                  <c:v>71.127727586999995</c:v>
                </c:pt>
                <c:pt idx="187" formatCode="#\ ##0.0">
                  <c:v>79.875839901000006</c:v>
                </c:pt>
                <c:pt idx="188" formatCode="#\ ##0.0">
                  <c:v>75.578976345000001</c:v>
                </c:pt>
                <c:pt idx="189" formatCode="#\ ##0.0">
                  <c:v>66.545699026999998</c:v>
                </c:pt>
                <c:pt idx="190" formatCode="#\ ##0.0">
                  <c:v>70.309713482000006</c:v>
                </c:pt>
                <c:pt idx="191" formatCode="#\ ##0.0">
                  <c:v>55.172256103999999</c:v>
                </c:pt>
                <c:pt idx="192">
                  <c:v>60.053531393999997</c:v>
                </c:pt>
                <c:pt idx="193">
                  <c:v>56.342899002999999</c:v>
                </c:pt>
                <c:pt idx="194">
                  <c:v>62.246456678000001</c:v>
                </c:pt>
                <c:pt idx="195">
                  <c:v>56.228277411000001</c:v>
                </c:pt>
                <c:pt idx="196">
                  <c:v>74.093611065999994</c:v>
                </c:pt>
                <c:pt idx="197">
                  <c:v>77.629996410000004</c:v>
                </c:pt>
                <c:pt idx="198">
                  <c:v>69.479545783000006</c:v>
                </c:pt>
                <c:pt idx="199">
                  <c:v>81.986840803999996</c:v>
                </c:pt>
                <c:pt idx="200">
                  <c:v>75.172754780999995</c:v>
                </c:pt>
                <c:pt idx="201">
                  <c:v>71.623267390999999</c:v>
                </c:pt>
                <c:pt idx="202">
                  <c:v>72.668036788999999</c:v>
                </c:pt>
                <c:pt idx="203">
                  <c:v>53.208038836</c:v>
                </c:pt>
                <c:pt idx="204">
                  <c:v>56.964580869000002</c:v>
                </c:pt>
                <c:pt idx="205">
                  <c:v>59.190036431000003</c:v>
                </c:pt>
                <c:pt idx="206">
                  <c:v>62.485681992000004</c:v>
                </c:pt>
                <c:pt idx="207">
                  <c:v>56.761002611999999</c:v>
                </c:pt>
                <c:pt idx="208">
                  <c:v>70.511536852000006</c:v>
                </c:pt>
                <c:pt idx="209">
                  <c:v>77.739086438000001</c:v>
                </c:pt>
                <c:pt idx="210">
                  <c:v>77.671330636999997</c:v>
                </c:pt>
                <c:pt idx="211">
                  <c:v>84.141166276999996</c:v>
                </c:pt>
                <c:pt idx="212">
                  <c:v>76.839381175</c:v>
                </c:pt>
                <c:pt idx="213">
                  <c:v>74.145038951999993</c:v>
                </c:pt>
                <c:pt idx="214">
                  <c:v>71.134584486999998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4E8B-4785-8408-E855D4167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62584"/>
        <c:axId val="552591568"/>
      </c:lineChart>
      <c:catAx>
        <c:axId val="543862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525915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52591568"/>
        <c:scaling>
          <c:orientation val="minMax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huonekäyttöaste % 
room occupancy rate %</a:t>
                </a:r>
              </a:p>
            </c:rich>
          </c:tx>
          <c:layout>
            <c:manualLayout>
              <c:xMode val="edge"/>
              <c:yMode val="edge"/>
              <c:x val="1.6872890888638921E-2"/>
              <c:y val="0.315899801227787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43862584"/>
        <c:crosses val="autoZero"/>
        <c:crossBetween val="between"/>
        <c:majorUnit val="5"/>
      </c:valAx>
      <c:catAx>
        <c:axId val="552591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2590784"/>
        <c:crosses val="autoZero"/>
        <c:auto val="0"/>
        <c:lblAlgn val="ctr"/>
        <c:lblOffset val="100"/>
        <c:noMultiLvlLbl val="0"/>
      </c:catAx>
      <c:valAx>
        <c:axId val="552590784"/>
        <c:scaling>
          <c:orientation val="minMax"/>
          <c:max val="10000"/>
          <c:min val="5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huonekapasiteetti
number of rooms</a:t>
                </a:r>
              </a:p>
            </c:rich>
          </c:tx>
          <c:layout>
            <c:manualLayout>
              <c:xMode val="edge"/>
              <c:yMode val="edge"/>
              <c:x val="0.93925806518279698"/>
              <c:y val="0.353556924631283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52591176"/>
        <c:crosses val="max"/>
        <c:crossBetween val="between"/>
        <c:majorUnit val="500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383588862416562"/>
          <c:y val="0.9288711714383121"/>
          <c:w val="0.41507335205146595"/>
          <c:h val="4.6025104602510386E-2"/>
        </c:manualLayout>
      </c:layout>
      <c:overlay val="0"/>
      <c:spPr>
        <a:solidFill>
          <a:srgbClr val="FFFFC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&amp;LStatistics Finland / Art-Travel Oy&amp;C&amp;D&amp;RHelsinki City Tourist Office</c:oddFooter>
    </c:headerFooter>
    <c:pageMargins b="1" l="0.75000000000001332" r="0.7500000000000133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Ulkomaiset yöpymiset matkan tarkoituksen mukaan 
Foreign nights spent by purpose of visit</a:t>
            </a:r>
          </a:p>
        </c:rich>
      </c:tx>
      <c:layout>
        <c:manualLayout>
          <c:xMode val="edge"/>
          <c:yMode val="edge"/>
          <c:x val="0.25449101796407186"/>
          <c:y val="3.2183908045977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5329341317362E-2"/>
          <c:y val="0.13333363266350717"/>
          <c:w val="0.85479041916169785"/>
          <c:h val="0.68276015346659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Tarkoitus!$J$8</c:f>
              <c:strCache>
                <c:ptCount val="1"/>
                <c:pt idx="0">
                  <c:v>Vapaa-aika      Leisure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59-43DD-BEAD-DB268E07FADB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59-43DD-BEAD-DB268E07FADB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59-43DD-BEAD-DB268E07FADB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59-43DD-BEAD-DB268E07FADB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59-43DD-BEAD-DB268E07FADB}"/>
              </c:ext>
            </c:extLst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259-43DD-BEAD-DB268E07FADB}"/>
              </c:ext>
            </c:extLst>
          </c:dPt>
          <c:dPt>
            <c:idx val="1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259-43DD-BEAD-DB268E07FADB}"/>
              </c:ext>
            </c:extLst>
          </c:dPt>
          <c:dPt>
            <c:idx val="1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259-43DD-BEAD-DB268E07FADB}"/>
              </c:ext>
            </c:extLst>
          </c:dPt>
          <c:dPt>
            <c:idx val="1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259-43DD-BEAD-DB268E07FADB}"/>
              </c:ext>
            </c:extLst>
          </c:dPt>
          <c:dPt>
            <c:idx val="2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259-43DD-BEAD-DB268E07FADB}"/>
              </c:ext>
            </c:extLst>
          </c:dPt>
          <c:dPt>
            <c:idx val="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259-43DD-BEAD-DB268E07FADB}"/>
              </c:ext>
            </c:extLst>
          </c:dPt>
          <c:dPt>
            <c:idx val="2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259-43DD-BEAD-DB268E07FADB}"/>
              </c:ext>
            </c:extLst>
          </c:dPt>
          <c:dPt>
            <c:idx val="3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259-43DD-BEAD-DB268E07FADB}"/>
              </c:ext>
            </c:extLst>
          </c:dPt>
          <c:dPt>
            <c:idx val="3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259-43DD-BEAD-DB268E07FADB}"/>
              </c:ext>
            </c:extLst>
          </c:dPt>
          <c:dPt>
            <c:idx val="3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259-43DD-BEAD-DB268E07FADB}"/>
              </c:ext>
            </c:extLst>
          </c:dPt>
          <c:dPt>
            <c:idx val="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259-43DD-BEAD-DB268E07FADB}"/>
              </c:ext>
            </c:extLst>
          </c:dPt>
          <c:dPt>
            <c:idx val="4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259-43DD-BEAD-DB268E07FADB}"/>
              </c:ext>
            </c:extLst>
          </c:dPt>
          <c:dPt>
            <c:idx val="4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259-43DD-BEAD-DB268E07FADB}"/>
              </c:ext>
            </c:extLst>
          </c:dPt>
          <c:dPt>
            <c:idx val="4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259-43DD-BEAD-DB268E07FADB}"/>
              </c:ext>
            </c:extLst>
          </c:dPt>
          <c:dPt>
            <c:idx val="4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259-43DD-BEAD-DB268E07FADB}"/>
              </c:ext>
            </c:extLst>
          </c:dPt>
          <c:dPt>
            <c:idx val="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259-43DD-BEAD-DB268E07FADB}"/>
              </c:ext>
            </c:extLst>
          </c:dPt>
          <c:dPt>
            <c:idx val="5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7259-43DD-BEAD-DB268E07FADB}"/>
              </c:ext>
            </c:extLst>
          </c:dPt>
          <c:dPt>
            <c:idx val="5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7259-43DD-BEAD-DB268E07FADB}"/>
              </c:ext>
            </c:extLst>
          </c:dPt>
          <c:dPt>
            <c:idx val="5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7259-43DD-BEAD-DB268E07FADB}"/>
              </c:ext>
            </c:extLst>
          </c:dPt>
          <c:dPt>
            <c:idx val="5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7259-43DD-BEAD-DB268E07FADB}"/>
              </c:ext>
            </c:extLst>
          </c:dPt>
          <c:dPt>
            <c:idx val="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7259-43DD-BEAD-DB268E07FADB}"/>
              </c:ext>
            </c:extLst>
          </c:dPt>
          <c:dPt>
            <c:idx val="6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7259-43DD-BEAD-DB268E07FADB}"/>
              </c:ext>
            </c:extLst>
          </c:dPt>
          <c:dPt>
            <c:idx val="6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7259-43DD-BEAD-DB268E07FADB}"/>
              </c:ext>
            </c:extLst>
          </c:dPt>
          <c:dPt>
            <c:idx val="6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7259-43DD-BEAD-DB268E07FADB}"/>
              </c:ext>
            </c:extLst>
          </c:dPt>
          <c:dPt>
            <c:idx val="6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7259-43DD-BEAD-DB268E07FADB}"/>
              </c:ext>
            </c:extLst>
          </c:dPt>
          <c:dPt>
            <c:idx val="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7259-43DD-BEAD-DB268E07FADB}"/>
              </c:ext>
            </c:extLst>
          </c:dPt>
          <c:dPt>
            <c:idx val="7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7259-43DD-BEAD-DB268E07FADB}"/>
              </c:ext>
            </c:extLst>
          </c:dPt>
          <c:dPt>
            <c:idx val="7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7259-43DD-BEAD-DB268E07FADB}"/>
              </c:ext>
            </c:extLst>
          </c:dPt>
          <c:dPt>
            <c:idx val="7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7259-43DD-BEAD-DB268E07FADB}"/>
              </c:ext>
            </c:extLst>
          </c:dPt>
          <c:dPt>
            <c:idx val="8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7259-43DD-BEAD-DB268E07FADB}"/>
              </c:ext>
            </c:extLst>
          </c:dPt>
          <c:dPt>
            <c:idx val="8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7259-43DD-BEAD-DB268E07FADB}"/>
              </c:ext>
            </c:extLst>
          </c:dPt>
          <c:dPt>
            <c:idx val="8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7259-43DD-BEAD-DB268E07FADB}"/>
              </c:ext>
            </c:extLst>
          </c:dPt>
          <c:dPt>
            <c:idx val="9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7259-43DD-BEAD-DB268E07FADB}"/>
              </c:ext>
            </c:extLst>
          </c:dPt>
          <c:dPt>
            <c:idx val="9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7259-43DD-BEAD-DB268E07FADB}"/>
              </c:ext>
            </c:extLst>
          </c:dPt>
          <c:dPt>
            <c:idx val="9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7259-43DD-BEAD-DB268E07FADB}"/>
              </c:ext>
            </c:extLst>
          </c:dPt>
          <c:dPt>
            <c:idx val="10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7259-43DD-BEAD-DB268E07FADB}"/>
              </c:ext>
            </c:extLst>
          </c:dPt>
          <c:dPt>
            <c:idx val="10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7259-43DD-BEAD-DB268E07FADB}"/>
              </c:ext>
            </c:extLst>
          </c:dPt>
          <c:dPt>
            <c:idx val="10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7259-43DD-BEAD-DB268E07FADB}"/>
              </c:ext>
            </c:extLst>
          </c:dPt>
          <c:dPt>
            <c:idx val="10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7259-43DD-BEAD-DB268E07FADB}"/>
              </c:ext>
            </c:extLst>
          </c:dPt>
          <c:dPt>
            <c:idx val="10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7259-43DD-BEAD-DB268E07FADB}"/>
              </c:ext>
            </c:extLst>
          </c:dPt>
          <c:dPt>
            <c:idx val="1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7259-43DD-BEAD-DB268E07FADB}"/>
              </c:ext>
            </c:extLst>
          </c:dPt>
          <c:dPt>
            <c:idx val="1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7259-43DD-BEAD-DB268E07FADB}"/>
              </c:ext>
            </c:extLst>
          </c:dPt>
          <c:dPt>
            <c:idx val="11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7259-43DD-BEAD-DB268E07FADB}"/>
              </c:ext>
            </c:extLst>
          </c:dPt>
          <c:dPt>
            <c:idx val="11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7259-43DD-BEAD-DB268E07FADB}"/>
              </c:ext>
            </c:extLst>
          </c:dPt>
          <c:dPt>
            <c:idx val="1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7259-43DD-BEAD-DB268E07FADB}"/>
              </c:ext>
            </c:extLst>
          </c:dPt>
          <c:dPt>
            <c:idx val="12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7259-43DD-BEAD-DB268E07FADB}"/>
              </c:ext>
            </c:extLst>
          </c:dPt>
          <c:dPt>
            <c:idx val="1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7259-43DD-BEAD-DB268E07FADB}"/>
              </c:ext>
            </c:extLst>
          </c:dPt>
          <c:dPt>
            <c:idx val="12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7259-43DD-BEAD-DB268E07FADB}"/>
              </c:ext>
            </c:extLst>
          </c:dPt>
          <c:dPt>
            <c:idx val="12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7259-43DD-BEAD-DB268E07FADB}"/>
              </c:ext>
            </c:extLst>
          </c:dPt>
          <c:dPt>
            <c:idx val="1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7259-43DD-BEAD-DB268E07FADB}"/>
              </c:ext>
            </c:extLst>
          </c:dPt>
          <c:dPt>
            <c:idx val="13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7259-43DD-BEAD-DB268E07FADB}"/>
              </c:ext>
            </c:extLst>
          </c:dPt>
          <c:dPt>
            <c:idx val="13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7259-43DD-BEAD-DB268E07FADB}"/>
              </c:ext>
            </c:extLst>
          </c:dPt>
          <c:dPt>
            <c:idx val="13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7259-43DD-BEAD-DB268E07FADB}"/>
              </c:ext>
            </c:extLst>
          </c:dPt>
          <c:dPt>
            <c:idx val="13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7259-43DD-BEAD-DB268E07FADB}"/>
              </c:ext>
            </c:extLst>
          </c:dPt>
          <c:dPt>
            <c:idx val="1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7259-43DD-BEAD-DB268E07FADB}"/>
              </c:ext>
            </c:extLst>
          </c:dPt>
          <c:dPt>
            <c:idx val="14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7259-43DD-BEAD-DB268E07FADB}"/>
              </c:ext>
            </c:extLst>
          </c:dPt>
          <c:dPt>
            <c:idx val="14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7259-43DD-BEAD-DB268E07FADB}"/>
              </c:ext>
            </c:extLst>
          </c:dPt>
          <c:dPt>
            <c:idx val="15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7259-43DD-BEAD-DB268E07FADB}"/>
              </c:ext>
            </c:extLst>
          </c:dPt>
          <c:dPt>
            <c:idx val="15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7259-43DD-BEAD-DB268E07FADB}"/>
              </c:ext>
            </c:extLst>
          </c:dPt>
          <c:dPt>
            <c:idx val="1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7259-43DD-BEAD-DB268E07FADB}"/>
              </c:ext>
            </c:extLst>
          </c:dPt>
          <c:dPt>
            <c:idx val="16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7259-43DD-BEAD-DB268E07FADB}"/>
              </c:ext>
            </c:extLst>
          </c:dPt>
          <c:dPt>
            <c:idx val="16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7259-43DD-BEAD-DB268E07FADB}"/>
              </c:ext>
            </c:extLst>
          </c:dPt>
          <c:dPt>
            <c:idx val="16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7259-43DD-BEAD-DB268E07FADB}"/>
              </c:ext>
            </c:extLst>
          </c:dPt>
          <c:dPt>
            <c:idx val="16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7259-43DD-BEAD-DB268E07FADB}"/>
              </c:ext>
            </c:extLst>
          </c:dPt>
          <c:dPt>
            <c:idx val="1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7259-43DD-BEAD-DB268E07FADB}"/>
              </c:ext>
            </c:extLst>
          </c:dPt>
          <c:dPt>
            <c:idx val="17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7259-43DD-BEAD-DB268E07FADB}"/>
              </c:ext>
            </c:extLst>
          </c:dPt>
          <c:dPt>
            <c:idx val="17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7259-43DD-BEAD-DB268E07FADB}"/>
              </c:ext>
            </c:extLst>
          </c:dPt>
          <c:dPt>
            <c:idx val="17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7259-43DD-BEAD-DB268E07FADB}"/>
              </c:ext>
            </c:extLst>
          </c:dPt>
          <c:dPt>
            <c:idx val="17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7259-43DD-BEAD-DB268E07FADB}"/>
              </c:ext>
            </c:extLst>
          </c:dPt>
          <c:dPt>
            <c:idx val="1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7259-43DD-BEAD-DB268E07FADB}"/>
              </c:ext>
            </c:extLst>
          </c:dPt>
          <c:cat>
            <c:strRef>
              <c:f>Tarkoitus!$A$9:$A$187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Tarkoitus!$J$9:$J$187</c:f>
              <c:numCache>
                <c:formatCode>#,##0</c:formatCode>
                <c:ptCount val="179"/>
                <c:pt idx="0">
                  <c:v>29879.640400983149</c:v>
                </c:pt>
                <c:pt idx="1">
                  <c:v>26296.17746164124</c:v>
                </c:pt>
                <c:pt idx="2">
                  <c:v>41731.635111760224</c:v>
                </c:pt>
                <c:pt idx="3">
                  <c:v>32526.379858787284</c:v>
                </c:pt>
                <c:pt idx="4">
                  <c:v>40904.398443987702</c:v>
                </c:pt>
                <c:pt idx="5">
                  <c:v>82182.717451922639</c:v>
                </c:pt>
                <c:pt idx="6">
                  <c:v>115284.45273301417</c:v>
                </c:pt>
                <c:pt idx="7">
                  <c:v>118490.40113115014</c:v>
                </c:pt>
                <c:pt idx="8">
                  <c:v>46007.260818099465</c:v>
                </c:pt>
                <c:pt idx="9">
                  <c:v>29778.975178093351</c:v>
                </c:pt>
                <c:pt idx="10">
                  <c:v>25863.555137237101</c:v>
                </c:pt>
                <c:pt idx="11">
                  <c:v>37000.440872174637</c:v>
                </c:pt>
                <c:pt idx="12">
                  <c:v>34905.042258164103</c:v>
                </c:pt>
                <c:pt idx="13">
                  <c:v>27644.350892587518</c:v>
                </c:pt>
                <c:pt idx="14">
                  <c:v>33537.406043022158</c:v>
                </c:pt>
                <c:pt idx="15">
                  <c:v>38331.787910170038</c:v>
                </c:pt>
                <c:pt idx="16">
                  <c:v>53433.232691467638</c:v>
                </c:pt>
                <c:pt idx="17">
                  <c:v>90146.822423420163</c:v>
                </c:pt>
                <c:pt idx="18">
                  <c:v>132402.34302942775</c:v>
                </c:pt>
                <c:pt idx="19">
                  <c:v>131835.38252096006</c:v>
                </c:pt>
                <c:pt idx="20">
                  <c:v>62728.869686874161</c:v>
                </c:pt>
                <c:pt idx="21">
                  <c:v>41741.335805406721</c:v>
                </c:pt>
                <c:pt idx="22">
                  <c:v>31936.608593753775</c:v>
                </c:pt>
                <c:pt idx="23">
                  <c:v>38939.941617527838</c:v>
                </c:pt>
                <c:pt idx="24">
                  <c:v>32699.322825789357</c:v>
                </c:pt>
                <c:pt idx="25">
                  <c:v>24761.143269566041</c:v>
                </c:pt>
                <c:pt idx="26">
                  <c:v>35497.410324729004</c:v>
                </c:pt>
                <c:pt idx="27">
                  <c:v>42709.720016259576</c:v>
                </c:pt>
                <c:pt idx="28">
                  <c:v>55447.8417809604</c:v>
                </c:pt>
                <c:pt idx="29">
                  <c:v>80361.650713124138</c:v>
                </c:pt>
                <c:pt idx="30">
                  <c:v>132400.3581413069</c:v>
                </c:pt>
                <c:pt idx="31">
                  <c:v>145043.46913039571</c:v>
                </c:pt>
                <c:pt idx="32">
                  <c:v>73079.782911793081</c:v>
                </c:pt>
                <c:pt idx="33">
                  <c:v>46305.728275481015</c:v>
                </c:pt>
                <c:pt idx="34">
                  <c:v>39158.925516082978</c:v>
                </c:pt>
                <c:pt idx="35">
                  <c:v>42213.239276291068</c:v>
                </c:pt>
                <c:pt idx="36">
                  <c:v>38756.400301396439</c:v>
                </c:pt>
                <c:pt idx="37">
                  <c:v>28870.906241395249</c:v>
                </c:pt>
                <c:pt idx="38">
                  <c:v>37234.68880470717</c:v>
                </c:pt>
                <c:pt idx="39">
                  <c:v>40900.0609155528</c:v>
                </c:pt>
                <c:pt idx="40">
                  <c:v>57057.40800597037</c:v>
                </c:pt>
                <c:pt idx="41">
                  <c:v>94103.333653665162</c:v>
                </c:pt>
                <c:pt idx="42">
                  <c:v>138500.88187191612</c:v>
                </c:pt>
                <c:pt idx="43">
                  <c:v>127375.34350667927</c:v>
                </c:pt>
                <c:pt idx="44">
                  <c:v>57358.65420725353</c:v>
                </c:pt>
                <c:pt idx="45">
                  <c:v>43355.228791189504</c:v>
                </c:pt>
                <c:pt idx="46">
                  <c:v>31920.866118912549</c:v>
                </c:pt>
                <c:pt idx="47">
                  <c:v>35944.384702252748</c:v>
                </c:pt>
                <c:pt idx="48">
                  <c:v>34543.265289891344</c:v>
                </c:pt>
                <c:pt idx="49">
                  <c:v>26131.293793208763</c:v>
                </c:pt>
                <c:pt idx="50">
                  <c:v>31894.796016535678</c:v>
                </c:pt>
                <c:pt idx="51">
                  <c:v>33897.279845760364</c:v>
                </c:pt>
                <c:pt idx="52">
                  <c:v>44735.890397266528</c:v>
                </c:pt>
                <c:pt idx="53">
                  <c:v>79398.741148081419</c:v>
                </c:pt>
                <c:pt idx="54">
                  <c:v>121591.99733664768</c:v>
                </c:pt>
                <c:pt idx="55">
                  <c:v>127737.83392744417</c:v>
                </c:pt>
                <c:pt idx="56">
                  <c:v>52444.207150513437</c:v>
                </c:pt>
                <c:pt idx="57">
                  <c:v>34944.073110284386</c:v>
                </c:pt>
                <c:pt idx="58">
                  <c:v>27123.672492357138</c:v>
                </c:pt>
                <c:pt idx="59">
                  <c:v>34234.356828874581</c:v>
                </c:pt>
                <c:pt idx="60">
                  <c:v>33665.525375595826</c:v>
                </c:pt>
                <c:pt idx="61">
                  <c:v>27267.695068802321</c:v>
                </c:pt>
                <c:pt idx="62">
                  <c:v>29269.118361378161</c:v>
                </c:pt>
                <c:pt idx="63">
                  <c:v>30791.833524261248</c:v>
                </c:pt>
                <c:pt idx="64">
                  <c:v>38824.612600158362</c:v>
                </c:pt>
                <c:pt idx="65">
                  <c:v>74353.670279586368</c:v>
                </c:pt>
                <c:pt idx="66">
                  <c:v>127240.79587409538</c:v>
                </c:pt>
                <c:pt idx="67">
                  <c:v>132338.1263139839</c:v>
                </c:pt>
                <c:pt idx="68">
                  <c:v>55117.383941251814</c:v>
                </c:pt>
                <c:pt idx="69">
                  <c:v>38368.728333858082</c:v>
                </c:pt>
                <c:pt idx="70">
                  <c:v>41315.090041131203</c:v>
                </c:pt>
                <c:pt idx="71">
                  <c:v>39537.866933190249</c:v>
                </c:pt>
                <c:pt idx="72">
                  <c:v>40428.167409003574</c:v>
                </c:pt>
                <c:pt idx="73">
                  <c:v>31604.527354485002</c:v>
                </c:pt>
                <c:pt idx="74">
                  <c:v>43827.60527436265</c:v>
                </c:pt>
                <c:pt idx="75">
                  <c:v>42894.134840288338</c:v>
                </c:pt>
                <c:pt idx="76">
                  <c:v>56834.049163965115</c:v>
                </c:pt>
                <c:pt idx="77">
                  <c:v>90122.677757198107</c:v>
                </c:pt>
                <c:pt idx="78">
                  <c:v>147430.9396808469</c:v>
                </c:pt>
                <c:pt idx="79">
                  <c:v>133655.13502500005</c:v>
                </c:pt>
                <c:pt idx="80">
                  <c:v>68786.21800101547</c:v>
                </c:pt>
                <c:pt idx="81">
                  <c:v>43556.597078070306</c:v>
                </c:pt>
                <c:pt idx="82">
                  <c:v>47918.427764466775</c:v>
                </c:pt>
                <c:pt idx="83">
                  <c:v>49582.085293588505</c:v>
                </c:pt>
                <c:pt idx="84">
                  <c:v>44300.095252956475</c:v>
                </c:pt>
                <c:pt idx="85">
                  <c:v>38449.656077319742</c:v>
                </c:pt>
                <c:pt idx="86">
                  <c:v>55871.783814274997</c:v>
                </c:pt>
                <c:pt idx="87">
                  <c:v>46436.899133157822</c:v>
                </c:pt>
                <c:pt idx="88">
                  <c:v>60982.143442489534</c:v>
                </c:pt>
                <c:pt idx="89">
                  <c:v>94779.600168458521</c:v>
                </c:pt>
                <c:pt idx="90">
                  <c:v>132527.82292170418</c:v>
                </c:pt>
                <c:pt idx="91">
                  <c:v>136940.58034969549</c:v>
                </c:pt>
                <c:pt idx="92">
                  <c:v>62679.985032297962</c:v>
                </c:pt>
                <c:pt idx="93">
                  <c:v>50056.002300082699</c:v>
                </c:pt>
                <c:pt idx="94">
                  <c:v>41894.743232617911</c:v>
                </c:pt>
                <c:pt idx="95">
                  <c:v>60346.256591885045</c:v>
                </c:pt>
                <c:pt idx="96">
                  <c:v>59210.453787194165</c:v>
                </c:pt>
                <c:pt idx="97">
                  <c:v>35348.480084671959</c:v>
                </c:pt>
                <c:pt idx="98">
                  <c:v>35985.325776976635</c:v>
                </c:pt>
                <c:pt idx="99">
                  <c:v>43096.445446755213</c:v>
                </c:pt>
                <c:pt idx="100">
                  <c:v>60541.393920503484</c:v>
                </c:pt>
                <c:pt idx="101">
                  <c:v>93899.221182502486</c:v>
                </c:pt>
                <c:pt idx="102">
                  <c:v>130086.17752212644</c:v>
                </c:pt>
                <c:pt idx="103">
                  <c:v>132139.54742524956</c:v>
                </c:pt>
                <c:pt idx="104">
                  <c:v>65131.585989830957</c:v>
                </c:pt>
                <c:pt idx="105">
                  <c:v>58309.426507369681</c:v>
                </c:pt>
                <c:pt idx="106">
                  <c:v>42745.936158292374</c:v>
                </c:pt>
                <c:pt idx="107">
                  <c:v>51563.285825677493</c:v>
                </c:pt>
                <c:pt idx="108">
                  <c:v>61668.837329275775</c:v>
                </c:pt>
                <c:pt idx="109">
                  <c:v>38694.924207016564</c:v>
                </c:pt>
                <c:pt idx="110">
                  <c:v>47131.539914097666</c:v>
                </c:pt>
                <c:pt idx="111">
                  <c:v>49217.415220867675</c:v>
                </c:pt>
                <c:pt idx="112">
                  <c:v>64054.412519609992</c:v>
                </c:pt>
                <c:pt idx="113">
                  <c:v>88991.16593454883</c:v>
                </c:pt>
                <c:pt idx="114">
                  <c:v>153048.00047839613</c:v>
                </c:pt>
                <c:pt idx="115">
                  <c:v>148286.79381422259</c:v>
                </c:pt>
                <c:pt idx="116">
                  <c:v>71674.923443693755</c:v>
                </c:pt>
                <c:pt idx="117">
                  <c:v>56707.270714152801</c:v>
                </c:pt>
                <c:pt idx="118">
                  <c:v>48302.345789423249</c:v>
                </c:pt>
                <c:pt idx="119">
                  <c:v>62848.470660980682</c:v>
                </c:pt>
                <c:pt idx="120">
                  <c:v>66147.941643370024</c:v>
                </c:pt>
                <c:pt idx="121">
                  <c:v>44117.138078238204</c:v>
                </c:pt>
                <c:pt idx="122">
                  <c:v>52380.368318075758</c:v>
                </c:pt>
                <c:pt idx="123">
                  <c:v>66695.758387996742</c:v>
                </c:pt>
                <c:pt idx="124">
                  <c:v>82247.000488833233</c:v>
                </c:pt>
                <c:pt idx="125">
                  <c:v>117743.14342941275</c:v>
                </c:pt>
                <c:pt idx="126">
                  <c:v>167798.52264428555</c:v>
                </c:pt>
                <c:pt idx="127">
                  <c:v>162529.12531260971</c:v>
                </c:pt>
                <c:pt idx="128">
                  <c:v>77983.799707334343</c:v>
                </c:pt>
                <c:pt idx="129">
                  <c:v>64495.812445322219</c:v>
                </c:pt>
                <c:pt idx="130">
                  <c:v>49066.742215577106</c:v>
                </c:pt>
                <c:pt idx="131">
                  <c:v>63832.36580081172</c:v>
                </c:pt>
                <c:pt idx="132">
                  <c:v>73229.284622937368</c:v>
                </c:pt>
                <c:pt idx="133">
                  <c:v>44192.001117618958</c:v>
                </c:pt>
                <c:pt idx="134">
                  <c:v>53560.492394137262</c:v>
                </c:pt>
                <c:pt idx="135">
                  <c:v>58815.990282444844</c:v>
                </c:pt>
                <c:pt idx="136">
                  <c:v>86639.592816863995</c:v>
                </c:pt>
                <c:pt idx="137">
                  <c:v>115934.21675946721</c:v>
                </c:pt>
                <c:pt idx="138">
                  <c:v>151081.70187136487</c:v>
                </c:pt>
                <c:pt idx="139">
                  <c:v>152893.36579298924</c:v>
                </c:pt>
                <c:pt idx="140">
                  <c:v>84572.872847854334</c:v>
                </c:pt>
                <c:pt idx="141">
                  <c:v>62971.709828237763</c:v>
                </c:pt>
                <c:pt idx="142">
                  <c:v>54748.988466898954</c:v>
                </c:pt>
                <c:pt idx="143">
                  <c:v>63686.857741925858</c:v>
                </c:pt>
                <c:pt idx="144">
                  <c:v>64824.603766998131</c:v>
                </c:pt>
                <c:pt idx="145">
                  <c:v>49320.766823660706</c:v>
                </c:pt>
                <c:pt idx="146">
                  <c:v>61197.366689621704</c:v>
                </c:pt>
                <c:pt idx="147">
                  <c:v>52154.953582863462</c:v>
                </c:pt>
                <c:pt idx="148">
                  <c:v>91791.984390247526</c:v>
                </c:pt>
                <c:pt idx="149">
                  <c:v>104806.88507608921</c:v>
                </c:pt>
                <c:pt idx="150">
                  <c:v>148093.52234147556</c:v>
                </c:pt>
                <c:pt idx="151">
                  <c:v>162557.11833549946</c:v>
                </c:pt>
                <c:pt idx="152">
                  <c:v>83946.498639308847</c:v>
                </c:pt>
                <c:pt idx="153">
                  <c:v>68721.042525275683</c:v>
                </c:pt>
                <c:pt idx="154">
                  <c:v>61714.808611387845</c:v>
                </c:pt>
                <c:pt idx="155">
                  <c:v>60683.848951251348</c:v>
                </c:pt>
                <c:pt idx="156">
                  <c:v>69488.629751262793</c:v>
                </c:pt>
                <c:pt idx="157">
                  <c:v>36392.763889815302</c:v>
                </c:pt>
                <c:pt idx="158">
                  <c:v>53839.569994717502</c:v>
                </c:pt>
                <c:pt idx="159">
                  <c:v>53718.060920546886</c:v>
                </c:pt>
                <c:pt idx="160">
                  <c:v>71159.589051992996</c:v>
                </c:pt>
                <c:pt idx="161">
                  <c:v>110116.95014605272</c:v>
                </c:pt>
                <c:pt idx="162">
                  <c:v>130227.16429384639</c:v>
                </c:pt>
                <c:pt idx="163">
                  <c:v>131657.8929131109</c:v>
                </c:pt>
                <c:pt idx="164">
                  <c:v>71123.542862881892</c:v>
                </c:pt>
                <c:pt idx="165">
                  <c:v>57555.981622026338</c:v>
                </c:pt>
                <c:pt idx="166">
                  <c:v>52177.879231572289</c:v>
                </c:pt>
                <c:pt idx="167">
                  <c:v>50021.904397216182</c:v>
                </c:pt>
                <c:pt idx="168">
                  <c:v>56709.687613466624</c:v>
                </c:pt>
                <c:pt idx="169">
                  <c:v>44090.48445326525</c:v>
                </c:pt>
                <c:pt idx="170">
                  <c:v>54684.514524408711</c:v>
                </c:pt>
                <c:pt idx="171">
                  <c:v>49874.705986377085</c:v>
                </c:pt>
                <c:pt idx="172">
                  <c:v>71970.796363472793</c:v>
                </c:pt>
                <c:pt idx="173">
                  <c:v>106905.08599354584</c:v>
                </c:pt>
                <c:pt idx="174">
                  <c:v>164445.90191529019</c:v>
                </c:pt>
                <c:pt idx="175">
                  <c:v>150390.44955843524</c:v>
                </c:pt>
                <c:pt idx="176">
                  <c:v>82012.207606932672</c:v>
                </c:pt>
                <c:pt idx="177">
                  <c:v>55987.878897177296</c:v>
                </c:pt>
                <c:pt idx="178">
                  <c:v>47248.785700230132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7259-43DD-BEAD-DB268E07F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9029992"/>
        <c:axId val="539030384"/>
      </c:barChart>
      <c:lineChart>
        <c:grouping val="standard"/>
        <c:varyColors val="0"/>
        <c:ser>
          <c:idx val="0"/>
          <c:order val="1"/>
          <c:tx>
            <c:strRef>
              <c:f>Tarkoitus!$K$8</c:f>
              <c:strCache>
                <c:ptCount val="1"/>
                <c:pt idx="0">
                  <c:v>Ammattiin liittyvät Business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Tarkoitus!$A$9:$A$187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Tarkoitus!$K$9:$K$187</c:f>
              <c:numCache>
                <c:formatCode>#,##0</c:formatCode>
                <c:ptCount val="179"/>
                <c:pt idx="0">
                  <c:v>61148.629312891469</c:v>
                </c:pt>
                <c:pt idx="1">
                  <c:v>49794.141916735563</c:v>
                </c:pt>
                <c:pt idx="2">
                  <c:v>47755.344428579643</c:v>
                </c:pt>
                <c:pt idx="3">
                  <c:v>54578.256747209642</c:v>
                </c:pt>
                <c:pt idx="4">
                  <c:v>75666.842293332695</c:v>
                </c:pt>
                <c:pt idx="5">
                  <c:v>74710.039287110645</c:v>
                </c:pt>
                <c:pt idx="6">
                  <c:v>48452.774031309382</c:v>
                </c:pt>
                <c:pt idx="7">
                  <c:v>90788.081024269661</c:v>
                </c:pt>
                <c:pt idx="8">
                  <c:v>79857.191776898078</c:v>
                </c:pt>
                <c:pt idx="9">
                  <c:v>62328.590968747951</c:v>
                </c:pt>
                <c:pt idx="10">
                  <c:v>58896.65293762806</c:v>
                </c:pt>
                <c:pt idx="11">
                  <c:v>43063.034651305621</c:v>
                </c:pt>
                <c:pt idx="12">
                  <c:v>52180.373769543003</c:v>
                </c:pt>
                <c:pt idx="13">
                  <c:v>45989.363339819902</c:v>
                </c:pt>
                <c:pt idx="14">
                  <c:v>54081.34506276888</c:v>
                </c:pt>
                <c:pt idx="15">
                  <c:v>53288.169976932993</c:v>
                </c:pt>
                <c:pt idx="16">
                  <c:v>71071.615804304878</c:v>
                </c:pt>
                <c:pt idx="17">
                  <c:v>81881.658957945605</c:v>
                </c:pt>
                <c:pt idx="18">
                  <c:v>39236.81591924878</c:v>
                </c:pt>
                <c:pt idx="19">
                  <c:v>71158.360074294076</c:v>
                </c:pt>
                <c:pt idx="20">
                  <c:v>74300.132118104346</c:v>
                </c:pt>
                <c:pt idx="21">
                  <c:v>62058.0425121468</c:v>
                </c:pt>
                <c:pt idx="22">
                  <c:v>52265.558969907222</c:v>
                </c:pt>
                <c:pt idx="23">
                  <c:v>34665.623646243635</c:v>
                </c:pt>
                <c:pt idx="24">
                  <c:v>48247.777751431262</c:v>
                </c:pt>
                <c:pt idx="25">
                  <c:v>39181.860817270441</c:v>
                </c:pt>
                <c:pt idx="26">
                  <c:v>52240.264910025595</c:v>
                </c:pt>
                <c:pt idx="27">
                  <c:v>49962.427544483617</c:v>
                </c:pt>
                <c:pt idx="28">
                  <c:v>75983.056756066086</c:v>
                </c:pt>
                <c:pt idx="29">
                  <c:v>87232.265125067424</c:v>
                </c:pt>
                <c:pt idx="30">
                  <c:v>34868.146408482062</c:v>
                </c:pt>
                <c:pt idx="31">
                  <c:v>91030.598915094917</c:v>
                </c:pt>
                <c:pt idx="32">
                  <c:v>77576.42314223561</c:v>
                </c:pt>
                <c:pt idx="33">
                  <c:v>60713.924114517664</c:v>
                </c:pt>
                <c:pt idx="34">
                  <c:v>55397.901317185169</c:v>
                </c:pt>
                <c:pt idx="35">
                  <c:v>45591.676434515466</c:v>
                </c:pt>
                <c:pt idx="36">
                  <c:v>53245.756207847997</c:v>
                </c:pt>
                <c:pt idx="37">
                  <c:v>46297.489288882294</c:v>
                </c:pt>
                <c:pt idx="38">
                  <c:v>57975.25270426106</c:v>
                </c:pt>
                <c:pt idx="39">
                  <c:v>51995.031931906437</c:v>
                </c:pt>
                <c:pt idx="40">
                  <c:v>76082.112893382975</c:v>
                </c:pt>
                <c:pt idx="41">
                  <c:v>82146.902454613097</c:v>
                </c:pt>
                <c:pt idx="42">
                  <c:v>44427.319962416223</c:v>
                </c:pt>
                <c:pt idx="43">
                  <c:v>99468.362924999761</c:v>
                </c:pt>
                <c:pt idx="44">
                  <c:v>94326.033870927989</c:v>
                </c:pt>
                <c:pt idx="45">
                  <c:v>62194.630138692119</c:v>
                </c:pt>
                <c:pt idx="46">
                  <c:v>61352.373164884746</c:v>
                </c:pt>
                <c:pt idx="47">
                  <c:v>45731.177955562052</c:v>
                </c:pt>
                <c:pt idx="48">
                  <c:v>55461.334140110623</c:v>
                </c:pt>
                <c:pt idx="49">
                  <c:v>47517.144633126089</c:v>
                </c:pt>
                <c:pt idx="50">
                  <c:v>57168.136542536457</c:v>
                </c:pt>
                <c:pt idx="51">
                  <c:v>67835.523171601351</c:v>
                </c:pt>
                <c:pt idx="52">
                  <c:v>97475.054280119992</c:v>
                </c:pt>
                <c:pt idx="53">
                  <c:v>91807.518065208656</c:v>
                </c:pt>
                <c:pt idx="54">
                  <c:v>48992.875777610403</c:v>
                </c:pt>
                <c:pt idx="55">
                  <c:v>95101.802928495541</c:v>
                </c:pt>
                <c:pt idx="56">
                  <c:v>91842.649627692008</c:v>
                </c:pt>
                <c:pt idx="57">
                  <c:v>82290.831325084655</c:v>
                </c:pt>
                <c:pt idx="58">
                  <c:v>75675.689567022506</c:v>
                </c:pt>
                <c:pt idx="59">
                  <c:v>54857.312277441939</c:v>
                </c:pt>
                <c:pt idx="60">
                  <c:v>67885.445691815519</c:v>
                </c:pt>
                <c:pt idx="61">
                  <c:v>56411.988163744398</c:v>
                </c:pt>
                <c:pt idx="62">
                  <c:v>73572.314479078239</c:v>
                </c:pt>
                <c:pt idx="63">
                  <c:v>68669.528048849563</c:v>
                </c:pt>
                <c:pt idx="64">
                  <c:v>95961.052259719974</c:v>
                </c:pt>
                <c:pt idx="65">
                  <c:v>105551.71646778432</c:v>
                </c:pt>
                <c:pt idx="66">
                  <c:v>52953.961714149242</c:v>
                </c:pt>
                <c:pt idx="67">
                  <c:v>95672.995455016309</c:v>
                </c:pt>
                <c:pt idx="68">
                  <c:v>106353.86436206868</c:v>
                </c:pt>
                <c:pt idx="69">
                  <c:v>86745.518542646474</c:v>
                </c:pt>
                <c:pt idx="70">
                  <c:v>80329.750340918399</c:v>
                </c:pt>
                <c:pt idx="71">
                  <c:v>47361.222890463083</c:v>
                </c:pt>
                <c:pt idx="72">
                  <c:v>73175.533924623407</c:v>
                </c:pt>
                <c:pt idx="73">
                  <c:v>58231.765134634807</c:v>
                </c:pt>
                <c:pt idx="74">
                  <c:v>72087.711435692167</c:v>
                </c:pt>
                <c:pt idx="75">
                  <c:v>63043.817551638836</c:v>
                </c:pt>
                <c:pt idx="76">
                  <c:v>99825.176836593033</c:v>
                </c:pt>
                <c:pt idx="77">
                  <c:v>91976.960608897774</c:v>
                </c:pt>
                <c:pt idx="78">
                  <c:v>40194.240967389866</c:v>
                </c:pt>
                <c:pt idx="79">
                  <c:v>100258.21206317378</c:v>
                </c:pt>
                <c:pt idx="80">
                  <c:v>92109.472356887811</c:v>
                </c:pt>
                <c:pt idx="81">
                  <c:v>80159.73047582031</c:v>
                </c:pt>
                <c:pt idx="82">
                  <c:v>71215.583479965426</c:v>
                </c:pt>
                <c:pt idx="83">
                  <c:v>55345.496359541568</c:v>
                </c:pt>
                <c:pt idx="84">
                  <c:v>83521.251535564705</c:v>
                </c:pt>
                <c:pt idx="85">
                  <c:v>64859.929250094763</c:v>
                </c:pt>
                <c:pt idx="86">
                  <c:v>67163.504384075</c:v>
                </c:pt>
                <c:pt idx="87">
                  <c:v>77541.497279716408</c:v>
                </c:pt>
                <c:pt idx="88">
                  <c:v>90842.599585207354</c:v>
                </c:pt>
                <c:pt idx="89">
                  <c:v>83216.816995793037</c:v>
                </c:pt>
                <c:pt idx="90">
                  <c:v>51913.503293757065</c:v>
                </c:pt>
                <c:pt idx="91">
                  <c:v>94269.208719416521</c:v>
                </c:pt>
                <c:pt idx="92">
                  <c:v>98724.078786862214</c:v>
                </c:pt>
                <c:pt idx="93">
                  <c:v>86252.383866469696</c:v>
                </c:pt>
                <c:pt idx="94">
                  <c:v>70716.078824295852</c:v>
                </c:pt>
                <c:pt idx="95">
                  <c:v>45621.196260653014</c:v>
                </c:pt>
                <c:pt idx="96">
                  <c:v>62056.581474022176</c:v>
                </c:pt>
                <c:pt idx="97">
                  <c:v>44149.39530414874</c:v>
                </c:pt>
                <c:pt idx="98">
                  <c:v>57253.986220246719</c:v>
                </c:pt>
                <c:pt idx="99">
                  <c:v>54121.046605326999</c:v>
                </c:pt>
                <c:pt idx="100">
                  <c:v>84799.696177700054</c:v>
                </c:pt>
                <c:pt idx="101">
                  <c:v>72138.82390211249</c:v>
                </c:pt>
                <c:pt idx="102">
                  <c:v>38359.474158852419</c:v>
                </c:pt>
                <c:pt idx="103">
                  <c:v>75622.929571861008</c:v>
                </c:pt>
                <c:pt idx="104">
                  <c:v>79221.017810146732</c:v>
                </c:pt>
                <c:pt idx="105">
                  <c:v>64146.22754177951</c:v>
                </c:pt>
                <c:pt idx="106">
                  <c:v>58279.629594345119</c:v>
                </c:pt>
                <c:pt idx="107">
                  <c:v>49935.142919452956</c:v>
                </c:pt>
                <c:pt idx="108">
                  <c:v>52167.027086443937</c:v>
                </c:pt>
                <c:pt idx="109">
                  <c:v>52482.444566469116</c:v>
                </c:pt>
                <c:pt idx="110">
                  <c:v>65821.204395394976</c:v>
                </c:pt>
                <c:pt idx="111">
                  <c:v>51685.875346764726</c:v>
                </c:pt>
                <c:pt idx="112">
                  <c:v>77374.944415267499</c:v>
                </c:pt>
                <c:pt idx="113">
                  <c:v>86501.798032528808</c:v>
                </c:pt>
                <c:pt idx="114">
                  <c:v>42234.449935768876</c:v>
                </c:pt>
                <c:pt idx="115">
                  <c:v>70582.03452803602</c:v>
                </c:pt>
                <c:pt idx="116">
                  <c:v>81131.675702058899</c:v>
                </c:pt>
                <c:pt idx="117">
                  <c:v>74507.579374818801</c:v>
                </c:pt>
                <c:pt idx="118">
                  <c:v>68851.409609209295</c:v>
                </c:pt>
                <c:pt idx="119">
                  <c:v>45082.258885062001</c:v>
                </c:pt>
                <c:pt idx="120">
                  <c:v>64115.529002245741</c:v>
                </c:pt>
                <c:pt idx="121">
                  <c:v>52877.053120182718</c:v>
                </c:pt>
                <c:pt idx="122">
                  <c:v>65857.309534884713</c:v>
                </c:pt>
                <c:pt idx="123">
                  <c:v>58612.252619020714</c:v>
                </c:pt>
                <c:pt idx="124">
                  <c:v>70192.588640693881</c:v>
                </c:pt>
                <c:pt idx="125">
                  <c:v>74052.871949593318</c:v>
                </c:pt>
                <c:pt idx="126">
                  <c:v>39462.344796330181</c:v>
                </c:pt>
                <c:pt idx="127">
                  <c:v>78269.940201073696</c:v>
                </c:pt>
                <c:pt idx="128">
                  <c:v>88280.431403604132</c:v>
                </c:pt>
                <c:pt idx="129">
                  <c:v>75810.259455767766</c:v>
                </c:pt>
                <c:pt idx="130">
                  <c:v>68204.711075523781</c:v>
                </c:pt>
                <c:pt idx="131">
                  <c:v>52557.893450801617</c:v>
                </c:pt>
                <c:pt idx="132">
                  <c:v>66726.030839984232</c:v>
                </c:pt>
                <c:pt idx="133">
                  <c:v>53341.667416617034</c:v>
                </c:pt>
                <c:pt idx="134">
                  <c:v>62140.717299336764</c:v>
                </c:pt>
                <c:pt idx="135">
                  <c:v>60134.334459882753</c:v>
                </c:pt>
                <c:pt idx="136">
                  <c:v>75369.997889875987</c:v>
                </c:pt>
                <c:pt idx="137">
                  <c:v>77784.499232046001</c:v>
                </c:pt>
                <c:pt idx="138">
                  <c:v>49328.214623965199</c:v>
                </c:pt>
                <c:pt idx="139">
                  <c:v>85463.337389082051</c:v>
                </c:pt>
                <c:pt idx="140">
                  <c:v>81997.336194847987</c:v>
                </c:pt>
                <c:pt idx="141">
                  <c:v>70502.885064480113</c:v>
                </c:pt>
                <c:pt idx="142">
                  <c:v>60199.68136120835</c:v>
                </c:pt>
                <c:pt idx="143">
                  <c:v>46384.052983131238</c:v>
                </c:pt>
                <c:pt idx="144">
                  <c:v>61880.5146330477</c:v>
                </c:pt>
                <c:pt idx="145">
                  <c:v>48063.8366629132</c:v>
                </c:pt>
                <c:pt idx="146">
                  <c:v>52614.383676060606</c:v>
                </c:pt>
                <c:pt idx="147">
                  <c:v>52593.803368422828</c:v>
                </c:pt>
                <c:pt idx="148">
                  <c:v>75683.976135733115</c:v>
                </c:pt>
                <c:pt idx="149">
                  <c:v>76211.478592019994</c:v>
                </c:pt>
                <c:pt idx="150">
                  <c:v>47918.615158829081</c:v>
                </c:pt>
                <c:pt idx="151">
                  <c:v>66103.425635019506</c:v>
                </c:pt>
                <c:pt idx="152">
                  <c:v>69372.72404703885</c:v>
                </c:pt>
                <c:pt idx="153">
                  <c:v>46726.264357390392</c:v>
                </c:pt>
                <c:pt idx="154">
                  <c:v>57106.954067168124</c:v>
                </c:pt>
                <c:pt idx="155">
                  <c:v>47704.26998072923</c:v>
                </c:pt>
                <c:pt idx="156">
                  <c:v>64705.174417498922</c:v>
                </c:pt>
                <c:pt idx="157">
                  <c:v>50069.184894580503</c:v>
                </c:pt>
                <c:pt idx="158">
                  <c:v>55163.248191481493</c:v>
                </c:pt>
                <c:pt idx="159">
                  <c:v>56405.82554501752</c:v>
                </c:pt>
                <c:pt idx="160">
                  <c:v>84575.237138653101</c:v>
                </c:pt>
                <c:pt idx="161">
                  <c:v>78870.600145522505</c:v>
                </c:pt>
                <c:pt idx="162">
                  <c:v>65387.602872591997</c:v>
                </c:pt>
                <c:pt idx="163">
                  <c:v>80490.532251388635</c:v>
                </c:pt>
                <c:pt idx="164">
                  <c:v>82159.183522764477</c:v>
                </c:pt>
                <c:pt idx="165">
                  <c:v>70528.917163084916</c:v>
                </c:pt>
                <c:pt idx="166">
                  <c:v>69216.262651521509</c:v>
                </c:pt>
                <c:pt idx="167">
                  <c:v>53776.091775134082</c:v>
                </c:pt>
                <c:pt idx="168">
                  <c:v>52444.979793750477</c:v>
                </c:pt>
                <c:pt idx="169">
                  <c:v>49805.985601071698</c:v>
                </c:pt>
                <c:pt idx="170">
                  <c:v>57879.414190537624</c:v>
                </c:pt>
                <c:pt idx="171">
                  <c:v>58870.74851142276</c:v>
                </c:pt>
                <c:pt idx="172">
                  <c:v>83086.203636527207</c:v>
                </c:pt>
                <c:pt idx="173">
                  <c:v>85660.914006454157</c:v>
                </c:pt>
                <c:pt idx="174">
                  <c:v>81414.098084709796</c:v>
                </c:pt>
                <c:pt idx="175">
                  <c:v>93138.743586268596</c:v>
                </c:pt>
                <c:pt idx="176">
                  <c:v>88998.519926367051</c:v>
                </c:pt>
                <c:pt idx="177">
                  <c:v>85549.267368855901</c:v>
                </c:pt>
                <c:pt idx="178">
                  <c:v>72510.214299769868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7259-43DD-BEAD-DB268E07F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030776"/>
        <c:axId val="539031168"/>
      </c:lineChart>
      <c:catAx>
        <c:axId val="539029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3903038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53903038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39029992"/>
        <c:crosses val="autoZero"/>
        <c:crossBetween val="between"/>
      </c:valAx>
      <c:catAx>
        <c:axId val="5390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9031168"/>
        <c:crosses val="autoZero"/>
        <c:auto val="0"/>
        <c:lblAlgn val="ctr"/>
        <c:lblOffset val="100"/>
        <c:noMultiLvlLbl val="0"/>
      </c:catAx>
      <c:valAx>
        <c:axId val="5390311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39030776"/>
        <c:crosses val="autoZero"/>
        <c:crossBetween val="between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700598802395221"/>
          <c:y val="0.93333550547560851"/>
          <c:w val="0.52245508982033995"/>
          <c:h val="5.0574712643678188E-2"/>
        </c:manualLayout>
      </c:layout>
      <c:overlay val="0"/>
      <c:spPr>
        <a:solidFill>
          <a:srgbClr val="A0E0E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&amp;LStatistics Finland&amp;C&amp;D&amp;RHelsinki City Tourist office</c:oddFooter>
    </c:headerFooter>
    <c:pageMargins b="1" l="0.75000000000001332" r="0.75000000000001332" t="1" header="0.49212598450000661" footer="0.4921259845000066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Kotimaan yöpymiset matkan tarkoituksen mukaan 
Nights spent by Finns by purpose of visit</a:t>
            </a:r>
          </a:p>
        </c:rich>
      </c:tx>
      <c:layout>
        <c:manualLayout>
          <c:xMode val="edge"/>
          <c:yMode val="edge"/>
          <c:x val="0.24427496944561319"/>
          <c:y val="2.8199566160520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69528245414246E-2"/>
          <c:y val="0.12364425162689822"/>
          <c:w val="0.85190903201713408"/>
          <c:h val="0.702819956616066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Tarkoitus!$F$8</c:f>
              <c:strCache>
                <c:ptCount val="1"/>
                <c:pt idx="0">
                  <c:v>Vapaa-aika      Leisure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B8-4715-BAD1-9DB7AB359542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B8-4715-BAD1-9DB7AB359542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B8-4715-BAD1-9DB7AB359542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B8-4715-BAD1-9DB7AB359542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6B8-4715-BAD1-9DB7AB359542}"/>
              </c:ext>
            </c:extLst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6B8-4715-BAD1-9DB7AB359542}"/>
              </c:ext>
            </c:extLst>
          </c:dPt>
          <c:dPt>
            <c:idx val="1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6B8-4715-BAD1-9DB7AB359542}"/>
              </c:ext>
            </c:extLst>
          </c:dPt>
          <c:dPt>
            <c:idx val="1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6B8-4715-BAD1-9DB7AB359542}"/>
              </c:ext>
            </c:extLst>
          </c:dPt>
          <c:dPt>
            <c:idx val="1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6B8-4715-BAD1-9DB7AB359542}"/>
              </c:ext>
            </c:extLst>
          </c:dPt>
          <c:dPt>
            <c:idx val="2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6B8-4715-BAD1-9DB7AB359542}"/>
              </c:ext>
            </c:extLst>
          </c:dPt>
          <c:dPt>
            <c:idx val="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6B8-4715-BAD1-9DB7AB359542}"/>
              </c:ext>
            </c:extLst>
          </c:dPt>
          <c:dPt>
            <c:idx val="2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6B8-4715-BAD1-9DB7AB359542}"/>
              </c:ext>
            </c:extLst>
          </c:dPt>
          <c:dPt>
            <c:idx val="3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6B8-4715-BAD1-9DB7AB359542}"/>
              </c:ext>
            </c:extLst>
          </c:dPt>
          <c:dPt>
            <c:idx val="3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6B8-4715-BAD1-9DB7AB359542}"/>
              </c:ext>
            </c:extLst>
          </c:dPt>
          <c:dPt>
            <c:idx val="3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6B8-4715-BAD1-9DB7AB359542}"/>
              </c:ext>
            </c:extLst>
          </c:dPt>
          <c:dPt>
            <c:idx val="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6B8-4715-BAD1-9DB7AB359542}"/>
              </c:ext>
            </c:extLst>
          </c:dPt>
          <c:dPt>
            <c:idx val="4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6B8-4715-BAD1-9DB7AB359542}"/>
              </c:ext>
            </c:extLst>
          </c:dPt>
          <c:dPt>
            <c:idx val="4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6B8-4715-BAD1-9DB7AB359542}"/>
              </c:ext>
            </c:extLst>
          </c:dPt>
          <c:dPt>
            <c:idx val="4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6B8-4715-BAD1-9DB7AB359542}"/>
              </c:ext>
            </c:extLst>
          </c:dPt>
          <c:dPt>
            <c:idx val="4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6B8-4715-BAD1-9DB7AB359542}"/>
              </c:ext>
            </c:extLst>
          </c:dPt>
          <c:dPt>
            <c:idx val="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B6B8-4715-BAD1-9DB7AB359542}"/>
              </c:ext>
            </c:extLst>
          </c:dPt>
          <c:dPt>
            <c:idx val="5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B6B8-4715-BAD1-9DB7AB359542}"/>
              </c:ext>
            </c:extLst>
          </c:dPt>
          <c:dPt>
            <c:idx val="5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B6B8-4715-BAD1-9DB7AB359542}"/>
              </c:ext>
            </c:extLst>
          </c:dPt>
          <c:dPt>
            <c:idx val="5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B6B8-4715-BAD1-9DB7AB359542}"/>
              </c:ext>
            </c:extLst>
          </c:dPt>
          <c:dPt>
            <c:idx val="5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B6B8-4715-BAD1-9DB7AB359542}"/>
              </c:ext>
            </c:extLst>
          </c:dPt>
          <c:dPt>
            <c:idx val="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B6B8-4715-BAD1-9DB7AB359542}"/>
              </c:ext>
            </c:extLst>
          </c:dPt>
          <c:dPt>
            <c:idx val="6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B6B8-4715-BAD1-9DB7AB359542}"/>
              </c:ext>
            </c:extLst>
          </c:dPt>
          <c:dPt>
            <c:idx val="6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B6B8-4715-BAD1-9DB7AB359542}"/>
              </c:ext>
            </c:extLst>
          </c:dPt>
          <c:dPt>
            <c:idx val="6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B6B8-4715-BAD1-9DB7AB359542}"/>
              </c:ext>
            </c:extLst>
          </c:dPt>
          <c:dPt>
            <c:idx val="6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B6B8-4715-BAD1-9DB7AB359542}"/>
              </c:ext>
            </c:extLst>
          </c:dPt>
          <c:dPt>
            <c:idx val="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B6B8-4715-BAD1-9DB7AB359542}"/>
              </c:ext>
            </c:extLst>
          </c:dPt>
          <c:dPt>
            <c:idx val="7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B6B8-4715-BAD1-9DB7AB359542}"/>
              </c:ext>
            </c:extLst>
          </c:dPt>
          <c:dPt>
            <c:idx val="7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B6B8-4715-BAD1-9DB7AB359542}"/>
              </c:ext>
            </c:extLst>
          </c:dPt>
          <c:dPt>
            <c:idx val="7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B6B8-4715-BAD1-9DB7AB359542}"/>
              </c:ext>
            </c:extLst>
          </c:dPt>
          <c:dPt>
            <c:idx val="8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B6B8-4715-BAD1-9DB7AB359542}"/>
              </c:ext>
            </c:extLst>
          </c:dPt>
          <c:dPt>
            <c:idx val="8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B6B8-4715-BAD1-9DB7AB359542}"/>
              </c:ext>
            </c:extLst>
          </c:dPt>
          <c:dPt>
            <c:idx val="8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B6B8-4715-BAD1-9DB7AB359542}"/>
              </c:ext>
            </c:extLst>
          </c:dPt>
          <c:dPt>
            <c:idx val="9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B6B8-4715-BAD1-9DB7AB359542}"/>
              </c:ext>
            </c:extLst>
          </c:dPt>
          <c:dPt>
            <c:idx val="9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B6B8-4715-BAD1-9DB7AB359542}"/>
              </c:ext>
            </c:extLst>
          </c:dPt>
          <c:dPt>
            <c:idx val="9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B6B8-4715-BAD1-9DB7AB359542}"/>
              </c:ext>
            </c:extLst>
          </c:dPt>
          <c:dPt>
            <c:idx val="10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B6B8-4715-BAD1-9DB7AB359542}"/>
              </c:ext>
            </c:extLst>
          </c:dPt>
          <c:dPt>
            <c:idx val="10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B6B8-4715-BAD1-9DB7AB359542}"/>
              </c:ext>
            </c:extLst>
          </c:dPt>
          <c:dPt>
            <c:idx val="10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B6B8-4715-BAD1-9DB7AB359542}"/>
              </c:ext>
            </c:extLst>
          </c:dPt>
          <c:dPt>
            <c:idx val="10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B6B8-4715-BAD1-9DB7AB359542}"/>
              </c:ext>
            </c:extLst>
          </c:dPt>
          <c:dPt>
            <c:idx val="10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B6B8-4715-BAD1-9DB7AB359542}"/>
              </c:ext>
            </c:extLst>
          </c:dPt>
          <c:dPt>
            <c:idx val="1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B6B8-4715-BAD1-9DB7AB359542}"/>
              </c:ext>
            </c:extLst>
          </c:dPt>
          <c:dPt>
            <c:idx val="1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B6B8-4715-BAD1-9DB7AB359542}"/>
              </c:ext>
            </c:extLst>
          </c:dPt>
          <c:dPt>
            <c:idx val="11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B6B8-4715-BAD1-9DB7AB359542}"/>
              </c:ext>
            </c:extLst>
          </c:dPt>
          <c:dPt>
            <c:idx val="11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B6B8-4715-BAD1-9DB7AB359542}"/>
              </c:ext>
            </c:extLst>
          </c:dPt>
          <c:dPt>
            <c:idx val="1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B6B8-4715-BAD1-9DB7AB359542}"/>
              </c:ext>
            </c:extLst>
          </c:dPt>
          <c:dPt>
            <c:idx val="12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B6B8-4715-BAD1-9DB7AB359542}"/>
              </c:ext>
            </c:extLst>
          </c:dPt>
          <c:dPt>
            <c:idx val="1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B6B8-4715-BAD1-9DB7AB359542}"/>
              </c:ext>
            </c:extLst>
          </c:dPt>
          <c:dPt>
            <c:idx val="12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B6B8-4715-BAD1-9DB7AB359542}"/>
              </c:ext>
            </c:extLst>
          </c:dPt>
          <c:dPt>
            <c:idx val="12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B6B8-4715-BAD1-9DB7AB359542}"/>
              </c:ext>
            </c:extLst>
          </c:dPt>
          <c:dPt>
            <c:idx val="1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B6B8-4715-BAD1-9DB7AB359542}"/>
              </c:ext>
            </c:extLst>
          </c:dPt>
          <c:dPt>
            <c:idx val="13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B6B8-4715-BAD1-9DB7AB359542}"/>
              </c:ext>
            </c:extLst>
          </c:dPt>
          <c:dPt>
            <c:idx val="13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B6B8-4715-BAD1-9DB7AB359542}"/>
              </c:ext>
            </c:extLst>
          </c:dPt>
          <c:dPt>
            <c:idx val="13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B6B8-4715-BAD1-9DB7AB359542}"/>
              </c:ext>
            </c:extLst>
          </c:dPt>
          <c:dPt>
            <c:idx val="13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B6B8-4715-BAD1-9DB7AB359542}"/>
              </c:ext>
            </c:extLst>
          </c:dPt>
          <c:dPt>
            <c:idx val="13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B6B8-4715-BAD1-9DB7AB359542}"/>
              </c:ext>
            </c:extLst>
          </c:dPt>
          <c:dPt>
            <c:idx val="14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B6B8-4715-BAD1-9DB7AB359542}"/>
              </c:ext>
            </c:extLst>
          </c:dPt>
          <c:dPt>
            <c:idx val="14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B6B8-4715-BAD1-9DB7AB359542}"/>
              </c:ext>
            </c:extLst>
          </c:dPt>
          <c:dPt>
            <c:idx val="14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B6B8-4715-BAD1-9DB7AB359542}"/>
              </c:ext>
            </c:extLst>
          </c:dPt>
          <c:dPt>
            <c:idx val="15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B6B8-4715-BAD1-9DB7AB359542}"/>
              </c:ext>
            </c:extLst>
          </c:dPt>
          <c:dPt>
            <c:idx val="15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B6B8-4715-BAD1-9DB7AB359542}"/>
              </c:ext>
            </c:extLst>
          </c:dPt>
          <c:dPt>
            <c:idx val="15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B6B8-4715-BAD1-9DB7AB359542}"/>
              </c:ext>
            </c:extLst>
          </c:dPt>
          <c:dPt>
            <c:idx val="16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B6B8-4715-BAD1-9DB7AB359542}"/>
              </c:ext>
            </c:extLst>
          </c:dPt>
          <c:dPt>
            <c:idx val="16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B6B8-4715-BAD1-9DB7AB359542}"/>
              </c:ext>
            </c:extLst>
          </c:dPt>
          <c:dPt>
            <c:idx val="16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B6B8-4715-BAD1-9DB7AB359542}"/>
              </c:ext>
            </c:extLst>
          </c:dPt>
          <c:dPt>
            <c:idx val="16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B6B8-4715-BAD1-9DB7AB359542}"/>
              </c:ext>
            </c:extLst>
          </c:dPt>
          <c:dPt>
            <c:idx val="17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B6B8-4715-BAD1-9DB7AB359542}"/>
              </c:ext>
            </c:extLst>
          </c:dPt>
          <c:dPt>
            <c:idx val="17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B6B8-4715-BAD1-9DB7AB359542}"/>
              </c:ext>
            </c:extLst>
          </c:dPt>
          <c:dPt>
            <c:idx val="17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B6B8-4715-BAD1-9DB7AB359542}"/>
              </c:ext>
            </c:extLst>
          </c:dPt>
          <c:dPt>
            <c:idx val="17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B6B8-4715-BAD1-9DB7AB359542}"/>
              </c:ext>
            </c:extLst>
          </c:dPt>
          <c:dPt>
            <c:idx val="17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B6B8-4715-BAD1-9DB7AB359542}"/>
              </c:ext>
            </c:extLst>
          </c:dPt>
          <c:cat>
            <c:strRef>
              <c:f>Tarkoitus!$A$10:$A$187</c:f>
              <c:strCache>
                <c:ptCount val="178"/>
                <c:pt idx="0">
                  <c:v>II/2001</c:v>
                </c:pt>
                <c:pt idx="1">
                  <c:v>III/2001</c:v>
                </c:pt>
                <c:pt idx="2">
                  <c:v>IV/2001</c:v>
                </c:pt>
                <c:pt idx="3">
                  <c:v>V/2001</c:v>
                </c:pt>
                <c:pt idx="4">
                  <c:v>VI/2001</c:v>
                </c:pt>
                <c:pt idx="5">
                  <c:v>VII/2001</c:v>
                </c:pt>
                <c:pt idx="6">
                  <c:v>VIII/2001</c:v>
                </c:pt>
                <c:pt idx="7">
                  <c:v>IX/2001</c:v>
                </c:pt>
                <c:pt idx="8">
                  <c:v>X/2001</c:v>
                </c:pt>
                <c:pt idx="9">
                  <c:v>XI/2001</c:v>
                </c:pt>
                <c:pt idx="10">
                  <c:v>XII/2001</c:v>
                </c:pt>
                <c:pt idx="11">
                  <c:v>I/2002</c:v>
                </c:pt>
                <c:pt idx="12">
                  <c:v>II/2002</c:v>
                </c:pt>
                <c:pt idx="13">
                  <c:v>III/2002</c:v>
                </c:pt>
                <c:pt idx="14">
                  <c:v>IV/2002</c:v>
                </c:pt>
                <c:pt idx="15">
                  <c:v>V/2002</c:v>
                </c:pt>
                <c:pt idx="16">
                  <c:v>VI/2002</c:v>
                </c:pt>
                <c:pt idx="17">
                  <c:v>VII/2002</c:v>
                </c:pt>
                <c:pt idx="18">
                  <c:v>VIII/2002</c:v>
                </c:pt>
                <c:pt idx="19">
                  <c:v>IX/2002</c:v>
                </c:pt>
                <c:pt idx="20">
                  <c:v>X/2002</c:v>
                </c:pt>
                <c:pt idx="21">
                  <c:v>XI/2002</c:v>
                </c:pt>
                <c:pt idx="22">
                  <c:v>XII/2002</c:v>
                </c:pt>
                <c:pt idx="23">
                  <c:v>I/2003</c:v>
                </c:pt>
                <c:pt idx="24">
                  <c:v>II/2003</c:v>
                </c:pt>
                <c:pt idx="25">
                  <c:v>III/2003</c:v>
                </c:pt>
                <c:pt idx="26">
                  <c:v>IV/2003</c:v>
                </c:pt>
                <c:pt idx="27">
                  <c:v>V/2003</c:v>
                </c:pt>
                <c:pt idx="28">
                  <c:v>VI/2003</c:v>
                </c:pt>
                <c:pt idx="29">
                  <c:v>VII/2003</c:v>
                </c:pt>
                <c:pt idx="30">
                  <c:v>VIII/2003</c:v>
                </c:pt>
                <c:pt idx="31">
                  <c:v>IX/2003</c:v>
                </c:pt>
                <c:pt idx="32">
                  <c:v>X/2003</c:v>
                </c:pt>
                <c:pt idx="33">
                  <c:v>XI/2003</c:v>
                </c:pt>
                <c:pt idx="34">
                  <c:v>XII/2003</c:v>
                </c:pt>
                <c:pt idx="35">
                  <c:v>I/2004</c:v>
                </c:pt>
                <c:pt idx="36">
                  <c:v>II/2004</c:v>
                </c:pt>
                <c:pt idx="37">
                  <c:v>III/2004</c:v>
                </c:pt>
                <c:pt idx="38">
                  <c:v>IV/2004</c:v>
                </c:pt>
                <c:pt idx="39">
                  <c:v>V/2004</c:v>
                </c:pt>
                <c:pt idx="40">
                  <c:v>VI/2004</c:v>
                </c:pt>
                <c:pt idx="41">
                  <c:v>VII/2004</c:v>
                </c:pt>
                <c:pt idx="42">
                  <c:v>VIII/2004</c:v>
                </c:pt>
                <c:pt idx="43">
                  <c:v>IX/2004</c:v>
                </c:pt>
                <c:pt idx="44">
                  <c:v>X/2004</c:v>
                </c:pt>
                <c:pt idx="45">
                  <c:v>XI/2004</c:v>
                </c:pt>
                <c:pt idx="46">
                  <c:v>XII/2004</c:v>
                </c:pt>
                <c:pt idx="47">
                  <c:v>I/2005</c:v>
                </c:pt>
                <c:pt idx="48">
                  <c:v>II/2005</c:v>
                </c:pt>
                <c:pt idx="49">
                  <c:v>III/2005</c:v>
                </c:pt>
                <c:pt idx="50">
                  <c:v>IV/2005</c:v>
                </c:pt>
                <c:pt idx="51">
                  <c:v>V/2005</c:v>
                </c:pt>
                <c:pt idx="52">
                  <c:v>VI/2005</c:v>
                </c:pt>
                <c:pt idx="53">
                  <c:v>VII/2005</c:v>
                </c:pt>
                <c:pt idx="54">
                  <c:v>VIII/2005</c:v>
                </c:pt>
                <c:pt idx="55">
                  <c:v>IX/2005</c:v>
                </c:pt>
                <c:pt idx="56">
                  <c:v>X/2005</c:v>
                </c:pt>
                <c:pt idx="57">
                  <c:v>XI/2005</c:v>
                </c:pt>
                <c:pt idx="58">
                  <c:v>XII/2005</c:v>
                </c:pt>
                <c:pt idx="59">
                  <c:v>I/2006</c:v>
                </c:pt>
                <c:pt idx="60">
                  <c:v>II/2006</c:v>
                </c:pt>
                <c:pt idx="61">
                  <c:v>III/2006</c:v>
                </c:pt>
                <c:pt idx="62">
                  <c:v>IV/2006</c:v>
                </c:pt>
                <c:pt idx="63">
                  <c:v>V/2006</c:v>
                </c:pt>
                <c:pt idx="64">
                  <c:v>VI/2006</c:v>
                </c:pt>
                <c:pt idx="65">
                  <c:v>VII/2006</c:v>
                </c:pt>
                <c:pt idx="66">
                  <c:v>VIII/2006</c:v>
                </c:pt>
                <c:pt idx="67">
                  <c:v>IX/2006</c:v>
                </c:pt>
                <c:pt idx="68">
                  <c:v>X/2006</c:v>
                </c:pt>
                <c:pt idx="69">
                  <c:v>XI/2006</c:v>
                </c:pt>
                <c:pt idx="70">
                  <c:v>XII/2006</c:v>
                </c:pt>
                <c:pt idx="71">
                  <c:v>I/2007</c:v>
                </c:pt>
                <c:pt idx="72">
                  <c:v>II/2007</c:v>
                </c:pt>
                <c:pt idx="73">
                  <c:v>III/2007</c:v>
                </c:pt>
                <c:pt idx="74">
                  <c:v>IV/2007</c:v>
                </c:pt>
                <c:pt idx="75">
                  <c:v>V/2007</c:v>
                </c:pt>
                <c:pt idx="76">
                  <c:v>VI/2007</c:v>
                </c:pt>
                <c:pt idx="77">
                  <c:v>VII/2007</c:v>
                </c:pt>
                <c:pt idx="78">
                  <c:v>VIII/2007</c:v>
                </c:pt>
                <c:pt idx="79">
                  <c:v>IX/2007</c:v>
                </c:pt>
                <c:pt idx="80">
                  <c:v>X/2007</c:v>
                </c:pt>
                <c:pt idx="81">
                  <c:v>XI/2007</c:v>
                </c:pt>
                <c:pt idx="82">
                  <c:v>XII/2007</c:v>
                </c:pt>
                <c:pt idx="83">
                  <c:v>I/2008</c:v>
                </c:pt>
                <c:pt idx="84">
                  <c:v>II/2008</c:v>
                </c:pt>
                <c:pt idx="85">
                  <c:v>III/2008</c:v>
                </c:pt>
                <c:pt idx="86">
                  <c:v>IV/2008</c:v>
                </c:pt>
                <c:pt idx="87">
                  <c:v>V/2008</c:v>
                </c:pt>
                <c:pt idx="88">
                  <c:v>VI/2008</c:v>
                </c:pt>
                <c:pt idx="89">
                  <c:v>VII/2008</c:v>
                </c:pt>
                <c:pt idx="90">
                  <c:v>VIII/2008</c:v>
                </c:pt>
                <c:pt idx="91">
                  <c:v>IX/2008</c:v>
                </c:pt>
                <c:pt idx="92">
                  <c:v>X/2008</c:v>
                </c:pt>
                <c:pt idx="93">
                  <c:v>XI/2008</c:v>
                </c:pt>
                <c:pt idx="94">
                  <c:v>XII/2008</c:v>
                </c:pt>
                <c:pt idx="95">
                  <c:v>I/2009</c:v>
                </c:pt>
                <c:pt idx="96">
                  <c:v>II/2009</c:v>
                </c:pt>
                <c:pt idx="97">
                  <c:v>III/2009</c:v>
                </c:pt>
                <c:pt idx="98">
                  <c:v>IV/2009</c:v>
                </c:pt>
                <c:pt idx="99">
                  <c:v>V/2009</c:v>
                </c:pt>
                <c:pt idx="100">
                  <c:v>VI/2009</c:v>
                </c:pt>
                <c:pt idx="101">
                  <c:v>VII/2009</c:v>
                </c:pt>
                <c:pt idx="102">
                  <c:v>VIII/2009</c:v>
                </c:pt>
                <c:pt idx="103">
                  <c:v>IX/2009</c:v>
                </c:pt>
                <c:pt idx="104">
                  <c:v>X/2009</c:v>
                </c:pt>
                <c:pt idx="105">
                  <c:v>XI/2009</c:v>
                </c:pt>
                <c:pt idx="106">
                  <c:v>XII/2009</c:v>
                </c:pt>
                <c:pt idx="107">
                  <c:v>I/2010</c:v>
                </c:pt>
                <c:pt idx="108">
                  <c:v>II/2010</c:v>
                </c:pt>
                <c:pt idx="109">
                  <c:v>III/2010</c:v>
                </c:pt>
                <c:pt idx="110">
                  <c:v>IV/2010</c:v>
                </c:pt>
                <c:pt idx="111">
                  <c:v>V/2010</c:v>
                </c:pt>
                <c:pt idx="112">
                  <c:v>VI/2010</c:v>
                </c:pt>
                <c:pt idx="113">
                  <c:v>VII/2010</c:v>
                </c:pt>
                <c:pt idx="114">
                  <c:v>VIII/2010</c:v>
                </c:pt>
                <c:pt idx="115">
                  <c:v>IX/2010</c:v>
                </c:pt>
                <c:pt idx="116">
                  <c:v>X/2010</c:v>
                </c:pt>
                <c:pt idx="117">
                  <c:v>XI/2010</c:v>
                </c:pt>
                <c:pt idx="118">
                  <c:v>XII/2010</c:v>
                </c:pt>
                <c:pt idx="119">
                  <c:v>I/2011</c:v>
                </c:pt>
                <c:pt idx="120">
                  <c:v>II/2011</c:v>
                </c:pt>
                <c:pt idx="121">
                  <c:v>III/2011</c:v>
                </c:pt>
                <c:pt idx="122">
                  <c:v>IV/2011</c:v>
                </c:pt>
                <c:pt idx="123">
                  <c:v>V/2011</c:v>
                </c:pt>
                <c:pt idx="124">
                  <c:v>VI/2011</c:v>
                </c:pt>
                <c:pt idx="125">
                  <c:v>VII/2011</c:v>
                </c:pt>
                <c:pt idx="126">
                  <c:v>VIII/2011</c:v>
                </c:pt>
                <c:pt idx="127">
                  <c:v>IX/2011</c:v>
                </c:pt>
                <c:pt idx="128">
                  <c:v>X/2011</c:v>
                </c:pt>
                <c:pt idx="129">
                  <c:v>XI/2011</c:v>
                </c:pt>
                <c:pt idx="130">
                  <c:v>XII/2011</c:v>
                </c:pt>
                <c:pt idx="131">
                  <c:v>I/2012</c:v>
                </c:pt>
                <c:pt idx="132">
                  <c:v>II/2012</c:v>
                </c:pt>
                <c:pt idx="133">
                  <c:v>III/2012</c:v>
                </c:pt>
                <c:pt idx="134">
                  <c:v>IV/2012</c:v>
                </c:pt>
                <c:pt idx="135">
                  <c:v>V/2012</c:v>
                </c:pt>
                <c:pt idx="136">
                  <c:v>VI/2012</c:v>
                </c:pt>
                <c:pt idx="137">
                  <c:v>VII/2012</c:v>
                </c:pt>
                <c:pt idx="138">
                  <c:v>VIII/2012</c:v>
                </c:pt>
                <c:pt idx="139">
                  <c:v>IX/2012</c:v>
                </c:pt>
                <c:pt idx="140">
                  <c:v>X/2012</c:v>
                </c:pt>
                <c:pt idx="141">
                  <c:v>XI/2012</c:v>
                </c:pt>
                <c:pt idx="142">
                  <c:v>XII/2012</c:v>
                </c:pt>
                <c:pt idx="143">
                  <c:v>I/2013</c:v>
                </c:pt>
                <c:pt idx="144">
                  <c:v>II/2013</c:v>
                </c:pt>
                <c:pt idx="145">
                  <c:v>III/2013</c:v>
                </c:pt>
                <c:pt idx="146">
                  <c:v>IV/2013</c:v>
                </c:pt>
                <c:pt idx="147">
                  <c:v>V/2013</c:v>
                </c:pt>
                <c:pt idx="148">
                  <c:v>VI/2013</c:v>
                </c:pt>
                <c:pt idx="149">
                  <c:v>VII/2013</c:v>
                </c:pt>
                <c:pt idx="150">
                  <c:v>VIII/2013</c:v>
                </c:pt>
                <c:pt idx="151">
                  <c:v>IX/2013</c:v>
                </c:pt>
                <c:pt idx="152">
                  <c:v>X/2013</c:v>
                </c:pt>
                <c:pt idx="153">
                  <c:v>XI/2013</c:v>
                </c:pt>
                <c:pt idx="154">
                  <c:v>XII/2013</c:v>
                </c:pt>
                <c:pt idx="155">
                  <c:v>I/2014</c:v>
                </c:pt>
                <c:pt idx="156">
                  <c:v>II/2014</c:v>
                </c:pt>
                <c:pt idx="157">
                  <c:v>III/2014</c:v>
                </c:pt>
                <c:pt idx="158">
                  <c:v>IV/2014</c:v>
                </c:pt>
                <c:pt idx="159">
                  <c:v>V/2014</c:v>
                </c:pt>
                <c:pt idx="160">
                  <c:v>VI/2014</c:v>
                </c:pt>
                <c:pt idx="161">
                  <c:v>VII/2014</c:v>
                </c:pt>
                <c:pt idx="162">
                  <c:v>VIII/2014</c:v>
                </c:pt>
                <c:pt idx="163">
                  <c:v>IX/2014</c:v>
                </c:pt>
                <c:pt idx="164">
                  <c:v>X/2014</c:v>
                </c:pt>
                <c:pt idx="165">
                  <c:v>XI/2014</c:v>
                </c:pt>
                <c:pt idx="166">
                  <c:v>XII/2014</c:v>
                </c:pt>
                <c:pt idx="167">
                  <c:v>I/2015</c:v>
                </c:pt>
                <c:pt idx="168">
                  <c:v>II/2015</c:v>
                </c:pt>
                <c:pt idx="169">
                  <c:v>III/2015</c:v>
                </c:pt>
                <c:pt idx="170">
                  <c:v>IV/2015</c:v>
                </c:pt>
                <c:pt idx="171">
                  <c:v>V/2015</c:v>
                </c:pt>
                <c:pt idx="172">
                  <c:v>VI/2015</c:v>
                </c:pt>
                <c:pt idx="173">
                  <c:v>VII/2015</c:v>
                </c:pt>
                <c:pt idx="174">
                  <c:v>VIII/2015</c:v>
                </c:pt>
                <c:pt idx="175">
                  <c:v>IX/2015</c:v>
                </c:pt>
                <c:pt idx="176">
                  <c:v>X/2015</c:v>
                </c:pt>
                <c:pt idx="177">
                  <c:v>X/2015</c:v>
                </c:pt>
              </c:strCache>
            </c:strRef>
          </c:cat>
          <c:val>
            <c:numRef>
              <c:f>Tarkoitus!$F$10:$F$187</c:f>
              <c:numCache>
                <c:formatCode>#,##0</c:formatCode>
                <c:ptCount val="178"/>
                <c:pt idx="0">
                  <c:v>18303.490248414037</c:v>
                </c:pt>
                <c:pt idx="1">
                  <c:v>22958.53312319567</c:v>
                </c:pt>
                <c:pt idx="2">
                  <c:v>17851.397842755639</c:v>
                </c:pt>
                <c:pt idx="3">
                  <c:v>34451.222784816084</c:v>
                </c:pt>
                <c:pt idx="4">
                  <c:v>39944.317466381101</c:v>
                </c:pt>
                <c:pt idx="5">
                  <c:v>60956.411373886192</c:v>
                </c:pt>
                <c:pt idx="6">
                  <c:v>41422.316215808642</c:v>
                </c:pt>
                <c:pt idx="7">
                  <c:v>24137.824288816646</c:v>
                </c:pt>
                <c:pt idx="8">
                  <c:v>26428.911244085841</c:v>
                </c:pt>
                <c:pt idx="9">
                  <c:v>24167.681193211163</c:v>
                </c:pt>
                <c:pt idx="10">
                  <c:v>22907.934780576328</c:v>
                </c:pt>
                <c:pt idx="11">
                  <c:v>24392.723861374649</c:v>
                </c:pt>
                <c:pt idx="12">
                  <c:v>22396.651201674264</c:v>
                </c:pt>
                <c:pt idx="13">
                  <c:v>23194.061677217338</c:v>
                </c:pt>
                <c:pt idx="14">
                  <c:v>22182.814299705751</c:v>
                </c:pt>
                <c:pt idx="15">
                  <c:v>30362.641279881253</c:v>
                </c:pt>
                <c:pt idx="16">
                  <c:v>42012.844661141447</c:v>
                </c:pt>
                <c:pt idx="17">
                  <c:v>71821.164036361137</c:v>
                </c:pt>
                <c:pt idx="18">
                  <c:v>40655.410360976326</c:v>
                </c:pt>
                <c:pt idx="19">
                  <c:v>24043.0731169153</c:v>
                </c:pt>
                <c:pt idx="20">
                  <c:v>25043.62663675005</c:v>
                </c:pt>
                <c:pt idx="21">
                  <c:v>28073.507105884641</c:v>
                </c:pt>
                <c:pt idx="22">
                  <c:v>20515.482235017811</c:v>
                </c:pt>
                <c:pt idx="23">
                  <c:v>22573.222078661882</c:v>
                </c:pt>
                <c:pt idx="24">
                  <c:v>21717.219652187541</c:v>
                </c:pt>
                <c:pt idx="25">
                  <c:v>23300.32399476305</c:v>
                </c:pt>
                <c:pt idx="26">
                  <c:v>19853.752266517047</c:v>
                </c:pt>
                <c:pt idx="27">
                  <c:v>39099.315172373397</c:v>
                </c:pt>
                <c:pt idx="28">
                  <c:v>45022.034071499991</c:v>
                </c:pt>
                <c:pt idx="29">
                  <c:v>81937.582636700638</c:v>
                </c:pt>
                <c:pt idx="30">
                  <c:v>41732.41270754375</c:v>
                </c:pt>
                <c:pt idx="31">
                  <c:v>28548.759139658268</c:v>
                </c:pt>
                <c:pt idx="32">
                  <c:v>33350.215370197053</c:v>
                </c:pt>
                <c:pt idx="33">
                  <c:v>34231.215827185042</c:v>
                </c:pt>
                <c:pt idx="34">
                  <c:v>27882.010937125939</c:v>
                </c:pt>
                <c:pt idx="35">
                  <c:v>27547.196063030613</c:v>
                </c:pt>
                <c:pt idx="36">
                  <c:v>22484.598552777061</c:v>
                </c:pt>
                <c:pt idx="37">
                  <c:v>23903.201139263099</c:v>
                </c:pt>
                <c:pt idx="38">
                  <c:v>23103.465249571469</c:v>
                </c:pt>
                <c:pt idx="39">
                  <c:v>34223.355525192143</c:v>
                </c:pt>
                <c:pt idx="40">
                  <c:v>35981.569979405678</c:v>
                </c:pt>
                <c:pt idx="41">
                  <c:v>81784.223381387244</c:v>
                </c:pt>
                <c:pt idx="42">
                  <c:v>32922.901818701503</c:v>
                </c:pt>
                <c:pt idx="43">
                  <c:v>21191.301659892419</c:v>
                </c:pt>
                <c:pt idx="44">
                  <c:v>29850.34290632702</c:v>
                </c:pt>
                <c:pt idx="45">
                  <c:v>25028.457512864679</c:v>
                </c:pt>
                <c:pt idx="46">
                  <c:v>28010.942863312444</c:v>
                </c:pt>
                <c:pt idx="47">
                  <c:v>23276.987359880321</c:v>
                </c:pt>
                <c:pt idx="48">
                  <c:v>22811.71133533608</c:v>
                </c:pt>
                <c:pt idx="49">
                  <c:v>25274.14293837241</c:v>
                </c:pt>
                <c:pt idx="50">
                  <c:v>23892.487233004278</c:v>
                </c:pt>
                <c:pt idx="51">
                  <c:v>30235.248983080499</c:v>
                </c:pt>
                <c:pt idx="52">
                  <c:v>36209.405003274682</c:v>
                </c:pt>
                <c:pt idx="53">
                  <c:v>77661.807000725501</c:v>
                </c:pt>
                <c:pt idx="54">
                  <c:v>40879.090060660797</c:v>
                </c:pt>
                <c:pt idx="55">
                  <c:v>29295.079508607905</c:v>
                </c:pt>
                <c:pt idx="56">
                  <c:v>28880.115556244433</c:v>
                </c:pt>
                <c:pt idx="57">
                  <c:v>26811.452657363192</c:v>
                </c:pt>
                <c:pt idx="58">
                  <c:v>24892.461971003351</c:v>
                </c:pt>
                <c:pt idx="59">
                  <c:v>23224.503850111741</c:v>
                </c:pt>
                <c:pt idx="60">
                  <c:v>22558.468808035963</c:v>
                </c:pt>
                <c:pt idx="61">
                  <c:v>22820.811236808997</c:v>
                </c:pt>
                <c:pt idx="62">
                  <c:v>22596.719024481801</c:v>
                </c:pt>
                <c:pt idx="63">
                  <c:v>28627.819310116949</c:v>
                </c:pt>
                <c:pt idx="64">
                  <c:v>35614.181748568022</c:v>
                </c:pt>
                <c:pt idx="65">
                  <c:v>76456.417714786992</c:v>
                </c:pt>
                <c:pt idx="66">
                  <c:v>52000.013128598643</c:v>
                </c:pt>
                <c:pt idx="67">
                  <c:v>26837.482271863119</c:v>
                </c:pt>
                <c:pt idx="68">
                  <c:v>30868.357121829198</c:v>
                </c:pt>
                <c:pt idx="69">
                  <c:v>36335.854975824746</c:v>
                </c:pt>
                <c:pt idx="70">
                  <c:v>23916.810434366624</c:v>
                </c:pt>
                <c:pt idx="71">
                  <c:v>27401.846195593105</c:v>
                </c:pt>
                <c:pt idx="72">
                  <c:v>29442.770728363721</c:v>
                </c:pt>
                <c:pt idx="73">
                  <c:v>31965.163253054427</c:v>
                </c:pt>
                <c:pt idx="74">
                  <c:v>28884.250038170492</c:v>
                </c:pt>
                <c:pt idx="75">
                  <c:v>35245.439358447999</c:v>
                </c:pt>
                <c:pt idx="76">
                  <c:v>56231.125610892173</c:v>
                </c:pt>
                <c:pt idx="77">
                  <c:v>108746.08388517886</c:v>
                </c:pt>
                <c:pt idx="78">
                  <c:v>62599.453138585835</c:v>
                </c:pt>
                <c:pt idx="79">
                  <c:v>39453.485768680002</c:v>
                </c:pt>
                <c:pt idx="80">
                  <c:v>43373.860498627349</c:v>
                </c:pt>
                <c:pt idx="81">
                  <c:v>42971.759392982189</c:v>
                </c:pt>
                <c:pt idx="82">
                  <c:v>34078.306291201829</c:v>
                </c:pt>
                <c:pt idx="83">
                  <c:v>28221.032500697638</c:v>
                </c:pt>
                <c:pt idx="84">
                  <c:v>35649.08968829707</c:v>
                </c:pt>
                <c:pt idx="85">
                  <c:v>34361.335787451841</c:v>
                </c:pt>
                <c:pt idx="86">
                  <c:v>38267.066559685198</c:v>
                </c:pt>
                <c:pt idx="87">
                  <c:v>43018.033116600964</c:v>
                </c:pt>
                <c:pt idx="88">
                  <c:v>61397.695122533638</c:v>
                </c:pt>
                <c:pt idx="89">
                  <c:v>104577.4305532296</c:v>
                </c:pt>
                <c:pt idx="90">
                  <c:v>59856.050682157613</c:v>
                </c:pt>
                <c:pt idx="91">
                  <c:v>36607.911536477201</c:v>
                </c:pt>
                <c:pt idx="92">
                  <c:v>44527.939231536322</c:v>
                </c:pt>
                <c:pt idx="93">
                  <c:v>40145.361787246671</c:v>
                </c:pt>
                <c:pt idx="94">
                  <c:v>36795.233140738274</c:v>
                </c:pt>
                <c:pt idx="95">
                  <c:v>36160.574046656133</c:v>
                </c:pt>
                <c:pt idx="96">
                  <c:v>27856.047611390553</c:v>
                </c:pt>
                <c:pt idx="97">
                  <c:v>33084.9326555472</c:v>
                </c:pt>
                <c:pt idx="98">
                  <c:v>37621.51470679426</c:v>
                </c:pt>
                <c:pt idx="99">
                  <c:v>39826.504022346599</c:v>
                </c:pt>
                <c:pt idx="100">
                  <c:v>71049.162846216277</c:v>
                </c:pt>
                <c:pt idx="101">
                  <c:v>113968.32937960341</c:v>
                </c:pt>
                <c:pt idx="102">
                  <c:v>63859.253739015723</c:v>
                </c:pt>
                <c:pt idx="103">
                  <c:v>37795.597040358181</c:v>
                </c:pt>
                <c:pt idx="104">
                  <c:v>59999.100438522633</c:v>
                </c:pt>
                <c:pt idx="105">
                  <c:v>44987.330179857599</c:v>
                </c:pt>
                <c:pt idx="106">
                  <c:v>40324.776890754496</c:v>
                </c:pt>
                <c:pt idx="107">
                  <c:v>39810.026737399683</c:v>
                </c:pt>
                <c:pt idx="108">
                  <c:v>40965.029253656554</c:v>
                </c:pt>
                <c:pt idx="109">
                  <c:v>44519.535396928761</c:v>
                </c:pt>
                <c:pt idx="110">
                  <c:v>43910.516725199821</c:v>
                </c:pt>
                <c:pt idx="111">
                  <c:v>56508.964739575385</c:v>
                </c:pt>
                <c:pt idx="112">
                  <c:v>56917.453514305118</c:v>
                </c:pt>
                <c:pt idx="113">
                  <c:v>129783.80703951034</c:v>
                </c:pt>
                <c:pt idx="114">
                  <c:v>92957.129505375109</c:v>
                </c:pt>
                <c:pt idx="115">
                  <c:v>53103.631445853476</c:v>
                </c:pt>
                <c:pt idx="116">
                  <c:v>61807.809158729251</c:v>
                </c:pt>
                <c:pt idx="117">
                  <c:v>54010.772832374394</c:v>
                </c:pt>
                <c:pt idx="118">
                  <c:v>57224.512479334</c:v>
                </c:pt>
                <c:pt idx="119">
                  <c:v>41998.164253477917</c:v>
                </c:pt>
                <c:pt idx="120">
                  <c:v>43402.717303770238</c:v>
                </c:pt>
                <c:pt idx="121">
                  <c:v>48178.92044832198</c:v>
                </c:pt>
                <c:pt idx="122">
                  <c:v>51009.262370592311</c:v>
                </c:pt>
                <c:pt idx="123">
                  <c:v>59920.834538658208</c:v>
                </c:pt>
                <c:pt idx="124">
                  <c:v>77169.10701609221</c:v>
                </c:pt>
                <c:pt idx="125">
                  <c:v>150281.19390744946</c:v>
                </c:pt>
                <c:pt idx="126">
                  <c:v>85914.661022111992</c:v>
                </c:pt>
                <c:pt idx="127">
                  <c:v>55072.879923071901</c:v>
                </c:pt>
                <c:pt idx="128">
                  <c:v>66176.394876891281</c:v>
                </c:pt>
                <c:pt idx="129">
                  <c:v>51150.247056552878</c:v>
                </c:pt>
                <c:pt idx="130">
                  <c:v>55756.100261856802</c:v>
                </c:pt>
                <c:pt idx="131">
                  <c:v>43992.679215983444</c:v>
                </c:pt>
                <c:pt idx="132">
                  <c:v>47209.649419069479</c:v>
                </c:pt>
                <c:pt idx="133">
                  <c:v>51805.251854599053</c:v>
                </c:pt>
                <c:pt idx="134">
                  <c:v>50020.637756518387</c:v>
                </c:pt>
                <c:pt idx="135">
                  <c:v>64124.48418920477</c:v>
                </c:pt>
                <c:pt idx="136">
                  <c:v>79934.740672196669</c:v>
                </c:pt>
                <c:pt idx="137">
                  <c:v>138210.3702423847</c:v>
                </c:pt>
                <c:pt idx="138">
                  <c:v>82663.216781463037</c:v>
                </c:pt>
                <c:pt idx="139">
                  <c:v>54985.324751279994</c:v>
                </c:pt>
                <c:pt idx="140">
                  <c:v>61611.987936489357</c:v>
                </c:pt>
                <c:pt idx="141">
                  <c:v>53958.222231381005</c:v>
                </c:pt>
                <c:pt idx="142">
                  <c:v>51774.696322455042</c:v>
                </c:pt>
                <c:pt idx="143">
                  <c:v>44250.890182524898</c:v>
                </c:pt>
                <c:pt idx="144">
                  <c:v>41383.308889273321</c:v>
                </c:pt>
                <c:pt idx="145">
                  <c:v>50329.396430369598</c:v>
                </c:pt>
                <c:pt idx="146">
                  <c:v>45692.42453190688</c:v>
                </c:pt>
                <c:pt idx="147">
                  <c:v>58818.043625119353</c:v>
                </c:pt>
                <c:pt idx="148">
                  <c:v>77795.493967235772</c:v>
                </c:pt>
                <c:pt idx="149">
                  <c:v>135321.25963683054</c:v>
                </c:pt>
                <c:pt idx="150">
                  <c:v>89807.765610010625</c:v>
                </c:pt>
                <c:pt idx="151">
                  <c:v>53754.489833566797</c:v>
                </c:pt>
                <c:pt idx="152">
                  <c:v>61035.889828995249</c:v>
                </c:pt>
                <c:pt idx="153">
                  <c:v>60953.8199091106</c:v>
                </c:pt>
                <c:pt idx="154">
                  <c:v>49638.81649446411</c:v>
                </c:pt>
                <c:pt idx="155">
                  <c:v>45779.806902466415</c:v>
                </c:pt>
                <c:pt idx="156">
                  <c:v>45715.666765810864</c:v>
                </c:pt>
                <c:pt idx="157">
                  <c:v>44738.940745406311</c:v>
                </c:pt>
                <c:pt idx="158">
                  <c:v>43046.96449697105</c:v>
                </c:pt>
                <c:pt idx="159">
                  <c:v>60574.733650630566</c:v>
                </c:pt>
                <c:pt idx="160">
                  <c:v>77524.086371481128</c:v>
                </c:pt>
                <c:pt idx="161">
                  <c:v>120977.28609228885</c:v>
                </c:pt>
                <c:pt idx="162">
                  <c:v>88179.127554250808</c:v>
                </c:pt>
                <c:pt idx="163">
                  <c:v>49340.053940227001</c:v>
                </c:pt>
                <c:pt idx="164">
                  <c:v>64191.126323961253</c:v>
                </c:pt>
                <c:pt idx="165">
                  <c:v>59210.833631024565</c:v>
                </c:pt>
                <c:pt idx="166">
                  <c:v>50591.903389512125</c:v>
                </c:pt>
                <c:pt idx="167">
                  <c:v>56155.567659912398</c:v>
                </c:pt>
                <c:pt idx="168">
                  <c:v>55067.572028628892</c:v>
                </c:pt>
                <c:pt idx="169">
                  <c:v>55658.407300261257</c:v>
                </c:pt>
                <c:pt idx="170">
                  <c:v>49064.3123127289</c:v>
                </c:pt>
                <c:pt idx="171">
                  <c:v>62490.617575455217</c:v>
                </c:pt>
                <c:pt idx="172">
                  <c:v>86092.717388840189</c:v>
                </c:pt>
                <c:pt idx="173">
                  <c:v>136788.01364989957</c:v>
                </c:pt>
                <c:pt idx="174">
                  <c:v>97741.818313658645</c:v>
                </c:pt>
                <c:pt idx="175">
                  <c:v>54000.14764966986</c:v>
                </c:pt>
                <c:pt idx="176">
                  <c:v>73287.737396186829</c:v>
                </c:pt>
                <c:pt idx="177">
                  <c:v>59382.403631271627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B6B8-4715-BAD1-9DB7AB359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9031952"/>
        <c:axId val="539032344"/>
      </c:barChart>
      <c:lineChart>
        <c:grouping val="standard"/>
        <c:varyColors val="0"/>
        <c:ser>
          <c:idx val="0"/>
          <c:order val="1"/>
          <c:tx>
            <c:strRef>
              <c:f>Tarkoitus!$G$8</c:f>
              <c:strCache>
                <c:ptCount val="1"/>
                <c:pt idx="0">
                  <c:v>Ammattiin liittyvät Business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Tarkoitus!$A$10:$A$187</c:f>
              <c:strCache>
                <c:ptCount val="178"/>
                <c:pt idx="0">
                  <c:v>II/2001</c:v>
                </c:pt>
                <c:pt idx="1">
                  <c:v>III/2001</c:v>
                </c:pt>
                <c:pt idx="2">
                  <c:v>IV/2001</c:v>
                </c:pt>
                <c:pt idx="3">
                  <c:v>V/2001</c:v>
                </c:pt>
                <c:pt idx="4">
                  <c:v>VI/2001</c:v>
                </c:pt>
                <c:pt idx="5">
                  <c:v>VII/2001</c:v>
                </c:pt>
                <c:pt idx="6">
                  <c:v>VIII/2001</c:v>
                </c:pt>
                <c:pt idx="7">
                  <c:v>IX/2001</c:v>
                </c:pt>
                <c:pt idx="8">
                  <c:v>X/2001</c:v>
                </c:pt>
                <c:pt idx="9">
                  <c:v>XI/2001</c:v>
                </c:pt>
                <c:pt idx="10">
                  <c:v>XII/2001</c:v>
                </c:pt>
                <c:pt idx="11">
                  <c:v>I/2002</c:v>
                </c:pt>
                <c:pt idx="12">
                  <c:v>II/2002</c:v>
                </c:pt>
                <c:pt idx="13">
                  <c:v>III/2002</c:v>
                </c:pt>
                <c:pt idx="14">
                  <c:v>IV/2002</c:v>
                </c:pt>
                <c:pt idx="15">
                  <c:v>V/2002</c:v>
                </c:pt>
                <c:pt idx="16">
                  <c:v>VI/2002</c:v>
                </c:pt>
                <c:pt idx="17">
                  <c:v>VII/2002</c:v>
                </c:pt>
                <c:pt idx="18">
                  <c:v>VIII/2002</c:v>
                </c:pt>
                <c:pt idx="19">
                  <c:v>IX/2002</c:v>
                </c:pt>
                <c:pt idx="20">
                  <c:v>X/2002</c:v>
                </c:pt>
                <c:pt idx="21">
                  <c:v>XI/2002</c:v>
                </c:pt>
                <c:pt idx="22">
                  <c:v>XII/2002</c:v>
                </c:pt>
                <c:pt idx="23">
                  <c:v>I/2003</c:v>
                </c:pt>
                <c:pt idx="24">
                  <c:v>II/2003</c:v>
                </c:pt>
                <c:pt idx="25">
                  <c:v>III/2003</c:v>
                </c:pt>
                <c:pt idx="26">
                  <c:v>IV/2003</c:v>
                </c:pt>
                <c:pt idx="27">
                  <c:v>V/2003</c:v>
                </c:pt>
                <c:pt idx="28">
                  <c:v>VI/2003</c:v>
                </c:pt>
                <c:pt idx="29">
                  <c:v>VII/2003</c:v>
                </c:pt>
                <c:pt idx="30">
                  <c:v>VIII/2003</c:v>
                </c:pt>
                <c:pt idx="31">
                  <c:v>IX/2003</c:v>
                </c:pt>
                <c:pt idx="32">
                  <c:v>X/2003</c:v>
                </c:pt>
                <c:pt idx="33">
                  <c:v>XI/2003</c:v>
                </c:pt>
                <c:pt idx="34">
                  <c:v>XII/2003</c:v>
                </c:pt>
                <c:pt idx="35">
                  <c:v>I/2004</c:v>
                </c:pt>
                <c:pt idx="36">
                  <c:v>II/2004</c:v>
                </c:pt>
                <c:pt idx="37">
                  <c:v>III/2004</c:v>
                </c:pt>
                <c:pt idx="38">
                  <c:v>IV/2004</c:v>
                </c:pt>
                <c:pt idx="39">
                  <c:v>V/2004</c:v>
                </c:pt>
                <c:pt idx="40">
                  <c:v>VI/2004</c:v>
                </c:pt>
                <c:pt idx="41">
                  <c:v>VII/2004</c:v>
                </c:pt>
                <c:pt idx="42">
                  <c:v>VIII/2004</c:v>
                </c:pt>
                <c:pt idx="43">
                  <c:v>IX/2004</c:v>
                </c:pt>
                <c:pt idx="44">
                  <c:v>X/2004</c:v>
                </c:pt>
                <c:pt idx="45">
                  <c:v>XI/2004</c:v>
                </c:pt>
                <c:pt idx="46">
                  <c:v>XII/2004</c:v>
                </c:pt>
                <c:pt idx="47">
                  <c:v>I/2005</c:v>
                </c:pt>
                <c:pt idx="48">
                  <c:v>II/2005</c:v>
                </c:pt>
                <c:pt idx="49">
                  <c:v>III/2005</c:v>
                </c:pt>
                <c:pt idx="50">
                  <c:v>IV/2005</c:v>
                </c:pt>
                <c:pt idx="51">
                  <c:v>V/2005</c:v>
                </c:pt>
                <c:pt idx="52">
                  <c:v>VI/2005</c:v>
                </c:pt>
                <c:pt idx="53">
                  <c:v>VII/2005</c:v>
                </c:pt>
                <c:pt idx="54">
                  <c:v>VIII/2005</c:v>
                </c:pt>
                <c:pt idx="55">
                  <c:v>IX/2005</c:v>
                </c:pt>
                <c:pt idx="56">
                  <c:v>X/2005</c:v>
                </c:pt>
                <c:pt idx="57">
                  <c:v>XI/2005</c:v>
                </c:pt>
                <c:pt idx="58">
                  <c:v>XII/2005</c:v>
                </c:pt>
                <c:pt idx="59">
                  <c:v>I/2006</c:v>
                </c:pt>
                <c:pt idx="60">
                  <c:v>II/2006</c:v>
                </c:pt>
                <c:pt idx="61">
                  <c:v>III/2006</c:v>
                </c:pt>
                <c:pt idx="62">
                  <c:v>IV/2006</c:v>
                </c:pt>
                <c:pt idx="63">
                  <c:v>V/2006</c:v>
                </c:pt>
                <c:pt idx="64">
                  <c:v>VI/2006</c:v>
                </c:pt>
                <c:pt idx="65">
                  <c:v>VII/2006</c:v>
                </c:pt>
                <c:pt idx="66">
                  <c:v>VIII/2006</c:v>
                </c:pt>
                <c:pt idx="67">
                  <c:v>IX/2006</c:v>
                </c:pt>
                <c:pt idx="68">
                  <c:v>X/2006</c:v>
                </c:pt>
                <c:pt idx="69">
                  <c:v>XI/2006</c:v>
                </c:pt>
                <c:pt idx="70">
                  <c:v>XII/2006</c:v>
                </c:pt>
                <c:pt idx="71">
                  <c:v>I/2007</c:v>
                </c:pt>
                <c:pt idx="72">
                  <c:v>II/2007</c:v>
                </c:pt>
                <c:pt idx="73">
                  <c:v>III/2007</c:v>
                </c:pt>
                <c:pt idx="74">
                  <c:v>IV/2007</c:v>
                </c:pt>
                <c:pt idx="75">
                  <c:v>V/2007</c:v>
                </c:pt>
                <c:pt idx="76">
                  <c:v>VI/2007</c:v>
                </c:pt>
                <c:pt idx="77">
                  <c:v>VII/2007</c:v>
                </c:pt>
                <c:pt idx="78">
                  <c:v>VIII/2007</c:v>
                </c:pt>
                <c:pt idx="79">
                  <c:v>IX/2007</c:v>
                </c:pt>
                <c:pt idx="80">
                  <c:v>X/2007</c:v>
                </c:pt>
                <c:pt idx="81">
                  <c:v>XI/2007</c:v>
                </c:pt>
                <c:pt idx="82">
                  <c:v>XII/2007</c:v>
                </c:pt>
                <c:pt idx="83">
                  <c:v>I/2008</c:v>
                </c:pt>
                <c:pt idx="84">
                  <c:v>II/2008</c:v>
                </c:pt>
                <c:pt idx="85">
                  <c:v>III/2008</c:v>
                </c:pt>
                <c:pt idx="86">
                  <c:v>IV/2008</c:v>
                </c:pt>
                <c:pt idx="87">
                  <c:v>V/2008</c:v>
                </c:pt>
                <c:pt idx="88">
                  <c:v>VI/2008</c:v>
                </c:pt>
                <c:pt idx="89">
                  <c:v>VII/2008</c:v>
                </c:pt>
                <c:pt idx="90">
                  <c:v>VIII/2008</c:v>
                </c:pt>
                <c:pt idx="91">
                  <c:v>IX/2008</c:v>
                </c:pt>
                <c:pt idx="92">
                  <c:v>X/2008</c:v>
                </c:pt>
                <c:pt idx="93">
                  <c:v>XI/2008</c:v>
                </c:pt>
                <c:pt idx="94">
                  <c:v>XII/2008</c:v>
                </c:pt>
                <c:pt idx="95">
                  <c:v>I/2009</c:v>
                </c:pt>
                <c:pt idx="96">
                  <c:v>II/2009</c:v>
                </c:pt>
                <c:pt idx="97">
                  <c:v>III/2009</c:v>
                </c:pt>
                <c:pt idx="98">
                  <c:v>IV/2009</c:v>
                </c:pt>
                <c:pt idx="99">
                  <c:v>V/2009</c:v>
                </c:pt>
                <c:pt idx="100">
                  <c:v>VI/2009</c:v>
                </c:pt>
                <c:pt idx="101">
                  <c:v>VII/2009</c:v>
                </c:pt>
                <c:pt idx="102">
                  <c:v>VIII/2009</c:v>
                </c:pt>
                <c:pt idx="103">
                  <c:v>IX/2009</c:v>
                </c:pt>
                <c:pt idx="104">
                  <c:v>X/2009</c:v>
                </c:pt>
                <c:pt idx="105">
                  <c:v>XI/2009</c:v>
                </c:pt>
                <c:pt idx="106">
                  <c:v>XII/2009</c:v>
                </c:pt>
                <c:pt idx="107">
                  <c:v>I/2010</c:v>
                </c:pt>
                <c:pt idx="108">
                  <c:v>II/2010</c:v>
                </c:pt>
                <c:pt idx="109">
                  <c:v>III/2010</c:v>
                </c:pt>
                <c:pt idx="110">
                  <c:v>IV/2010</c:v>
                </c:pt>
                <c:pt idx="111">
                  <c:v>V/2010</c:v>
                </c:pt>
                <c:pt idx="112">
                  <c:v>VI/2010</c:v>
                </c:pt>
                <c:pt idx="113">
                  <c:v>VII/2010</c:v>
                </c:pt>
                <c:pt idx="114">
                  <c:v>VIII/2010</c:v>
                </c:pt>
                <c:pt idx="115">
                  <c:v>IX/2010</c:v>
                </c:pt>
                <c:pt idx="116">
                  <c:v>X/2010</c:v>
                </c:pt>
                <c:pt idx="117">
                  <c:v>XI/2010</c:v>
                </c:pt>
                <c:pt idx="118">
                  <c:v>XII/2010</c:v>
                </c:pt>
                <c:pt idx="119">
                  <c:v>I/2011</c:v>
                </c:pt>
                <c:pt idx="120">
                  <c:v>II/2011</c:v>
                </c:pt>
                <c:pt idx="121">
                  <c:v>III/2011</c:v>
                </c:pt>
                <c:pt idx="122">
                  <c:v>IV/2011</c:v>
                </c:pt>
                <c:pt idx="123">
                  <c:v>V/2011</c:v>
                </c:pt>
                <c:pt idx="124">
                  <c:v>VI/2011</c:v>
                </c:pt>
                <c:pt idx="125">
                  <c:v>VII/2011</c:v>
                </c:pt>
                <c:pt idx="126">
                  <c:v>VIII/2011</c:v>
                </c:pt>
                <c:pt idx="127">
                  <c:v>IX/2011</c:v>
                </c:pt>
                <c:pt idx="128">
                  <c:v>X/2011</c:v>
                </c:pt>
                <c:pt idx="129">
                  <c:v>XI/2011</c:v>
                </c:pt>
                <c:pt idx="130">
                  <c:v>XII/2011</c:v>
                </c:pt>
                <c:pt idx="131">
                  <c:v>I/2012</c:v>
                </c:pt>
                <c:pt idx="132">
                  <c:v>II/2012</c:v>
                </c:pt>
                <c:pt idx="133">
                  <c:v>III/2012</c:v>
                </c:pt>
                <c:pt idx="134">
                  <c:v>IV/2012</c:v>
                </c:pt>
                <c:pt idx="135">
                  <c:v>V/2012</c:v>
                </c:pt>
                <c:pt idx="136">
                  <c:v>VI/2012</c:v>
                </c:pt>
                <c:pt idx="137">
                  <c:v>VII/2012</c:v>
                </c:pt>
                <c:pt idx="138">
                  <c:v>VIII/2012</c:v>
                </c:pt>
                <c:pt idx="139">
                  <c:v>IX/2012</c:v>
                </c:pt>
                <c:pt idx="140">
                  <c:v>X/2012</c:v>
                </c:pt>
                <c:pt idx="141">
                  <c:v>XI/2012</c:v>
                </c:pt>
                <c:pt idx="142">
                  <c:v>XII/2012</c:v>
                </c:pt>
                <c:pt idx="143">
                  <c:v>I/2013</c:v>
                </c:pt>
                <c:pt idx="144">
                  <c:v>II/2013</c:v>
                </c:pt>
                <c:pt idx="145">
                  <c:v>III/2013</c:v>
                </c:pt>
                <c:pt idx="146">
                  <c:v>IV/2013</c:v>
                </c:pt>
                <c:pt idx="147">
                  <c:v>V/2013</c:v>
                </c:pt>
                <c:pt idx="148">
                  <c:v>VI/2013</c:v>
                </c:pt>
                <c:pt idx="149">
                  <c:v>VII/2013</c:v>
                </c:pt>
                <c:pt idx="150">
                  <c:v>VIII/2013</c:v>
                </c:pt>
                <c:pt idx="151">
                  <c:v>IX/2013</c:v>
                </c:pt>
                <c:pt idx="152">
                  <c:v>X/2013</c:v>
                </c:pt>
                <c:pt idx="153">
                  <c:v>XI/2013</c:v>
                </c:pt>
                <c:pt idx="154">
                  <c:v>XII/2013</c:v>
                </c:pt>
                <c:pt idx="155">
                  <c:v>I/2014</c:v>
                </c:pt>
                <c:pt idx="156">
                  <c:v>II/2014</c:v>
                </c:pt>
                <c:pt idx="157">
                  <c:v>III/2014</c:v>
                </c:pt>
                <c:pt idx="158">
                  <c:v>IV/2014</c:v>
                </c:pt>
                <c:pt idx="159">
                  <c:v>V/2014</c:v>
                </c:pt>
                <c:pt idx="160">
                  <c:v>VI/2014</c:v>
                </c:pt>
                <c:pt idx="161">
                  <c:v>VII/2014</c:v>
                </c:pt>
                <c:pt idx="162">
                  <c:v>VIII/2014</c:v>
                </c:pt>
                <c:pt idx="163">
                  <c:v>IX/2014</c:v>
                </c:pt>
                <c:pt idx="164">
                  <c:v>X/2014</c:v>
                </c:pt>
                <c:pt idx="165">
                  <c:v>XI/2014</c:v>
                </c:pt>
                <c:pt idx="166">
                  <c:v>XII/2014</c:v>
                </c:pt>
                <c:pt idx="167">
                  <c:v>I/2015</c:v>
                </c:pt>
                <c:pt idx="168">
                  <c:v>II/2015</c:v>
                </c:pt>
                <c:pt idx="169">
                  <c:v>III/2015</c:v>
                </c:pt>
                <c:pt idx="170">
                  <c:v>IV/2015</c:v>
                </c:pt>
                <c:pt idx="171">
                  <c:v>V/2015</c:v>
                </c:pt>
                <c:pt idx="172">
                  <c:v>VI/2015</c:v>
                </c:pt>
                <c:pt idx="173">
                  <c:v>VII/2015</c:v>
                </c:pt>
                <c:pt idx="174">
                  <c:v>VIII/2015</c:v>
                </c:pt>
                <c:pt idx="175">
                  <c:v>IX/2015</c:v>
                </c:pt>
                <c:pt idx="176">
                  <c:v>X/2015</c:v>
                </c:pt>
                <c:pt idx="177">
                  <c:v>X/2015</c:v>
                </c:pt>
              </c:strCache>
            </c:strRef>
          </c:cat>
          <c:val>
            <c:numRef>
              <c:f>Tarkoitus!$G$10:$G$187</c:f>
              <c:numCache>
                <c:formatCode>#,##0</c:formatCode>
                <c:ptCount val="178"/>
                <c:pt idx="0">
                  <c:v>50927.072982013902</c:v>
                </c:pt>
                <c:pt idx="1">
                  <c:v>54690.413212594744</c:v>
                </c:pt>
                <c:pt idx="2">
                  <c:v>44720.674369448061</c:v>
                </c:pt>
                <c:pt idx="3">
                  <c:v>55950.063594168882</c:v>
                </c:pt>
                <c:pt idx="4">
                  <c:v>36103.80114847183</c:v>
                </c:pt>
                <c:pt idx="5">
                  <c:v>24124.425478147798</c:v>
                </c:pt>
                <c:pt idx="6">
                  <c:v>35188.932156984483</c:v>
                </c:pt>
                <c:pt idx="7">
                  <c:v>50261.992663000106</c:v>
                </c:pt>
                <c:pt idx="8">
                  <c:v>58940.721241057458</c:v>
                </c:pt>
                <c:pt idx="9">
                  <c:v>66940.423911315578</c:v>
                </c:pt>
                <c:pt idx="10">
                  <c:v>31507.953424421758</c:v>
                </c:pt>
                <c:pt idx="11">
                  <c:v>53050.149849044697</c:v>
                </c:pt>
                <c:pt idx="12">
                  <c:v>44647.014675038023</c:v>
                </c:pt>
                <c:pt idx="13">
                  <c:v>46967.302853661058</c:v>
                </c:pt>
                <c:pt idx="14">
                  <c:v>45815.983120417601</c:v>
                </c:pt>
                <c:pt idx="15">
                  <c:v>43549.632935374997</c:v>
                </c:pt>
                <c:pt idx="16">
                  <c:v>32703.296985792298</c:v>
                </c:pt>
                <c:pt idx="17">
                  <c:v>17344.7798060936</c:v>
                </c:pt>
                <c:pt idx="18">
                  <c:v>33367.320341039362</c:v>
                </c:pt>
                <c:pt idx="19">
                  <c:v>40854.6758905936</c:v>
                </c:pt>
                <c:pt idx="20">
                  <c:v>52771.712574250058</c:v>
                </c:pt>
                <c:pt idx="21">
                  <c:v>57594.977075937961</c:v>
                </c:pt>
                <c:pt idx="22">
                  <c:v>34566.673701671825</c:v>
                </c:pt>
                <c:pt idx="23">
                  <c:v>47193.637228949483</c:v>
                </c:pt>
                <c:pt idx="24">
                  <c:v>45564.131581195499</c:v>
                </c:pt>
                <c:pt idx="25">
                  <c:v>56573.914261307174</c:v>
                </c:pt>
                <c:pt idx="26">
                  <c:v>38716.437823686007</c:v>
                </c:pt>
                <c:pt idx="27">
                  <c:v>50365.5230650374</c:v>
                </c:pt>
                <c:pt idx="28">
                  <c:v>37999.82148336</c:v>
                </c:pt>
                <c:pt idx="29">
                  <c:v>14189.124490197601</c:v>
                </c:pt>
                <c:pt idx="30">
                  <c:v>37380.180309232746</c:v>
                </c:pt>
                <c:pt idx="31">
                  <c:v>47763.957473319257</c:v>
                </c:pt>
                <c:pt idx="32">
                  <c:v>56027.064147748199</c:v>
                </c:pt>
                <c:pt idx="33">
                  <c:v>57732.98077922962</c:v>
                </c:pt>
                <c:pt idx="34">
                  <c:v>33798.213014198082</c:v>
                </c:pt>
                <c:pt idx="35">
                  <c:v>46990.595447225569</c:v>
                </c:pt>
                <c:pt idx="36">
                  <c:v>43026.433792059273</c:v>
                </c:pt>
                <c:pt idx="37">
                  <c:v>50512.085466766563</c:v>
                </c:pt>
                <c:pt idx="38">
                  <c:v>40842.156088353506</c:v>
                </c:pt>
                <c:pt idx="39">
                  <c:v>48232.232623276293</c:v>
                </c:pt>
                <c:pt idx="40">
                  <c:v>37066.644176272603</c:v>
                </c:pt>
                <c:pt idx="41">
                  <c:v>22914.221248186379</c:v>
                </c:pt>
                <c:pt idx="42">
                  <c:v>42918.575151491503</c:v>
                </c:pt>
                <c:pt idx="43">
                  <c:v>55778.318085303028</c:v>
                </c:pt>
                <c:pt idx="44">
                  <c:v>60621.806703874572</c:v>
                </c:pt>
                <c:pt idx="45">
                  <c:v>65107.500438405812</c:v>
                </c:pt>
                <c:pt idx="46">
                  <c:v>33040.287813068397</c:v>
                </c:pt>
                <c:pt idx="47">
                  <c:v>49266.627763415032</c:v>
                </c:pt>
                <c:pt idx="48">
                  <c:v>48711.907239954395</c:v>
                </c:pt>
                <c:pt idx="49">
                  <c:v>50193.600199520617</c:v>
                </c:pt>
                <c:pt idx="50">
                  <c:v>50919.652475129878</c:v>
                </c:pt>
                <c:pt idx="51">
                  <c:v>45853.546079203494</c:v>
                </c:pt>
                <c:pt idx="52">
                  <c:v>40981.339635600219</c:v>
                </c:pt>
                <c:pt idx="53">
                  <c:v>28557.502365407399</c:v>
                </c:pt>
                <c:pt idx="54">
                  <c:v>39230.672002663683</c:v>
                </c:pt>
                <c:pt idx="55">
                  <c:v>58369.911185451449</c:v>
                </c:pt>
                <c:pt idx="56">
                  <c:v>69379.508373174962</c:v>
                </c:pt>
                <c:pt idx="57">
                  <c:v>70274.94747754425</c:v>
                </c:pt>
                <c:pt idx="58">
                  <c:v>41129.935909194166</c:v>
                </c:pt>
                <c:pt idx="59">
                  <c:v>47608.028234398167</c:v>
                </c:pt>
                <c:pt idx="60">
                  <c:v>49727.997040053589</c:v>
                </c:pt>
                <c:pt idx="61">
                  <c:v>57542.457358436397</c:v>
                </c:pt>
                <c:pt idx="62">
                  <c:v>50036.963918326001</c:v>
                </c:pt>
                <c:pt idx="63">
                  <c:v>61090.190564825098</c:v>
                </c:pt>
                <c:pt idx="64">
                  <c:v>37385.890178239417</c:v>
                </c:pt>
                <c:pt idx="65">
                  <c:v>26296.928192658132</c:v>
                </c:pt>
                <c:pt idx="66">
                  <c:v>41951.237174000998</c:v>
                </c:pt>
                <c:pt idx="67">
                  <c:v>50963.226304226162</c:v>
                </c:pt>
                <c:pt idx="68">
                  <c:v>65165.614539969036</c:v>
                </c:pt>
                <c:pt idx="69">
                  <c:v>64820.910347623751</c:v>
                </c:pt>
                <c:pt idx="70">
                  <c:v>35332.923107078481</c:v>
                </c:pt>
                <c:pt idx="71">
                  <c:v>48072.233707639098</c:v>
                </c:pt>
                <c:pt idx="72">
                  <c:v>48981.440582903975</c:v>
                </c:pt>
                <c:pt idx="73">
                  <c:v>56209.107246720043</c:v>
                </c:pt>
                <c:pt idx="74">
                  <c:v>43203.707362216795</c:v>
                </c:pt>
                <c:pt idx="75">
                  <c:v>52558.345780244475</c:v>
                </c:pt>
                <c:pt idx="76">
                  <c:v>40422.898918769562</c:v>
                </c:pt>
                <c:pt idx="77">
                  <c:v>19087.262740224003</c:v>
                </c:pt>
                <c:pt idx="78">
                  <c:v>46339.454220497522</c:v>
                </c:pt>
                <c:pt idx="79">
                  <c:v>58269.451971720526</c:v>
                </c:pt>
                <c:pt idx="80">
                  <c:v>62726.218464332858</c:v>
                </c:pt>
                <c:pt idx="81">
                  <c:v>73744.605947469929</c:v>
                </c:pt>
                <c:pt idx="82">
                  <c:v>39514.573767676142</c:v>
                </c:pt>
                <c:pt idx="83">
                  <c:v>56956.207316159431</c:v>
                </c:pt>
                <c:pt idx="84">
                  <c:v>55613.197432082437</c:v>
                </c:pt>
                <c:pt idx="85">
                  <c:v>50497.281684706322</c:v>
                </c:pt>
                <c:pt idx="86">
                  <c:v>58479.202309776796</c:v>
                </c:pt>
                <c:pt idx="87">
                  <c:v>55753.594612045439</c:v>
                </c:pt>
                <c:pt idx="88">
                  <c:v>45184.326960663653</c:v>
                </c:pt>
                <c:pt idx="89">
                  <c:v>33146.774807904003</c:v>
                </c:pt>
                <c:pt idx="90">
                  <c:v>50452.476962862725</c:v>
                </c:pt>
                <c:pt idx="91">
                  <c:v>62403.728811120644</c:v>
                </c:pt>
                <c:pt idx="92">
                  <c:v>69970.651401279465</c:v>
                </c:pt>
                <c:pt idx="93">
                  <c:v>71873.452801413936</c:v>
                </c:pt>
                <c:pt idx="94">
                  <c:v>36427.141906668454</c:v>
                </c:pt>
                <c:pt idx="95">
                  <c:v>49675.530994678258</c:v>
                </c:pt>
                <c:pt idx="96">
                  <c:v>43681.341819710702</c:v>
                </c:pt>
                <c:pt idx="97">
                  <c:v>53530.224933993602</c:v>
                </c:pt>
                <c:pt idx="98">
                  <c:v>47356.87381454667</c:v>
                </c:pt>
                <c:pt idx="99">
                  <c:v>55670.411948197019</c:v>
                </c:pt>
                <c:pt idx="100">
                  <c:v>47255.053732423468</c:v>
                </c:pt>
                <c:pt idx="101">
                  <c:v>30385.601542233999</c:v>
                </c:pt>
                <c:pt idx="102">
                  <c:v>44778.107569582156</c:v>
                </c:pt>
                <c:pt idx="103">
                  <c:v>55829.882151319674</c:v>
                </c:pt>
                <c:pt idx="104">
                  <c:v>68398.595718014098</c:v>
                </c:pt>
                <c:pt idx="105">
                  <c:v>68755.729263529327</c:v>
                </c:pt>
                <c:pt idx="106">
                  <c:v>45032.624303938996</c:v>
                </c:pt>
                <c:pt idx="107">
                  <c:v>47783.110474400644</c:v>
                </c:pt>
                <c:pt idx="108">
                  <c:v>51130.607660587899</c:v>
                </c:pt>
                <c:pt idx="109">
                  <c:v>62831.920251840173</c:v>
                </c:pt>
                <c:pt idx="110">
                  <c:v>51359.357586714301</c:v>
                </c:pt>
                <c:pt idx="111">
                  <c:v>56728.21444229925</c:v>
                </c:pt>
                <c:pt idx="112">
                  <c:v>59877.88479350361</c:v>
                </c:pt>
                <c:pt idx="113">
                  <c:v>36308.193480756883</c:v>
                </c:pt>
                <c:pt idx="114">
                  <c:v>53593.791028213796</c:v>
                </c:pt>
                <c:pt idx="115">
                  <c:v>63850.431305384795</c:v>
                </c:pt>
                <c:pt idx="116">
                  <c:v>78909.673304845652</c:v>
                </c:pt>
                <c:pt idx="117">
                  <c:v>78080.850025514097</c:v>
                </c:pt>
                <c:pt idx="118">
                  <c:v>46733.141272212401</c:v>
                </c:pt>
                <c:pt idx="119">
                  <c:v>57351.404737817284</c:v>
                </c:pt>
                <c:pt idx="120">
                  <c:v>58610.375520985079</c:v>
                </c:pt>
                <c:pt idx="121">
                  <c:v>62487.296616011365</c:v>
                </c:pt>
                <c:pt idx="122">
                  <c:v>55095.795949125029</c:v>
                </c:pt>
                <c:pt idx="123">
                  <c:v>63858.071401069144</c:v>
                </c:pt>
                <c:pt idx="124">
                  <c:v>50979.516114392696</c:v>
                </c:pt>
                <c:pt idx="125">
                  <c:v>35166.897457542269</c:v>
                </c:pt>
                <c:pt idx="126">
                  <c:v>55767.842594713606</c:v>
                </c:pt>
                <c:pt idx="127">
                  <c:v>70130.053477513095</c:v>
                </c:pt>
                <c:pt idx="128">
                  <c:v>77090.844909692474</c:v>
                </c:pt>
                <c:pt idx="129">
                  <c:v>83377.777893841776</c:v>
                </c:pt>
                <c:pt idx="130">
                  <c:v>48883.2682374504</c:v>
                </c:pt>
                <c:pt idx="131">
                  <c:v>55342.260073663922</c:v>
                </c:pt>
                <c:pt idx="132">
                  <c:v>62486.49555659826</c:v>
                </c:pt>
                <c:pt idx="133">
                  <c:v>70487.379695435942</c:v>
                </c:pt>
                <c:pt idx="134">
                  <c:v>56491.839144251549</c:v>
                </c:pt>
                <c:pt idx="135">
                  <c:v>63480.479326077213</c:v>
                </c:pt>
                <c:pt idx="136">
                  <c:v>52365.538734072776</c:v>
                </c:pt>
                <c:pt idx="137">
                  <c:v>34725.494838238956</c:v>
                </c:pt>
                <c:pt idx="138">
                  <c:v>59543.369160293958</c:v>
                </c:pt>
                <c:pt idx="139">
                  <c:v>67230.570337128011</c:v>
                </c:pt>
                <c:pt idx="140">
                  <c:v>73200.86534005728</c:v>
                </c:pt>
                <c:pt idx="141">
                  <c:v>84286.901005709995</c:v>
                </c:pt>
                <c:pt idx="142">
                  <c:v>43434.18658225012</c:v>
                </c:pt>
                <c:pt idx="143">
                  <c:v>54182.795341500008</c:v>
                </c:pt>
                <c:pt idx="144">
                  <c:v>54376.839047018999</c:v>
                </c:pt>
                <c:pt idx="145">
                  <c:v>62875.236864473758</c:v>
                </c:pt>
                <c:pt idx="146">
                  <c:v>59036.078145815685</c:v>
                </c:pt>
                <c:pt idx="147">
                  <c:v>62811.341701067358</c:v>
                </c:pt>
                <c:pt idx="148">
                  <c:v>58247.644020453758</c:v>
                </c:pt>
                <c:pt idx="149">
                  <c:v>40280.130746662959</c:v>
                </c:pt>
                <c:pt idx="150">
                  <c:v>52468.890620484242</c:v>
                </c:pt>
                <c:pt idx="151">
                  <c:v>64445.555192424006</c:v>
                </c:pt>
                <c:pt idx="152">
                  <c:v>74252.240065021848</c:v>
                </c:pt>
                <c:pt idx="153">
                  <c:v>85310.655027645698</c:v>
                </c:pt>
                <c:pt idx="154">
                  <c:v>49862.093200668882</c:v>
                </c:pt>
                <c:pt idx="155">
                  <c:v>55437.987815970999</c:v>
                </c:pt>
                <c:pt idx="156">
                  <c:v>62501.696496396362</c:v>
                </c:pt>
                <c:pt idx="157">
                  <c:v>67422.933343418248</c:v>
                </c:pt>
                <c:pt idx="158">
                  <c:v>57836.198275675044</c:v>
                </c:pt>
                <c:pt idx="159">
                  <c:v>70519.772781078238</c:v>
                </c:pt>
                <c:pt idx="160">
                  <c:v>54441.055607527684</c:v>
                </c:pt>
                <c:pt idx="161">
                  <c:v>48006.561297068263</c:v>
                </c:pt>
                <c:pt idx="162">
                  <c:v>63694.62709054249</c:v>
                </c:pt>
                <c:pt idx="163">
                  <c:v>64918.29870757764</c:v>
                </c:pt>
                <c:pt idx="164">
                  <c:v>85602.047808643008</c:v>
                </c:pt>
                <c:pt idx="165">
                  <c:v>82472.780206941679</c:v>
                </c:pt>
                <c:pt idx="166">
                  <c:v>56198.028926354302</c:v>
                </c:pt>
                <c:pt idx="167">
                  <c:v>56670.152821682001</c:v>
                </c:pt>
                <c:pt idx="168">
                  <c:v>55812.8171512708</c:v>
                </c:pt>
                <c:pt idx="169">
                  <c:v>59893.193094853799</c:v>
                </c:pt>
                <c:pt idx="170">
                  <c:v>55191.073932074847</c:v>
                </c:pt>
                <c:pt idx="171">
                  <c:v>67467.38242454479</c:v>
                </c:pt>
                <c:pt idx="172">
                  <c:v>56854.282611159811</c:v>
                </c:pt>
                <c:pt idx="173">
                  <c:v>54508.986350100429</c:v>
                </c:pt>
                <c:pt idx="174">
                  <c:v>64990.981544415969</c:v>
                </c:pt>
                <c:pt idx="175">
                  <c:v>64528.060459911125</c:v>
                </c:pt>
                <c:pt idx="176">
                  <c:v>84360.682477905997</c:v>
                </c:pt>
                <c:pt idx="177">
                  <c:v>80666.59636872838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B6B8-4715-BAD1-9DB7AB359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032736"/>
        <c:axId val="539943136"/>
      </c:lineChart>
      <c:catAx>
        <c:axId val="539031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390323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53903234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39031952"/>
        <c:crosses val="autoZero"/>
        <c:crossBetween val="between"/>
      </c:valAx>
      <c:catAx>
        <c:axId val="53903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9943136"/>
        <c:crosses val="autoZero"/>
        <c:auto val="0"/>
        <c:lblAlgn val="ctr"/>
        <c:lblOffset val="100"/>
        <c:noMultiLvlLbl val="0"/>
      </c:catAx>
      <c:valAx>
        <c:axId val="5399431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39032736"/>
        <c:crosses val="autoZero"/>
        <c:crossBetween val="between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27482518883699"/>
          <c:y val="0.93709327548806964"/>
          <c:w val="0.53282474805153179"/>
          <c:h val="4.7722342733188781E-2"/>
        </c:manualLayout>
      </c:layout>
      <c:overlay val="0"/>
      <c:spPr>
        <a:solidFill>
          <a:srgbClr val="A0E0E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&amp;LStatistics Finland&amp;C&amp;D&amp;RHelsinki City Tourist Office</c:oddFooter>
    </c:headerFooter>
    <c:pageMargins b="1" l="0.75000000000001332" r="0.75000000000001332" t="1" header="0.49212598450000661" footer="0.4921259845000066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652247667519"/>
          <c:y val="0.21510732144776265"/>
          <c:w val="0.77777751063561484"/>
          <c:h val="0.91243778350382998"/>
        </c:manualLayout>
      </c:layout>
      <c:pieChart>
        <c:varyColors val="1"/>
        <c:ser>
          <c:idx val="1"/>
          <c:order val="0"/>
          <c:spPr>
            <a:solidFill>
              <a:srgbClr val="80206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B5CE2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C5-4F40-B57F-1E099F7B46CB}"/>
              </c:ext>
            </c:extLst>
          </c:dPt>
          <c:dPt>
            <c:idx val="2"/>
            <c:bubble3D val="0"/>
            <c:spPr>
              <a:solidFill>
                <a:srgbClr val="73ACB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C5-4F40-B57F-1E099F7B46CB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BC5-4F40-B57F-1E099F7B46CB}"/>
              </c:ext>
            </c:extLst>
          </c:dPt>
          <c:dPt>
            <c:idx val="4"/>
            <c:bubble3D val="0"/>
            <c:spPr>
              <a:solidFill>
                <a:srgbClr val="73ACBB">
                  <a:alpha val="4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BC5-4F40-B57F-1E099F7B46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BC5-4F40-B57F-1E099F7B46CB}"/>
              </c:ext>
            </c:extLst>
          </c:dPt>
          <c:val>
            <c:numRef>
              <c:f>Tarkoitus!$B$233:$G$233</c:f>
              <c:numCache>
                <c:formatCode>0.0\ %</c:formatCode>
                <c:ptCount val="6"/>
                <c:pt idx="0" formatCode="#,##0">
                  <c:v>1670049.8135191151</c:v>
                </c:pt>
                <c:pt idx="1">
                  <c:v>0.52167423494061926</c:v>
                </c:pt>
                <c:pt idx="2" formatCode="#,##0">
                  <c:v>1510303.2982423832</c:v>
                </c:pt>
                <c:pt idx="3">
                  <c:v>0.47177414186147038</c:v>
                </c:pt>
                <c:pt idx="4" formatCode="#,##0">
                  <c:v>20973.888237288818</c:v>
                </c:pt>
                <c:pt idx="5">
                  <c:v>6.551623197910356E-3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C5-4F40-B57F-1E099F7B46CB}"/>
            </c:ext>
          </c:extLst>
        </c:ser>
        <c:ser>
          <c:idx val="0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BC5-4F40-B57F-1E099F7B46CB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BC5-4F40-B57F-1E099F7B46CB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BC5-4F40-B57F-1E099F7B46CB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BC5-4F40-B57F-1E099F7B46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BC5-4F40-B57F-1E099F7B46CB}"/>
              </c:ext>
            </c:extLst>
          </c:dPt>
          <c:val>
            <c:numRef>
              <c:f>[37]Tarkoitus!$B$187:$G$187</c:f>
              <c:numCache>
                <c:formatCode>General</c:formatCode>
                <c:ptCount val="6"/>
                <c:pt idx="0">
                  <c:v>29362.499289612751</c:v>
                </c:pt>
                <c:pt idx="1">
                  <c:v>104424.38704822003</c:v>
                </c:pt>
                <c:pt idx="2">
                  <c:v>51622.113664398843</c:v>
                </c:pt>
                <c:pt idx="3">
                  <c:v>0</c:v>
                </c:pt>
                <c:pt idx="4">
                  <c:v>-3983.5268991600606</c:v>
                </c:pt>
                <c:pt idx="5">
                  <c:v>51568.805219804985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BC5-4F40-B57F-1E099F7B4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1299" r="0.75000000000001299" t="1" header="0.49212598450000644" footer="0.4921259845000064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Kokonaisyöpymiset matkan tarkoituksen mukaan  
All nights spent by purpose of visit</a:t>
            </a:r>
          </a:p>
        </c:rich>
      </c:tx>
      <c:layout>
        <c:manualLayout>
          <c:xMode val="edge"/>
          <c:yMode val="edge"/>
          <c:x val="0.26291809268522287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06446133560748E-2"/>
          <c:y val="0.1438680902077655"/>
          <c:w val="0.85106446133559865"/>
          <c:h val="0.67452907867904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Tarkoituskokomaa!$B$8</c:f>
              <c:strCache>
                <c:ptCount val="1"/>
                <c:pt idx="0">
                  <c:v>Vapaa-aika      Leisure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09-4D4A-88C2-7B2192F35803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09-4D4A-88C2-7B2192F35803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09-4D4A-88C2-7B2192F35803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09-4D4A-88C2-7B2192F35803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09-4D4A-88C2-7B2192F35803}"/>
              </c:ext>
            </c:extLst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09-4D4A-88C2-7B2192F358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09-4D4A-88C2-7B2192F358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09-4D4A-88C2-7B2192F358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09-4D4A-88C2-7B2192F35803}"/>
              </c:ext>
            </c:extLst>
          </c:dPt>
          <c:dPt>
            <c:idx val="2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09-4D4A-88C2-7B2192F35803}"/>
              </c:ext>
            </c:extLst>
          </c:dPt>
          <c:dPt>
            <c:idx val="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09-4D4A-88C2-7B2192F35803}"/>
              </c:ext>
            </c:extLst>
          </c:dPt>
          <c:dPt>
            <c:idx val="2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09-4D4A-88C2-7B2192F35803}"/>
              </c:ext>
            </c:extLst>
          </c:dPt>
          <c:dPt>
            <c:idx val="3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509-4D4A-88C2-7B2192F35803}"/>
              </c:ext>
            </c:extLst>
          </c:dPt>
          <c:dPt>
            <c:idx val="3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509-4D4A-88C2-7B2192F35803}"/>
              </c:ext>
            </c:extLst>
          </c:dPt>
          <c:dPt>
            <c:idx val="3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509-4D4A-88C2-7B2192F35803}"/>
              </c:ext>
            </c:extLst>
          </c:dPt>
          <c:dPt>
            <c:idx val="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509-4D4A-88C2-7B2192F35803}"/>
              </c:ext>
            </c:extLst>
          </c:dPt>
          <c:dPt>
            <c:idx val="4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509-4D4A-88C2-7B2192F35803}"/>
              </c:ext>
            </c:extLst>
          </c:dPt>
          <c:dPt>
            <c:idx val="4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509-4D4A-88C2-7B2192F35803}"/>
              </c:ext>
            </c:extLst>
          </c:dPt>
          <c:dPt>
            <c:idx val="4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509-4D4A-88C2-7B2192F35803}"/>
              </c:ext>
            </c:extLst>
          </c:dPt>
          <c:dPt>
            <c:idx val="4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509-4D4A-88C2-7B2192F35803}"/>
              </c:ext>
            </c:extLst>
          </c:dPt>
          <c:dPt>
            <c:idx val="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5509-4D4A-88C2-7B2192F35803}"/>
              </c:ext>
            </c:extLst>
          </c:dPt>
          <c:dPt>
            <c:idx val="5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5509-4D4A-88C2-7B2192F35803}"/>
              </c:ext>
            </c:extLst>
          </c:dPt>
          <c:dPt>
            <c:idx val="5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5509-4D4A-88C2-7B2192F35803}"/>
              </c:ext>
            </c:extLst>
          </c:dPt>
          <c:dPt>
            <c:idx val="5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5509-4D4A-88C2-7B2192F35803}"/>
              </c:ext>
            </c:extLst>
          </c:dPt>
          <c:dPt>
            <c:idx val="5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5509-4D4A-88C2-7B2192F35803}"/>
              </c:ext>
            </c:extLst>
          </c:dPt>
          <c:dPt>
            <c:idx val="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5509-4D4A-88C2-7B2192F35803}"/>
              </c:ext>
            </c:extLst>
          </c:dPt>
          <c:dPt>
            <c:idx val="6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5509-4D4A-88C2-7B2192F35803}"/>
              </c:ext>
            </c:extLst>
          </c:dPt>
          <c:dPt>
            <c:idx val="6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5509-4D4A-88C2-7B2192F35803}"/>
              </c:ext>
            </c:extLst>
          </c:dPt>
          <c:dPt>
            <c:idx val="6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5509-4D4A-88C2-7B2192F35803}"/>
              </c:ext>
            </c:extLst>
          </c:dPt>
          <c:dPt>
            <c:idx val="6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5509-4D4A-88C2-7B2192F35803}"/>
              </c:ext>
            </c:extLst>
          </c:dPt>
          <c:dPt>
            <c:idx val="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5509-4D4A-88C2-7B2192F35803}"/>
              </c:ext>
            </c:extLst>
          </c:dPt>
          <c:dPt>
            <c:idx val="7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5509-4D4A-88C2-7B2192F35803}"/>
              </c:ext>
            </c:extLst>
          </c:dPt>
          <c:dPt>
            <c:idx val="7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5509-4D4A-88C2-7B2192F35803}"/>
              </c:ext>
            </c:extLst>
          </c:dPt>
          <c:dPt>
            <c:idx val="7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5509-4D4A-88C2-7B2192F35803}"/>
              </c:ext>
            </c:extLst>
          </c:dPt>
          <c:dPt>
            <c:idx val="8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5509-4D4A-88C2-7B2192F35803}"/>
              </c:ext>
            </c:extLst>
          </c:dPt>
          <c:dPt>
            <c:idx val="8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5509-4D4A-88C2-7B2192F35803}"/>
              </c:ext>
            </c:extLst>
          </c:dPt>
          <c:dPt>
            <c:idx val="8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5509-4D4A-88C2-7B2192F35803}"/>
              </c:ext>
            </c:extLst>
          </c:dPt>
          <c:dPt>
            <c:idx val="9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5509-4D4A-88C2-7B2192F35803}"/>
              </c:ext>
            </c:extLst>
          </c:dPt>
          <c:dPt>
            <c:idx val="9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5509-4D4A-88C2-7B2192F35803}"/>
              </c:ext>
            </c:extLst>
          </c:dPt>
          <c:dPt>
            <c:idx val="9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5509-4D4A-88C2-7B2192F35803}"/>
              </c:ext>
            </c:extLst>
          </c:dPt>
          <c:dPt>
            <c:idx val="10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5509-4D4A-88C2-7B2192F35803}"/>
              </c:ext>
            </c:extLst>
          </c:dPt>
          <c:dPt>
            <c:idx val="10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5509-4D4A-88C2-7B2192F35803}"/>
              </c:ext>
            </c:extLst>
          </c:dPt>
          <c:dPt>
            <c:idx val="10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5509-4D4A-88C2-7B2192F35803}"/>
              </c:ext>
            </c:extLst>
          </c:dPt>
          <c:dPt>
            <c:idx val="10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5509-4D4A-88C2-7B2192F35803}"/>
              </c:ext>
            </c:extLst>
          </c:dPt>
          <c:dPt>
            <c:idx val="10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5509-4D4A-88C2-7B2192F35803}"/>
              </c:ext>
            </c:extLst>
          </c:dPt>
          <c:dPt>
            <c:idx val="1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5509-4D4A-88C2-7B2192F35803}"/>
              </c:ext>
            </c:extLst>
          </c:dPt>
          <c:dPt>
            <c:idx val="1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5509-4D4A-88C2-7B2192F35803}"/>
              </c:ext>
            </c:extLst>
          </c:dPt>
          <c:dPt>
            <c:idx val="11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5509-4D4A-88C2-7B2192F35803}"/>
              </c:ext>
            </c:extLst>
          </c:dPt>
          <c:dPt>
            <c:idx val="11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5509-4D4A-88C2-7B2192F35803}"/>
              </c:ext>
            </c:extLst>
          </c:dPt>
          <c:dPt>
            <c:idx val="1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5509-4D4A-88C2-7B2192F35803}"/>
              </c:ext>
            </c:extLst>
          </c:dPt>
          <c:dPt>
            <c:idx val="12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5509-4D4A-88C2-7B2192F35803}"/>
              </c:ext>
            </c:extLst>
          </c:dPt>
          <c:dPt>
            <c:idx val="1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5509-4D4A-88C2-7B2192F35803}"/>
              </c:ext>
            </c:extLst>
          </c:dPt>
          <c:dPt>
            <c:idx val="12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5509-4D4A-88C2-7B2192F35803}"/>
              </c:ext>
            </c:extLst>
          </c:dPt>
          <c:dPt>
            <c:idx val="12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5509-4D4A-88C2-7B2192F35803}"/>
              </c:ext>
            </c:extLst>
          </c:dPt>
          <c:dPt>
            <c:idx val="1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5509-4D4A-88C2-7B2192F35803}"/>
              </c:ext>
            </c:extLst>
          </c:dPt>
          <c:dPt>
            <c:idx val="13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5509-4D4A-88C2-7B2192F35803}"/>
              </c:ext>
            </c:extLst>
          </c:dPt>
          <c:dPt>
            <c:idx val="13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5509-4D4A-88C2-7B2192F35803}"/>
              </c:ext>
            </c:extLst>
          </c:dPt>
          <c:dPt>
            <c:idx val="13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5509-4D4A-88C2-7B2192F35803}"/>
              </c:ext>
            </c:extLst>
          </c:dPt>
          <c:dPt>
            <c:idx val="13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5509-4D4A-88C2-7B2192F35803}"/>
              </c:ext>
            </c:extLst>
          </c:dPt>
          <c:dPt>
            <c:idx val="1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5509-4D4A-88C2-7B2192F35803}"/>
              </c:ext>
            </c:extLst>
          </c:dPt>
          <c:dPt>
            <c:idx val="14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5509-4D4A-88C2-7B2192F35803}"/>
              </c:ext>
            </c:extLst>
          </c:dPt>
          <c:dPt>
            <c:idx val="14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5509-4D4A-88C2-7B2192F35803}"/>
              </c:ext>
            </c:extLst>
          </c:dPt>
          <c:dPt>
            <c:idx val="15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5509-4D4A-88C2-7B2192F35803}"/>
              </c:ext>
            </c:extLst>
          </c:dPt>
          <c:dPt>
            <c:idx val="15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5509-4D4A-88C2-7B2192F35803}"/>
              </c:ext>
            </c:extLst>
          </c:dPt>
          <c:dPt>
            <c:idx val="1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5509-4D4A-88C2-7B2192F35803}"/>
              </c:ext>
            </c:extLst>
          </c:dPt>
          <c:dPt>
            <c:idx val="16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5509-4D4A-88C2-7B2192F35803}"/>
              </c:ext>
            </c:extLst>
          </c:dPt>
          <c:dPt>
            <c:idx val="16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5509-4D4A-88C2-7B2192F35803}"/>
              </c:ext>
            </c:extLst>
          </c:dPt>
          <c:dPt>
            <c:idx val="16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5509-4D4A-88C2-7B2192F35803}"/>
              </c:ext>
            </c:extLst>
          </c:dPt>
          <c:dPt>
            <c:idx val="16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5509-4D4A-88C2-7B2192F35803}"/>
              </c:ext>
            </c:extLst>
          </c:dPt>
          <c:dPt>
            <c:idx val="1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5509-4D4A-88C2-7B2192F35803}"/>
              </c:ext>
            </c:extLst>
          </c:dPt>
          <c:dPt>
            <c:idx val="17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5509-4D4A-88C2-7B2192F35803}"/>
              </c:ext>
            </c:extLst>
          </c:dPt>
          <c:dPt>
            <c:idx val="17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5509-4D4A-88C2-7B2192F35803}"/>
              </c:ext>
            </c:extLst>
          </c:dPt>
          <c:dPt>
            <c:idx val="17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5509-4D4A-88C2-7B2192F35803}"/>
              </c:ext>
            </c:extLst>
          </c:dPt>
          <c:dPt>
            <c:idx val="17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5509-4D4A-88C2-7B2192F35803}"/>
              </c:ext>
            </c:extLst>
          </c:dPt>
          <c:dPt>
            <c:idx val="1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5509-4D4A-88C2-7B2192F35803}"/>
              </c:ext>
            </c:extLst>
          </c:dPt>
          <c:cat>
            <c:strRef>
              <c:f>Tarkoituskokomaa!$A$9:$A$187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Tarkoituskokomaa!$B$9:$B$187</c:f>
              <c:numCache>
                <c:formatCode>#,##0</c:formatCode>
                <c:ptCount val="179"/>
                <c:pt idx="0">
                  <c:v>527315.70204528281</c:v>
                </c:pt>
                <c:pt idx="1">
                  <c:v>657228.97253788915</c:v>
                </c:pt>
                <c:pt idx="2">
                  <c:v>815972.73789316579</c:v>
                </c:pt>
                <c:pt idx="3">
                  <c:v>702264.73779520195</c:v>
                </c:pt>
                <c:pt idx="4">
                  <c:v>580986.50264982728</c:v>
                </c:pt>
                <c:pt idx="5">
                  <c:v>1463483.7629066317</c:v>
                </c:pt>
                <c:pt idx="6">
                  <c:v>2383275.1112597468</c:v>
                </c:pt>
                <c:pt idx="7">
                  <c:v>1392791.0401291545</c:v>
                </c:pt>
                <c:pt idx="8">
                  <c:v>690809.41503649205</c:v>
                </c:pt>
                <c:pt idx="9">
                  <c:v>554840.59147032094</c:v>
                </c:pt>
                <c:pt idx="10">
                  <c:v>511319.74492682517</c:v>
                </c:pt>
                <c:pt idx="11">
                  <c:v>625226.32413513795</c:v>
                </c:pt>
                <c:pt idx="12">
                  <c:v>564331.11920676136</c:v>
                </c:pt>
                <c:pt idx="13">
                  <c:v>713111.27879701974</c:v>
                </c:pt>
                <c:pt idx="14">
                  <c:v>870804.80150939524</c:v>
                </c:pt>
                <c:pt idx="15">
                  <c:v>667575.69933159277</c:v>
                </c:pt>
                <c:pt idx="16">
                  <c:v>587303.73600211507</c:v>
                </c:pt>
                <c:pt idx="17">
                  <c:v>1455529.1918193633</c:v>
                </c:pt>
                <c:pt idx="18">
                  <c:v>2459891.0835848176</c:v>
                </c:pt>
                <c:pt idx="19">
                  <c:v>1409637.9446411878</c:v>
                </c:pt>
                <c:pt idx="20">
                  <c:v>712174.05106705194</c:v>
                </c:pt>
                <c:pt idx="21">
                  <c:v>550214.27739774191</c:v>
                </c:pt>
                <c:pt idx="22">
                  <c:v>495913.13801153831</c:v>
                </c:pt>
                <c:pt idx="23">
                  <c:v>585776.6391272865</c:v>
                </c:pt>
                <c:pt idx="24">
                  <c:v>542683.14887731639</c:v>
                </c:pt>
                <c:pt idx="25">
                  <c:v>714094.03048713191</c:v>
                </c:pt>
                <c:pt idx="26">
                  <c:v>835570.69364787091</c:v>
                </c:pt>
                <c:pt idx="27">
                  <c:v>721383.01571691409</c:v>
                </c:pt>
                <c:pt idx="28">
                  <c:v>616610.51763024856</c:v>
                </c:pt>
                <c:pt idx="29">
                  <c:v>1428560.3361757842</c:v>
                </c:pt>
                <c:pt idx="30">
                  <c:v>2482855.8103060867</c:v>
                </c:pt>
                <c:pt idx="31">
                  <c:v>1421022.0995146106</c:v>
                </c:pt>
                <c:pt idx="32">
                  <c:v>715725.3012590087</c:v>
                </c:pt>
                <c:pt idx="33">
                  <c:v>571098.64029486268</c:v>
                </c:pt>
                <c:pt idx="34">
                  <c:v>527210.57253808645</c:v>
                </c:pt>
                <c:pt idx="35">
                  <c:v>630082.45365597541</c:v>
                </c:pt>
                <c:pt idx="36">
                  <c:v>574083.7425430296</c:v>
                </c:pt>
                <c:pt idx="37">
                  <c:v>763069.91096332995</c:v>
                </c:pt>
                <c:pt idx="38">
                  <c:v>832775.92907577171</c:v>
                </c:pt>
                <c:pt idx="39">
                  <c:v>702754.43632633623</c:v>
                </c:pt>
                <c:pt idx="40">
                  <c:v>583636.25907315803</c:v>
                </c:pt>
                <c:pt idx="41">
                  <c:v>1350751.8741734242</c:v>
                </c:pt>
                <c:pt idx="42">
                  <c:v>2413735.5920171537</c:v>
                </c:pt>
                <c:pt idx="43">
                  <c:v>1352918.6039733835</c:v>
                </c:pt>
                <c:pt idx="44">
                  <c:v>696439.36303218303</c:v>
                </c:pt>
                <c:pt idx="45">
                  <c:v>580586.46368354955</c:v>
                </c:pt>
                <c:pt idx="46">
                  <c:v>503952.77152484708</c:v>
                </c:pt>
                <c:pt idx="47">
                  <c:v>627825.00636779284</c:v>
                </c:pt>
                <c:pt idx="48">
                  <c:v>585371.04184451024</c:v>
                </c:pt>
                <c:pt idx="49">
                  <c:v>737551.87118845317</c:v>
                </c:pt>
                <c:pt idx="50">
                  <c:v>953800.89350967016</c:v>
                </c:pt>
                <c:pt idx="51">
                  <c:v>706799.5443773492</c:v>
                </c:pt>
                <c:pt idx="52">
                  <c:v>603925.55733577732</c:v>
                </c:pt>
                <c:pt idx="53">
                  <c:v>1352907.3276402059</c:v>
                </c:pt>
                <c:pt idx="54">
                  <c:v>2462502.9125334779</c:v>
                </c:pt>
                <c:pt idx="55">
                  <c:v>1396490.5614645253</c:v>
                </c:pt>
                <c:pt idx="56">
                  <c:v>736690.9896557983</c:v>
                </c:pt>
                <c:pt idx="57">
                  <c:v>601907.09792925802</c:v>
                </c:pt>
                <c:pt idx="58">
                  <c:v>529937.29300115141</c:v>
                </c:pt>
                <c:pt idx="59">
                  <c:v>698858.57773156534</c:v>
                </c:pt>
                <c:pt idx="60">
                  <c:v>631852.27953063138</c:v>
                </c:pt>
                <c:pt idx="61">
                  <c:v>782691.41242782434</c:v>
                </c:pt>
                <c:pt idx="62">
                  <c:v>907578.17733446136</c:v>
                </c:pt>
                <c:pt idx="63">
                  <c:v>831721.48320235859</c:v>
                </c:pt>
                <c:pt idx="64">
                  <c:v>602156.85841766419</c:v>
                </c:pt>
                <c:pt idx="65">
                  <c:v>1390091.6463820951</c:v>
                </c:pt>
                <c:pt idx="66">
                  <c:v>2500911.5450553158</c:v>
                </c:pt>
                <c:pt idx="67">
                  <c:v>1469595.3811061475</c:v>
                </c:pt>
                <c:pt idx="68">
                  <c:v>799120.80489867553</c:v>
                </c:pt>
                <c:pt idx="69">
                  <c:v>616678.67177733721</c:v>
                </c:pt>
                <c:pt idx="70">
                  <c:v>538467.55512766447</c:v>
                </c:pt>
                <c:pt idx="71">
                  <c:v>758675.68988964497</c:v>
                </c:pt>
                <c:pt idx="72">
                  <c:v>680063.49807902565</c:v>
                </c:pt>
                <c:pt idx="73">
                  <c:v>799216.45018818125</c:v>
                </c:pt>
                <c:pt idx="74">
                  <c:v>973939.34281136701</c:v>
                </c:pt>
                <c:pt idx="75">
                  <c:v>774995.17474436807</c:v>
                </c:pt>
                <c:pt idx="76">
                  <c:v>621559.62323399563</c:v>
                </c:pt>
                <c:pt idx="77">
                  <c:v>1481213.2636089791</c:v>
                </c:pt>
                <c:pt idx="78">
                  <c:v>2518993.8231664039</c:v>
                </c:pt>
                <c:pt idx="79">
                  <c:v>1481974.8208294611</c:v>
                </c:pt>
                <c:pt idx="80">
                  <c:v>834306.3515685593</c:v>
                </c:pt>
                <c:pt idx="81">
                  <c:v>664333.85180422664</c:v>
                </c:pt>
                <c:pt idx="82">
                  <c:v>590748.74281511398</c:v>
                </c:pt>
                <c:pt idx="83">
                  <c:v>841415.18484067929</c:v>
                </c:pt>
                <c:pt idx="84">
                  <c:v>726411.56314577255</c:v>
                </c:pt>
                <c:pt idx="85">
                  <c:v>913750.31650549034</c:v>
                </c:pt>
                <c:pt idx="86">
                  <c:v>1039249.8414309253</c:v>
                </c:pt>
                <c:pt idx="87">
                  <c:v>756366.43574079068</c:v>
                </c:pt>
                <c:pt idx="88">
                  <c:v>669892.6354565057</c:v>
                </c:pt>
                <c:pt idx="89">
                  <c:v>1461459.7195760338</c:v>
                </c:pt>
                <c:pt idx="90">
                  <c:v>2442530.3209487805</c:v>
                </c:pt>
                <c:pt idx="91">
                  <c:v>1430210.882465289</c:v>
                </c:pt>
                <c:pt idx="92">
                  <c:v>800219.39378275396</c:v>
                </c:pt>
                <c:pt idx="93">
                  <c:v>668014.4303962331</c:v>
                </c:pt>
                <c:pt idx="94">
                  <c:v>602739.46597921918</c:v>
                </c:pt>
                <c:pt idx="95">
                  <c:v>842612.85474489559</c:v>
                </c:pt>
                <c:pt idx="96">
                  <c:v>789532.15708944108</c:v>
                </c:pt>
                <c:pt idx="97">
                  <c:v>846533.53160900588</c:v>
                </c:pt>
                <c:pt idx="98">
                  <c:v>931779.62489805638</c:v>
                </c:pt>
                <c:pt idx="99">
                  <c:v>860506.89346450695</c:v>
                </c:pt>
                <c:pt idx="100">
                  <c:v>665189.52242769627</c:v>
                </c:pt>
                <c:pt idx="101">
                  <c:v>1439508.5098398076</c:v>
                </c:pt>
                <c:pt idx="102">
                  <c:v>2358589.9746530079</c:v>
                </c:pt>
                <c:pt idx="103">
                  <c:v>1413180.3159997412</c:v>
                </c:pt>
                <c:pt idx="104">
                  <c:v>792260.72703412746</c:v>
                </c:pt>
                <c:pt idx="105">
                  <c:v>715554.04956423712</c:v>
                </c:pt>
                <c:pt idx="106">
                  <c:v>578285.81488648255</c:v>
                </c:pt>
                <c:pt idx="107">
                  <c:v>811198.92040177295</c:v>
                </c:pt>
                <c:pt idx="108">
                  <c:v>779659.66941539757</c:v>
                </c:pt>
                <c:pt idx="109">
                  <c:v>838398.50869603571</c:v>
                </c:pt>
                <c:pt idx="110">
                  <c:v>1052548.4446830093</c:v>
                </c:pt>
                <c:pt idx="111">
                  <c:v>871439.18199257366</c:v>
                </c:pt>
                <c:pt idx="112">
                  <c:v>661887.11731282854</c:v>
                </c:pt>
                <c:pt idx="113">
                  <c:v>1326643.0966260624</c:v>
                </c:pt>
                <c:pt idx="114">
                  <c:v>2520643.4700262421</c:v>
                </c:pt>
                <c:pt idx="115">
                  <c:v>1484240.9213674238</c:v>
                </c:pt>
                <c:pt idx="116">
                  <c:v>855940.18896368844</c:v>
                </c:pt>
                <c:pt idx="117">
                  <c:v>758179.97716397152</c:v>
                </c:pt>
                <c:pt idx="118">
                  <c:v>616868.75846662605</c:v>
                </c:pt>
                <c:pt idx="119">
                  <c:v>850058.4843306283</c:v>
                </c:pt>
                <c:pt idx="120">
                  <c:v>806374.31470699306</c:v>
                </c:pt>
                <c:pt idx="121">
                  <c:v>822465.76148757385</c:v>
                </c:pt>
                <c:pt idx="122">
                  <c:v>1070219.7174488476</c:v>
                </c:pt>
                <c:pt idx="123">
                  <c:v>893494.38816141989</c:v>
                </c:pt>
                <c:pt idx="124">
                  <c:v>703315.72898785723</c:v>
                </c:pt>
                <c:pt idx="125">
                  <c:v>1446870.0014326891</c:v>
                </c:pt>
                <c:pt idx="126">
                  <c:v>2569993.3212500499</c:v>
                </c:pt>
                <c:pt idx="127">
                  <c:v>1541077.7069274061</c:v>
                </c:pt>
                <c:pt idx="128">
                  <c:v>888463.00520398084</c:v>
                </c:pt>
                <c:pt idx="129">
                  <c:v>767345.41940537549</c:v>
                </c:pt>
                <c:pt idx="130">
                  <c:v>645339.30939255096</c:v>
                </c:pt>
                <c:pt idx="131">
                  <c:v>890030.29503826075</c:v>
                </c:pt>
                <c:pt idx="132">
                  <c:v>875664.66902140598</c:v>
                </c:pt>
                <c:pt idx="133">
                  <c:v>922266.46665927256</c:v>
                </c:pt>
                <c:pt idx="134">
                  <c:v>1125712.5773374403</c:v>
                </c:pt>
                <c:pt idx="135">
                  <c:v>873229.83952502813</c:v>
                </c:pt>
                <c:pt idx="136">
                  <c:v>719091.51263931254</c:v>
                </c:pt>
                <c:pt idx="137">
                  <c:v>1506823.9310702265</c:v>
                </c:pt>
                <c:pt idx="138">
                  <c:v>2483654.9407330882</c:v>
                </c:pt>
                <c:pt idx="139">
                  <c:v>1536421.1862633065</c:v>
                </c:pt>
                <c:pt idx="140">
                  <c:v>905094.51352750673</c:v>
                </c:pt>
                <c:pt idx="141">
                  <c:v>770260.00140623155</c:v>
                </c:pt>
                <c:pt idx="142">
                  <c:v>693552.07725508465</c:v>
                </c:pt>
                <c:pt idx="143">
                  <c:v>937915.35736847972</c:v>
                </c:pt>
                <c:pt idx="144">
                  <c:v>870383.27899528341</c:v>
                </c:pt>
                <c:pt idx="145">
                  <c:v>935607.8936465485</c:v>
                </c:pt>
                <c:pt idx="146">
                  <c:v>1171254.1517937244</c:v>
                </c:pt>
                <c:pt idx="147">
                  <c:v>815880.79907565552</c:v>
                </c:pt>
                <c:pt idx="148">
                  <c:v>768209.2008791276</c:v>
                </c:pt>
                <c:pt idx="149">
                  <c:v>1548363.985455917</c:v>
                </c:pt>
                <c:pt idx="150">
                  <c:v>2483951.8769191871</c:v>
                </c:pt>
                <c:pt idx="151">
                  <c:v>1543453.0026082075</c:v>
                </c:pt>
                <c:pt idx="152">
                  <c:v>923917.41179194313</c:v>
                </c:pt>
                <c:pt idx="153">
                  <c:v>783348.76120007609</c:v>
                </c:pt>
                <c:pt idx="154">
                  <c:v>759359.41703263659</c:v>
                </c:pt>
                <c:pt idx="155">
                  <c:v>954787.65480710729</c:v>
                </c:pt>
                <c:pt idx="156">
                  <c:v>887730.33021267084</c:v>
                </c:pt>
                <c:pt idx="157">
                  <c:v>935900.13002486585</c:v>
                </c:pt>
                <c:pt idx="158">
                  <c:v>1061100.6553221049</c:v>
                </c:pt>
                <c:pt idx="159">
                  <c:v>868559.76231226802</c:v>
                </c:pt>
                <c:pt idx="160">
                  <c:v>764517.73719654873</c:v>
                </c:pt>
                <c:pt idx="161">
                  <c:v>1501422.940803878</c:v>
                </c:pt>
                <c:pt idx="162">
                  <c:v>2432096.8039841712</c:v>
                </c:pt>
                <c:pt idx="163">
                  <c:v>1509969.0190240284</c:v>
                </c:pt>
                <c:pt idx="164">
                  <c:v>887860.43057162757</c:v>
                </c:pt>
                <c:pt idx="165">
                  <c:v>762410.22279685363</c:v>
                </c:pt>
                <c:pt idx="166">
                  <c:v>699272.59335889912</c:v>
                </c:pt>
                <c:pt idx="167">
                  <c:v>900697.18383840029</c:v>
                </c:pt>
                <c:pt idx="168">
                  <c:v>771339.2081074717</c:v>
                </c:pt>
                <c:pt idx="169">
                  <c:v>906377.36140973296</c:v>
                </c:pt>
                <c:pt idx="170">
                  <c:v>942951.30375908827</c:v>
                </c:pt>
                <c:pt idx="171">
                  <c:v>796261.93392971624</c:v>
                </c:pt>
                <c:pt idx="172">
                  <c:v>728475.0606729443</c:v>
                </c:pt>
                <c:pt idx="173">
                  <c:v>1410683.8203904319</c:v>
                </c:pt>
                <c:pt idx="174">
                  <c:v>2374106.5938371541</c:v>
                </c:pt>
                <c:pt idx="175">
                  <c:v>1491853.3029740404</c:v>
                </c:pt>
                <c:pt idx="176">
                  <c:v>890067.26687656017</c:v>
                </c:pt>
                <c:pt idx="177">
                  <c:v>765644.79847706179</c:v>
                </c:pt>
                <c:pt idx="178">
                  <c:v>651492.11853027949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5509-4D4A-88C2-7B2192F35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3862976"/>
        <c:axId val="543863368"/>
      </c:barChart>
      <c:lineChart>
        <c:grouping val="standard"/>
        <c:varyColors val="0"/>
        <c:ser>
          <c:idx val="0"/>
          <c:order val="1"/>
          <c:tx>
            <c:strRef>
              <c:f>Tarkoituskokomaa!$C$8</c:f>
              <c:strCache>
                <c:ptCount val="1"/>
                <c:pt idx="0">
                  <c:v>Ammattiin liittyvät Business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Tarkoituskokomaa!$A$9:$A$187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Tarkoituskokomaa!$C$9:$C$187</c:f>
              <c:numCache>
                <c:formatCode>#,##0</c:formatCode>
                <c:ptCount val="179"/>
                <c:pt idx="0">
                  <c:v>438569.77819582098</c:v>
                </c:pt>
                <c:pt idx="1">
                  <c:v>423078.71032356244</c:v>
                </c:pt>
                <c:pt idx="2">
                  <c:v>485625.40688988683</c:v>
                </c:pt>
                <c:pt idx="3">
                  <c:v>405288.71530459297</c:v>
                </c:pt>
                <c:pt idx="4">
                  <c:v>475790.48017014645</c:v>
                </c:pt>
                <c:pt idx="5">
                  <c:v>430717.82831306697</c:v>
                </c:pt>
                <c:pt idx="6">
                  <c:v>314850.11781369557</c:v>
                </c:pt>
                <c:pt idx="7">
                  <c:v>447775.98672670359</c:v>
                </c:pt>
                <c:pt idx="8">
                  <c:v>505817.56185569061</c:v>
                </c:pt>
                <c:pt idx="9">
                  <c:v>496395.10570272838</c:v>
                </c:pt>
                <c:pt idx="10">
                  <c:v>484449.66953563795</c:v>
                </c:pt>
                <c:pt idx="11">
                  <c:v>292491.29279747943</c:v>
                </c:pt>
                <c:pt idx="12">
                  <c:v>386481.7450255056</c:v>
                </c:pt>
                <c:pt idx="13">
                  <c:v>371008.71500952338</c:v>
                </c:pt>
                <c:pt idx="14">
                  <c:v>424477.5779393416</c:v>
                </c:pt>
                <c:pt idx="15">
                  <c:v>436781.03106867953</c:v>
                </c:pt>
                <c:pt idx="16">
                  <c:v>438640.27828955773</c:v>
                </c:pt>
                <c:pt idx="17">
                  <c:v>419502.71249946707</c:v>
                </c:pt>
                <c:pt idx="18">
                  <c:v>299632.95628691075</c:v>
                </c:pt>
                <c:pt idx="19">
                  <c:v>431110.20898977586</c:v>
                </c:pt>
                <c:pt idx="20">
                  <c:v>473775.17972968018</c:v>
                </c:pt>
                <c:pt idx="21">
                  <c:v>477249.44937962247</c:v>
                </c:pt>
                <c:pt idx="22">
                  <c:v>465610.0007571475</c:v>
                </c:pt>
                <c:pt idx="23">
                  <c:v>274121.08422644949</c:v>
                </c:pt>
                <c:pt idx="24">
                  <c:v>375529.47333434079</c:v>
                </c:pt>
                <c:pt idx="25">
                  <c:v>365885.89821176784</c:v>
                </c:pt>
                <c:pt idx="26">
                  <c:v>424982.44215045031</c:v>
                </c:pt>
                <c:pt idx="27">
                  <c:v>394261.79433419037</c:v>
                </c:pt>
                <c:pt idx="28">
                  <c:v>429830.19425208052</c:v>
                </c:pt>
                <c:pt idx="29">
                  <c:v>424134.55971102137</c:v>
                </c:pt>
                <c:pt idx="30">
                  <c:v>294577.12058629002</c:v>
                </c:pt>
                <c:pt idx="31">
                  <c:v>445883.59520883311</c:v>
                </c:pt>
                <c:pt idx="32">
                  <c:v>512033.90369363601</c:v>
                </c:pt>
                <c:pt idx="33">
                  <c:v>474738.21545851993</c:v>
                </c:pt>
                <c:pt idx="34">
                  <c:v>460276.16854130197</c:v>
                </c:pt>
                <c:pt idx="35">
                  <c:v>295025.88797600928</c:v>
                </c:pt>
                <c:pt idx="36">
                  <c:v>382034.52004120906</c:v>
                </c:pt>
                <c:pt idx="37">
                  <c:v>394122.53155204252</c:v>
                </c:pt>
                <c:pt idx="38">
                  <c:v>446130.77400252724</c:v>
                </c:pt>
                <c:pt idx="39">
                  <c:v>387287.67044908082</c:v>
                </c:pt>
                <c:pt idx="40">
                  <c:v>447645.04278703657</c:v>
                </c:pt>
                <c:pt idx="41">
                  <c:v>449310.32545525895</c:v>
                </c:pt>
                <c:pt idx="42">
                  <c:v>375315.43386153021</c:v>
                </c:pt>
                <c:pt idx="43">
                  <c:v>488390.75947560283</c:v>
                </c:pt>
                <c:pt idx="44">
                  <c:v>541322.33384440374</c:v>
                </c:pt>
                <c:pt idx="45">
                  <c:v>500177.87811990932</c:v>
                </c:pt>
                <c:pt idx="46">
                  <c:v>498386.40201228095</c:v>
                </c:pt>
                <c:pt idx="47">
                  <c:v>333638.35715426313</c:v>
                </c:pt>
                <c:pt idx="48">
                  <c:v>407514.474039566</c:v>
                </c:pt>
                <c:pt idx="49">
                  <c:v>408508.21398918971</c:v>
                </c:pt>
                <c:pt idx="50">
                  <c:v>432946.50216452096</c:v>
                </c:pt>
                <c:pt idx="51">
                  <c:v>457602.86458037613</c:v>
                </c:pt>
                <c:pt idx="52">
                  <c:v>496692.46511473309</c:v>
                </c:pt>
                <c:pt idx="53">
                  <c:v>458568.16136486258</c:v>
                </c:pt>
                <c:pt idx="54">
                  <c:v>381602.04652186634</c:v>
                </c:pt>
                <c:pt idx="55">
                  <c:v>520003.4401789775</c:v>
                </c:pt>
                <c:pt idx="56">
                  <c:v>546452.73757335637</c:v>
                </c:pt>
                <c:pt idx="57">
                  <c:v>525750.94405759883</c:v>
                </c:pt>
                <c:pt idx="58">
                  <c:v>507173.89981897915</c:v>
                </c:pt>
                <c:pt idx="59">
                  <c:v>337884.6417592254</c:v>
                </c:pt>
                <c:pt idx="60">
                  <c:v>422386.92406307539</c:v>
                </c:pt>
                <c:pt idx="61">
                  <c:v>421110.1519511193</c:v>
                </c:pt>
                <c:pt idx="62">
                  <c:v>516783.33044711372</c:v>
                </c:pt>
                <c:pt idx="63">
                  <c:v>413985.96934030321</c:v>
                </c:pt>
                <c:pt idx="64">
                  <c:v>518436.99287949823</c:v>
                </c:pt>
                <c:pt idx="65">
                  <c:v>514973.57783208345</c:v>
                </c:pt>
                <c:pt idx="66">
                  <c:v>392731.42780227721</c:v>
                </c:pt>
                <c:pt idx="67">
                  <c:v>523736.97585167555</c:v>
                </c:pt>
                <c:pt idx="68">
                  <c:v>606634.61126295151</c:v>
                </c:pt>
                <c:pt idx="69">
                  <c:v>574011.75772914267</c:v>
                </c:pt>
                <c:pt idx="70">
                  <c:v>576525.09099896485</c:v>
                </c:pt>
                <c:pt idx="71">
                  <c:v>354497.09171780082</c:v>
                </c:pt>
                <c:pt idx="72">
                  <c:v>490498.09063747304</c:v>
                </c:pt>
                <c:pt idx="73">
                  <c:v>466637.78773178591</c:v>
                </c:pt>
                <c:pt idx="74">
                  <c:v>568804.70917066024</c:v>
                </c:pt>
                <c:pt idx="75">
                  <c:v>458883.25861065043</c:v>
                </c:pt>
                <c:pt idx="76">
                  <c:v>566917.23484073137</c:v>
                </c:pt>
                <c:pt idx="77">
                  <c:v>546732.69485021615</c:v>
                </c:pt>
                <c:pt idx="78">
                  <c:v>418379.50155417819</c:v>
                </c:pt>
                <c:pt idx="79">
                  <c:v>585463.85672490764</c:v>
                </c:pt>
                <c:pt idx="80">
                  <c:v>596312.16448490787</c:v>
                </c:pt>
                <c:pt idx="81">
                  <c:v>583560.86693587969</c:v>
                </c:pt>
                <c:pt idx="82">
                  <c:v>585666.15373862186</c:v>
                </c:pt>
                <c:pt idx="83">
                  <c:v>382459.04472347128</c:v>
                </c:pt>
                <c:pt idx="84">
                  <c:v>538158.87505915854</c:v>
                </c:pt>
                <c:pt idx="85">
                  <c:v>533605.03455665684</c:v>
                </c:pt>
                <c:pt idx="86">
                  <c:v>544269.89211072423</c:v>
                </c:pt>
                <c:pt idx="87">
                  <c:v>568072.66204160708</c:v>
                </c:pt>
                <c:pt idx="88">
                  <c:v>583213.91835432407</c:v>
                </c:pt>
                <c:pt idx="89">
                  <c:v>564305.35971022863</c:v>
                </c:pt>
                <c:pt idx="90">
                  <c:v>464965.41889710497</c:v>
                </c:pt>
                <c:pt idx="91">
                  <c:v>608922.36774070177</c:v>
                </c:pt>
                <c:pt idx="92">
                  <c:v>643849.05002943252</c:v>
                </c:pt>
                <c:pt idx="93">
                  <c:v>629775.94636811235</c:v>
                </c:pt>
                <c:pt idx="94">
                  <c:v>576696.9494095362</c:v>
                </c:pt>
                <c:pt idx="95">
                  <c:v>379089.4667794258</c:v>
                </c:pt>
                <c:pt idx="96">
                  <c:v>459749.57989586529</c:v>
                </c:pt>
                <c:pt idx="97">
                  <c:v>459860.82981571613</c:v>
                </c:pt>
                <c:pt idx="98">
                  <c:v>521651.8821002249</c:v>
                </c:pt>
                <c:pt idx="99">
                  <c:v>433823.24832574237</c:v>
                </c:pt>
                <c:pt idx="100">
                  <c:v>520521.74056508299</c:v>
                </c:pt>
                <c:pt idx="101">
                  <c:v>510134.67637227394</c:v>
                </c:pt>
                <c:pt idx="102">
                  <c:v>415012.3392118765</c:v>
                </c:pt>
                <c:pt idx="103">
                  <c:v>507405.26230556844</c:v>
                </c:pt>
                <c:pt idx="104">
                  <c:v>565851.68984485068</c:v>
                </c:pt>
                <c:pt idx="105">
                  <c:v>531927.41160297592</c:v>
                </c:pt>
                <c:pt idx="106">
                  <c:v>512701.51141184603</c:v>
                </c:pt>
                <c:pt idx="107">
                  <c:v>353077.08505813504</c:v>
                </c:pt>
                <c:pt idx="108">
                  <c:v>406798.11424269341</c:v>
                </c:pt>
                <c:pt idx="109">
                  <c:v>454758.67190869374</c:v>
                </c:pt>
                <c:pt idx="110">
                  <c:v>539198.24816806393</c:v>
                </c:pt>
                <c:pt idx="111">
                  <c:v>473571.91185358446</c:v>
                </c:pt>
                <c:pt idx="112">
                  <c:v>506246.80751688679</c:v>
                </c:pt>
                <c:pt idx="113">
                  <c:v>553724.04806614167</c:v>
                </c:pt>
                <c:pt idx="114">
                  <c:v>460271.07606220804</c:v>
                </c:pt>
                <c:pt idx="115">
                  <c:v>543345.53506761696</c:v>
                </c:pt>
                <c:pt idx="116">
                  <c:v>600681.11658407282</c:v>
                </c:pt>
                <c:pt idx="117">
                  <c:v>566663.88632926834</c:v>
                </c:pt>
                <c:pt idx="118">
                  <c:v>595595.38088428858</c:v>
                </c:pt>
                <c:pt idx="119">
                  <c:v>379958.05203630251</c:v>
                </c:pt>
                <c:pt idx="120">
                  <c:v>477865.7086479495</c:v>
                </c:pt>
                <c:pt idx="121">
                  <c:v>483793.78179439926</c:v>
                </c:pt>
                <c:pt idx="122">
                  <c:v>567044.45572086587</c:v>
                </c:pt>
                <c:pt idx="123">
                  <c:v>466785.58221499634</c:v>
                </c:pt>
                <c:pt idx="124">
                  <c:v>573948.88205329981</c:v>
                </c:pt>
                <c:pt idx="125">
                  <c:v>516759.01208005589</c:v>
                </c:pt>
                <c:pt idx="126">
                  <c:v>487454.31695417734</c:v>
                </c:pt>
                <c:pt idx="127">
                  <c:v>591404.0076176736</c:v>
                </c:pt>
                <c:pt idx="128">
                  <c:v>636280.30638717767</c:v>
                </c:pt>
                <c:pt idx="129">
                  <c:v>590036.11554914387</c:v>
                </c:pt>
                <c:pt idx="130">
                  <c:v>603427.04907181021</c:v>
                </c:pt>
                <c:pt idx="131">
                  <c:v>388177.4945307434</c:v>
                </c:pt>
                <c:pt idx="132">
                  <c:v>493804.0192377959</c:v>
                </c:pt>
                <c:pt idx="133">
                  <c:v>502249.11160929629</c:v>
                </c:pt>
                <c:pt idx="134">
                  <c:v>567433.16215640772</c:v>
                </c:pt>
                <c:pt idx="135">
                  <c:v>482742.72052593122</c:v>
                </c:pt>
                <c:pt idx="136">
                  <c:v>573132.35025564709</c:v>
                </c:pt>
                <c:pt idx="137">
                  <c:v>557484.06987391924</c:v>
                </c:pt>
                <c:pt idx="138">
                  <c:v>454943.96006873954</c:v>
                </c:pt>
                <c:pt idx="139">
                  <c:v>606496.93467721646</c:v>
                </c:pt>
                <c:pt idx="140">
                  <c:v>600667.61199456779</c:v>
                </c:pt>
                <c:pt idx="141">
                  <c:v>589437.26978765335</c:v>
                </c:pt>
                <c:pt idx="142">
                  <c:v>568598.4709773052</c:v>
                </c:pt>
                <c:pt idx="143">
                  <c:v>369465.17347905098</c:v>
                </c:pt>
                <c:pt idx="144">
                  <c:v>466877.75583864644</c:v>
                </c:pt>
                <c:pt idx="145">
                  <c:v>471023.47367322946</c:v>
                </c:pt>
                <c:pt idx="146">
                  <c:v>514822.36362015654</c:v>
                </c:pt>
                <c:pt idx="147">
                  <c:v>484359.07522572071</c:v>
                </c:pt>
                <c:pt idx="148">
                  <c:v>542625.47533716983</c:v>
                </c:pt>
                <c:pt idx="149">
                  <c:v>529801.13916689192</c:v>
                </c:pt>
                <c:pt idx="150">
                  <c:v>480414.86791295628</c:v>
                </c:pt>
                <c:pt idx="151">
                  <c:v>570553.85293882864</c:v>
                </c:pt>
                <c:pt idx="152">
                  <c:v>573438.70560228266</c:v>
                </c:pt>
                <c:pt idx="153">
                  <c:v>540243.73821653391</c:v>
                </c:pt>
                <c:pt idx="154">
                  <c:v>549932.80584936333</c:v>
                </c:pt>
                <c:pt idx="155">
                  <c:v>360909.84047185816</c:v>
                </c:pt>
                <c:pt idx="156">
                  <c:v>465580.71599838242</c:v>
                </c:pt>
                <c:pt idx="157">
                  <c:v>452951.64676105173</c:v>
                </c:pt>
                <c:pt idx="158">
                  <c:v>519476.38165971066</c:v>
                </c:pt>
                <c:pt idx="159">
                  <c:v>435788.23491006804</c:v>
                </c:pt>
                <c:pt idx="160">
                  <c:v>531941.44436137506</c:v>
                </c:pt>
                <c:pt idx="161">
                  <c:v>513878.98051809648</c:v>
                </c:pt>
                <c:pt idx="162">
                  <c:v>434083.24793022574</c:v>
                </c:pt>
                <c:pt idx="163">
                  <c:v>565599.31583311548</c:v>
                </c:pt>
                <c:pt idx="164">
                  <c:v>580593.91740652802</c:v>
                </c:pt>
                <c:pt idx="165">
                  <c:v>569868.3812328733</c:v>
                </c:pt>
                <c:pt idx="166">
                  <c:v>554137.10602465388</c:v>
                </c:pt>
                <c:pt idx="167">
                  <c:v>371037.32489058829</c:v>
                </c:pt>
                <c:pt idx="168">
                  <c:v>473176.70013552089</c:v>
                </c:pt>
                <c:pt idx="169">
                  <c:v>509011.93801149668</c:v>
                </c:pt>
                <c:pt idx="170">
                  <c:v>597536.8619898624</c:v>
                </c:pt>
                <c:pt idx="171">
                  <c:v>510179.37175229692</c:v>
                </c:pt>
                <c:pt idx="172">
                  <c:v>617426.26432160975</c:v>
                </c:pt>
                <c:pt idx="173">
                  <c:v>610664.34640351229</c:v>
                </c:pt>
                <c:pt idx="174">
                  <c:v>571210.81330614409</c:v>
                </c:pt>
                <c:pt idx="175">
                  <c:v>650274.25859912869</c:v>
                </c:pt>
                <c:pt idx="176">
                  <c:v>673113.39184090111</c:v>
                </c:pt>
                <c:pt idx="177">
                  <c:v>647132.57334542042</c:v>
                </c:pt>
                <c:pt idx="178">
                  <c:v>607951.89792920847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5509-4D4A-88C2-7B2192F35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946664"/>
        <c:axId val="539946272"/>
      </c:lineChart>
      <c:catAx>
        <c:axId val="543862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4386336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5438633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43862976"/>
        <c:crosses val="autoZero"/>
        <c:crossBetween val="between"/>
      </c:valAx>
      <c:catAx>
        <c:axId val="539946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9946272"/>
        <c:crosses val="autoZero"/>
        <c:auto val="0"/>
        <c:lblAlgn val="ctr"/>
        <c:lblOffset val="100"/>
        <c:noMultiLvlLbl val="0"/>
      </c:catAx>
      <c:valAx>
        <c:axId val="5399462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39946664"/>
        <c:crosses val="autoZero"/>
        <c:crossBetween val="between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20076745725941"/>
          <c:y val="0.9316047640271381"/>
          <c:w val="0.53039545588716308"/>
          <c:h val="5.1886792452830524E-2"/>
        </c:manualLayout>
      </c:layout>
      <c:overlay val="0"/>
      <c:spPr>
        <a:solidFill>
          <a:srgbClr val="A0E0E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&amp;LStatistics Finland&amp;C&amp;D&amp;RHelsinki City Tourist Office</c:oddFooter>
    </c:headerFooter>
    <c:pageMargins b="1" l="0.75000000000001332" r="0.7500000000000133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Ulkomaiset yöpymiset matkan tarkoituksen mukaan 
Foreign nights spent by purpose of visit</a:t>
            </a:r>
          </a:p>
        </c:rich>
      </c:tx>
      <c:layout>
        <c:manualLayout>
          <c:xMode val="edge"/>
          <c:yMode val="edge"/>
          <c:x val="0.25449101796407186"/>
          <c:y val="3.2183908045977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5329341317362E-2"/>
          <c:y val="0.13333363266350717"/>
          <c:w val="0.85479041916169785"/>
          <c:h val="0.68276015346659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Tarkoituskokomaa!$J$8</c:f>
              <c:strCache>
                <c:ptCount val="1"/>
                <c:pt idx="0">
                  <c:v>Vapaa-aika      Leisure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C0-4E8D-87F0-6E9B7E529BF1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C0-4E8D-87F0-6E9B7E529BF1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C0-4E8D-87F0-6E9B7E529BF1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C0-4E8D-87F0-6E9B7E529BF1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C0-4E8D-87F0-6E9B7E529BF1}"/>
              </c:ext>
            </c:extLst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C0-4E8D-87F0-6E9B7E529BF1}"/>
              </c:ext>
            </c:extLst>
          </c:dPt>
          <c:dPt>
            <c:idx val="1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CC0-4E8D-87F0-6E9B7E529BF1}"/>
              </c:ext>
            </c:extLst>
          </c:dPt>
          <c:dPt>
            <c:idx val="1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CC0-4E8D-87F0-6E9B7E529BF1}"/>
              </c:ext>
            </c:extLst>
          </c:dPt>
          <c:dPt>
            <c:idx val="1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CC0-4E8D-87F0-6E9B7E529BF1}"/>
              </c:ext>
            </c:extLst>
          </c:dPt>
          <c:dPt>
            <c:idx val="2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CC0-4E8D-87F0-6E9B7E529BF1}"/>
              </c:ext>
            </c:extLst>
          </c:dPt>
          <c:dPt>
            <c:idx val="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CC0-4E8D-87F0-6E9B7E529BF1}"/>
              </c:ext>
            </c:extLst>
          </c:dPt>
          <c:dPt>
            <c:idx val="2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CC0-4E8D-87F0-6E9B7E529BF1}"/>
              </c:ext>
            </c:extLst>
          </c:dPt>
          <c:dPt>
            <c:idx val="3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CC0-4E8D-87F0-6E9B7E529BF1}"/>
              </c:ext>
            </c:extLst>
          </c:dPt>
          <c:dPt>
            <c:idx val="3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CC0-4E8D-87F0-6E9B7E529BF1}"/>
              </c:ext>
            </c:extLst>
          </c:dPt>
          <c:dPt>
            <c:idx val="3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CC0-4E8D-87F0-6E9B7E529BF1}"/>
              </c:ext>
            </c:extLst>
          </c:dPt>
          <c:dPt>
            <c:idx val="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ACC0-4E8D-87F0-6E9B7E529BF1}"/>
              </c:ext>
            </c:extLst>
          </c:dPt>
          <c:dPt>
            <c:idx val="4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ACC0-4E8D-87F0-6E9B7E529BF1}"/>
              </c:ext>
            </c:extLst>
          </c:dPt>
          <c:dPt>
            <c:idx val="4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CC0-4E8D-87F0-6E9B7E529BF1}"/>
              </c:ext>
            </c:extLst>
          </c:dPt>
          <c:dPt>
            <c:idx val="4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ACC0-4E8D-87F0-6E9B7E529BF1}"/>
              </c:ext>
            </c:extLst>
          </c:dPt>
          <c:dPt>
            <c:idx val="4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ACC0-4E8D-87F0-6E9B7E529BF1}"/>
              </c:ext>
            </c:extLst>
          </c:dPt>
          <c:dPt>
            <c:idx val="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ACC0-4E8D-87F0-6E9B7E529BF1}"/>
              </c:ext>
            </c:extLst>
          </c:dPt>
          <c:dPt>
            <c:idx val="5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ACC0-4E8D-87F0-6E9B7E529BF1}"/>
              </c:ext>
            </c:extLst>
          </c:dPt>
          <c:dPt>
            <c:idx val="5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ACC0-4E8D-87F0-6E9B7E529BF1}"/>
              </c:ext>
            </c:extLst>
          </c:dPt>
          <c:dPt>
            <c:idx val="5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ACC0-4E8D-87F0-6E9B7E529BF1}"/>
              </c:ext>
            </c:extLst>
          </c:dPt>
          <c:dPt>
            <c:idx val="5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ACC0-4E8D-87F0-6E9B7E529BF1}"/>
              </c:ext>
            </c:extLst>
          </c:dPt>
          <c:dPt>
            <c:idx val="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ACC0-4E8D-87F0-6E9B7E529BF1}"/>
              </c:ext>
            </c:extLst>
          </c:dPt>
          <c:dPt>
            <c:idx val="6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ACC0-4E8D-87F0-6E9B7E529BF1}"/>
              </c:ext>
            </c:extLst>
          </c:dPt>
          <c:dPt>
            <c:idx val="6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ACC0-4E8D-87F0-6E9B7E529BF1}"/>
              </c:ext>
            </c:extLst>
          </c:dPt>
          <c:dPt>
            <c:idx val="6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ACC0-4E8D-87F0-6E9B7E529BF1}"/>
              </c:ext>
            </c:extLst>
          </c:dPt>
          <c:dPt>
            <c:idx val="6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ACC0-4E8D-87F0-6E9B7E529BF1}"/>
              </c:ext>
            </c:extLst>
          </c:dPt>
          <c:dPt>
            <c:idx val="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ACC0-4E8D-87F0-6E9B7E529BF1}"/>
              </c:ext>
            </c:extLst>
          </c:dPt>
          <c:dPt>
            <c:idx val="7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ACC0-4E8D-87F0-6E9B7E529BF1}"/>
              </c:ext>
            </c:extLst>
          </c:dPt>
          <c:dPt>
            <c:idx val="7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ACC0-4E8D-87F0-6E9B7E529BF1}"/>
              </c:ext>
            </c:extLst>
          </c:dPt>
          <c:dPt>
            <c:idx val="7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ACC0-4E8D-87F0-6E9B7E529BF1}"/>
              </c:ext>
            </c:extLst>
          </c:dPt>
          <c:dPt>
            <c:idx val="8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ACC0-4E8D-87F0-6E9B7E529BF1}"/>
              </c:ext>
            </c:extLst>
          </c:dPt>
          <c:dPt>
            <c:idx val="8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ACC0-4E8D-87F0-6E9B7E529BF1}"/>
              </c:ext>
            </c:extLst>
          </c:dPt>
          <c:dPt>
            <c:idx val="8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ACC0-4E8D-87F0-6E9B7E529BF1}"/>
              </c:ext>
            </c:extLst>
          </c:dPt>
          <c:dPt>
            <c:idx val="9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ACC0-4E8D-87F0-6E9B7E529BF1}"/>
              </c:ext>
            </c:extLst>
          </c:dPt>
          <c:dPt>
            <c:idx val="9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ACC0-4E8D-87F0-6E9B7E529BF1}"/>
              </c:ext>
            </c:extLst>
          </c:dPt>
          <c:dPt>
            <c:idx val="9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ACC0-4E8D-87F0-6E9B7E529BF1}"/>
              </c:ext>
            </c:extLst>
          </c:dPt>
          <c:dPt>
            <c:idx val="10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ACC0-4E8D-87F0-6E9B7E529BF1}"/>
              </c:ext>
            </c:extLst>
          </c:dPt>
          <c:dPt>
            <c:idx val="10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ACC0-4E8D-87F0-6E9B7E529BF1}"/>
              </c:ext>
            </c:extLst>
          </c:dPt>
          <c:dPt>
            <c:idx val="10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ACC0-4E8D-87F0-6E9B7E529BF1}"/>
              </c:ext>
            </c:extLst>
          </c:dPt>
          <c:dPt>
            <c:idx val="10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ACC0-4E8D-87F0-6E9B7E529BF1}"/>
              </c:ext>
            </c:extLst>
          </c:dPt>
          <c:dPt>
            <c:idx val="10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ACC0-4E8D-87F0-6E9B7E529BF1}"/>
              </c:ext>
            </c:extLst>
          </c:dPt>
          <c:dPt>
            <c:idx val="1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ACC0-4E8D-87F0-6E9B7E529BF1}"/>
              </c:ext>
            </c:extLst>
          </c:dPt>
          <c:dPt>
            <c:idx val="1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ACC0-4E8D-87F0-6E9B7E529BF1}"/>
              </c:ext>
            </c:extLst>
          </c:dPt>
          <c:dPt>
            <c:idx val="11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ACC0-4E8D-87F0-6E9B7E529BF1}"/>
              </c:ext>
            </c:extLst>
          </c:dPt>
          <c:dPt>
            <c:idx val="11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ACC0-4E8D-87F0-6E9B7E529BF1}"/>
              </c:ext>
            </c:extLst>
          </c:dPt>
          <c:dPt>
            <c:idx val="1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ACC0-4E8D-87F0-6E9B7E529BF1}"/>
              </c:ext>
            </c:extLst>
          </c:dPt>
          <c:dPt>
            <c:idx val="12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ACC0-4E8D-87F0-6E9B7E529BF1}"/>
              </c:ext>
            </c:extLst>
          </c:dPt>
          <c:dPt>
            <c:idx val="1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ACC0-4E8D-87F0-6E9B7E529BF1}"/>
              </c:ext>
            </c:extLst>
          </c:dPt>
          <c:dPt>
            <c:idx val="12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ACC0-4E8D-87F0-6E9B7E529BF1}"/>
              </c:ext>
            </c:extLst>
          </c:dPt>
          <c:dPt>
            <c:idx val="12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ACC0-4E8D-87F0-6E9B7E529BF1}"/>
              </c:ext>
            </c:extLst>
          </c:dPt>
          <c:dPt>
            <c:idx val="1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ACC0-4E8D-87F0-6E9B7E529BF1}"/>
              </c:ext>
            </c:extLst>
          </c:dPt>
          <c:dPt>
            <c:idx val="13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ACC0-4E8D-87F0-6E9B7E529BF1}"/>
              </c:ext>
            </c:extLst>
          </c:dPt>
          <c:dPt>
            <c:idx val="13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ACC0-4E8D-87F0-6E9B7E529BF1}"/>
              </c:ext>
            </c:extLst>
          </c:dPt>
          <c:dPt>
            <c:idx val="13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ACC0-4E8D-87F0-6E9B7E529BF1}"/>
              </c:ext>
            </c:extLst>
          </c:dPt>
          <c:dPt>
            <c:idx val="13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ACC0-4E8D-87F0-6E9B7E529BF1}"/>
              </c:ext>
            </c:extLst>
          </c:dPt>
          <c:dPt>
            <c:idx val="1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ACC0-4E8D-87F0-6E9B7E529BF1}"/>
              </c:ext>
            </c:extLst>
          </c:dPt>
          <c:dPt>
            <c:idx val="14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ACC0-4E8D-87F0-6E9B7E529BF1}"/>
              </c:ext>
            </c:extLst>
          </c:dPt>
          <c:dPt>
            <c:idx val="14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ACC0-4E8D-87F0-6E9B7E529BF1}"/>
              </c:ext>
            </c:extLst>
          </c:dPt>
          <c:dPt>
            <c:idx val="15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ACC0-4E8D-87F0-6E9B7E529BF1}"/>
              </c:ext>
            </c:extLst>
          </c:dPt>
          <c:dPt>
            <c:idx val="15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ACC0-4E8D-87F0-6E9B7E529BF1}"/>
              </c:ext>
            </c:extLst>
          </c:dPt>
          <c:dPt>
            <c:idx val="1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ACC0-4E8D-87F0-6E9B7E529BF1}"/>
              </c:ext>
            </c:extLst>
          </c:dPt>
          <c:dPt>
            <c:idx val="16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ACC0-4E8D-87F0-6E9B7E529BF1}"/>
              </c:ext>
            </c:extLst>
          </c:dPt>
          <c:dPt>
            <c:idx val="16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ACC0-4E8D-87F0-6E9B7E529BF1}"/>
              </c:ext>
            </c:extLst>
          </c:dPt>
          <c:dPt>
            <c:idx val="16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ACC0-4E8D-87F0-6E9B7E529BF1}"/>
              </c:ext>
            </c:extLst>
          </c:dPt>
          <c:dPt>
            <c:idx val="16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ACC0-4E8D-87F0-6E9B7E529BF1}"/>
              </c:ext>
            </c:extLst>
          </c:dPt>
          <c:dPt>
            <c:idx val="1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ACC0-4E8D-87F0-6E9B7E529BF1}"/>
              </c:ext>
            </c:extLst>
          </c:dPt>
          <c:dPt>
            <c:idx val="17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ACC0-4E8D-87F0-6E9B7E529BF1}"/>
              </c:ext>
            </c:extLst>
          </c:dPt>
          <c:dPt>
            <c:idx val="17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ACC0-4E8D-87F0-6E9B7E529BF1}"/>
              </c:ext>
            </c:extLst>
          </c:dPt>
          <c:dPt>
            <c:idx val="17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ACC0-4E8D-87F0-6E9B7E529BF1}"/>
              </c:ext>
            </c:extLst>
          </c:dPt>
          <c:dPt>
            <c:idx val="17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ACC0-4E8D-87F0-6E9B7E529BF1}"/>
              </c:ext>
            </c:extLst>
          </c:dPt>
          <c:dPt>
            <c:idx val="1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ACC0-4E8D-87F0-6E9B7E529BF1}"/>
              </c:ext>
            </c:extLst>
          </c:dPt>
          <c:cat>
            <c:strRef>
              <c:f>Tarkoituskokomaa!$A$9:$A$187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Tarkoituskokomaa!$J$9:$J$187</c:f>
              <c:numCache>
                <c:formatCode>#,##0</c:formatCode>
                <c:ptCount val="179"/>
                <c:pt idx="0">
                  <c:v>199461.99916471259</c:v>
                </c:pt>
                <c:pt idx="1">
                  <c:v>130436.26574123563</c:v>
                </c:pt>
                <c:pt idx="2">
                  <c:v>158545.33449856992</c:v>
                </c:pt>
                <c:pt idx="3">
                  <c:v>97665.637666376992</c:v>
                </c:pt>
                <c:pt idx="4">
                  <c:v>137432.35902519553</c:v>
                </c:pt>
                <c:pt idx="5">
                  <c:v>330199.03565845272</c:v>
                </c:pt>
                <c:pt idx="6">
                  <c:v>633633.76343791594</c:v>
                </c:pt>
                <c:pt idx="7">
                  <c:v>439861.8992729343</c:v>
                </c:pt>
                <c:pt idx="8">
                  <c:v>130752.77311067564</c:v>
                </c:pt>
                <c:pt idx="9">
                  <c:v>79718.031788041655</c:v>
                </c:pt>
                <c:pt idx="10">
                  <c:v>79748.693767792705</c:v>
                </c:pt>
                <c:pt idx="11">
                  <c:v>204778.80507400125</c:v>
                </c:pt>
                <c:pt idx="12">
                  <c:v>217522.23476497285</c:v>
                </c:pt>
                <c:pt idx="13">
                  <c:v>140207.65990588084</c:v>
                </c:pt>
                <c:pt idx="14">
                  <c:v>159180.76330500358</c:v>
                </c:pt>
                <c:pt idx="15">
                  <c:v>108402.92918081004</c:v>
                </c:pt>
                <c:pt idx="16">
                  <c:v>156183.24274722804</c:v>
                </c:pt>
                <c:pt idx="17">
                  <c:v>337944.87400655187</c:v>
                </c:pt>
                <c:pt idx="18">
                  <c:v>674982.5353717251</c:v>
                </c:pt>
                <c:pt idx="19">
                  <c:v>460679.58483552566</c:v>
                </c:pt>
                <c:pt idx="20">
                  <c:v>158370.4005090234</c:v>
                </c:pt>
                <c:pt idx="21">
                  <c:v>91176.938299439993</c:v>
                </c:pt>
                <c:pt idx="22">
                  <c:v>90820.961341614748</c:v>
                </c:pt>
                <c:pt idx="23">
                  <c:v>221125.07983365218</c:v>
                </c:pt>
                <c:pt idx="24">
                  <c:v>220544.55895708606</c:v>
                </c:pt>
                <c:pt idx="25">
                  <c:v>155566.69267469665</c:v>
                </c:pt>
                <c:pt idx="26">
                  <c:v>179493.93736094239</c:v>
                </c:pt>
                <c:pt idx="27">
                  <c:v>127573.38824026525</c:v>
                </c:pt>
                <c:pt idx="28">
                  <c:v>156295.78431776722</c:v>
                </c:pt>
                <c:pt idx="29">
                  <c:v>339014.34482456022</c:v>
                </c:pt>
                <c:pt idx="30">
                  <c:v>656302.49841469212</c:v>
                </c:pt>
                <c:pt idx="31">
                  <c:v>498863.79809903895</c:v>
                </c:pt>
                <c:pt idx="32">
                  <c:v>160679.9915868603</c:v>
                </c:pt>
                <c:pt idx="33">
                  <c:v>94926.301718341696</c:v>
                </c:pt>
                <c:pt idx="34">
                  <c:v>97141.184387469737</c:v>
                </c:pt>
                <c:pt idx="35">
                  <c:v>235821.77350529761</c:v>
                </c:pt>
                <c:pt idx="36">
                  <c:v>205535.0712435444</c:v>
                </c:pt>
                <c:pt idx="37">
                  <c:v>161302.76517443906</c:v>
                </c:pt>
                <c:pt idx="38">
                  <c:v>169192.58433276575</c:v>
                </c:pt>
                <c:pt idx="39">
                  <c:v>110807.04433125544</c:v>
                </c:pt>
                <c:pt idx="40">
                  <c:v>141805.04723484052</c:v>
                </c:pt>
                <c:pt idx="41">
                  <c:v>332082.72390563402</c:v>
                </c:pt>
                <c:pt idx="42">
                  <c:v>618359.15118099039</c:v>
                </c:pt>
                <c:pt idx="43">
                  <c:v>448480.54055633157</c:v>
                </c:pt>
                <c:pt idx="44">
                  <c:v>139914.45632866761</c:v>
                </c:pt>
                <c:pt idx="45">
                  <c:v>87213.962704465463</c:v>
                </c:pt>
                <c:pt idx="46">
                  <c:v>92614.920988992977</c:v>
                </c:pt>
                <c:pt idx="47">
                  <c:v>233159.0275634772</c:v>
                </c:pt>
                <c:pt idx="48">
                  <c:v>215562.38238917998</c:v>
                </c:pt>
                <c:pt idx="49">
                  <c:v>166225.42992211788</c:v>
                </c:pt>
                <c:pt idx="50">
                  <c:v>182468.14534792141</c:v>
                </c:pt>
                <c:pt idx="51">
                  <c:v>101302.0512504166</c:v>
                </c:pt>
                <c:pt idx="52">
                  <c:v>146720.9524787461</c:v>
                </c:pt>
                <c:pt idx="53">
                  <c:v>300703.00667305035</c:v>
                </c:pt>
                <c:pt idx="54">
                  <c:v>569348.95279544871</c:v>
                </c:pt>
                <c:pt idx="55">
                  <c:v>469529.02063331701</c:v>
                </c:pt>
                <c:pt idx="56">
                  <c:v>146891.34240899509</c:v>
                </c:pt>
                <c:pt idx="57">
                  <c:v>88469.132594850569</c:v>
                </c:pt>
                <c:pt idx="58">
                  <c:v>105658.17425500136</c:v>
                </c:pt>
                <c:pt idx="59">
                  <c:v>256724.86337056148</c:v>
                </c:pt>
                <c:pt idx="60">
                  <c:v>261007.1409389943</c:v>
                </c:pt>
                <c:pt idx="61">
                  <c:v>175872.17423807256</c:v>
                </c:pt>
                <c:pt idx="62">
                  <c:v>173163.49415842007</c:v>
                </c:pt>
                <c:pt idx="63">
                  <c:v>113912.94098588519</c:v>
                </c:pt>
                <c:pt idx="64">
                  <c:v>133361.46626879426</c:v>
                </c:pt>
                <c:pt idx="65">
                  <c:v>309282.11528045282</c:v>
                </c:pt>
                <c:pt idx="66">
                  <c:v>602244.57367886684</c:v>
                </c:pt>
                <c:pt idx="67">
                  <c:v>467052.29754116538</c:v>
                </c:pt>
                <c:pt idx="68">
                  <c:v>157921.87611223749</c:v>
                </c:pt>
                <c:pt idx="69">
                  <c:v>96115.537364991309</c:v>
                </c:pt>
                <c:pt idx="70">
                  <c:v>108612.1988556459</c:v>
                </c:pt>
                <c:pt idx="71">
                  <c:v>310070.38161963969</c:v>
                </c:pt>
                <c:pt idx="72">
                  <c:v>302266.17298271996</c:v>
                </c:pt>
                <c:pt idx="73">
                  <c:v>194317.84808227979</c:v>
                </c:pt>
                <c:pt idx="74">
                  <c:v>208434.96267492545</c:v>
                </c:pt>
                <c:pt idx="75">
                  <c:v>134063.4864027868</c:v>
                </c:pt>
                <c:pt idx="76">
                  <c:v>151318.16284877353</c:v>
                </c:pt>
                <c:pt idx="77">
                  <c:v>326423.75380456971</c:v>
                </c:pt>
                <c:pt idx="78">
                  <c:v>612937.04154931905</c:v>
                </c:pt>
                <c:pt idx="79">
                  <c:v>471380.69238517882</c:v>
                </c:pt>
                <c:pt idx="80">
                  <c:v>170562.96437279184</c:v>
                </c:pt>
                <c:pt idx="81">
                  <c:v>109006.69166645739</c:v>
                </c:pt>
                <c:pt idx="82">
                  <c:v>129016.63969583751</c:v>
                </c:pt>
                <c:pt idx="83">
                  <c:v>360300.04056068743</c:v>
                </c:pt>
                <c:pt idx="84">
                  <c:v>336079.57343004289</c:v>
                </c:pt>
                <c:pt idx="85">
                  <c:v>228633.14647432766</c:v>
                </c:pt>
                <c:pt idx="86">
                  <c:v>242789.05951804205</c:v>
                </c:pt>
                <c:pt idx="87">
                  <c:v>139253.02914990651</c:v>
                </c:pt>
                <c:pt idx="88">
                  <c:v>166914.12269111548</c:v>
                </c:pt>
                <c:pt idx="89">
                  <c:v>337533.70204876794</c:v>
                </c:pt>
                <c:pt idx="90">
                  <c:v>577701.58133500384</c:v>
                </c:pt>
                <c:pt idx="91">
                  <c:v>454339.51443422004</c:v>
                </c:pt>
                <c:pt idx="92">
                  <c:v>166772.254122902</c:v>
                </c:pt>
                <c:pt idx="93">
                  <c:v>121649.40563248402</c:v>
                </c:pt>
                <c:pt idx="94">
                  <c:v>135652.71767159359</c:v>
                </c:pt>
                <c:pt idx="95">
                  <c:v>370655.36596114171</c:v>
                </c:pt>
                <c:pt idx="96">
                  <c:v>370685.97914151958</c:v>
                </c:pt>
                <c:pt idx="97">
                  <c:v>202898.68096238459</c:v>
                </c:pt>
                <c:pt idx="98">
                  <c:v>197349.73936053048</c:v>
                </c:pt>
                <c:pt idx="99">
                  <c:v>131847.34806504156</c:v>
                </c:pt>
                <c:pt idx="100">
                  <c:v>163166.94641208492</c:v>
                </c:pt>
                <c:pt idx="101">
                  <c:v>300707.80955734377</c:v>
                </c:pt>
                <c:pt idx="102">
                  <c:v>524936.91012175928</c:v>
                </c:pt>
                <c:pt idx="103">
                  <c:v>421214.97947048256</c:v>
                </c:pt>
                <c:pt idx="104">
                  <c:v>159813.98056424988</c:v>
                </c:pt>
                <c:pt idx="105">
                  <c:v>122614.74835550226</c:v>
                </c:pt>
                <c:pt idx="106">
                  <c:v>129686.7941336783</c:v>
                </c:pt>
                <c:pt idx="107">
                  <c:v>324106.37190504966</c:v>
                </c:pt>
                <c:pt idx="108">
                  <c:v>344101.34008439654</c:v>
                </c:pt>
                <c:pt idx="109">
                  <c:v>208915.93573436319</c:v>
                </c:pt>
                <c:pt idx="110">
                  <c:v>215114.32464063849</c:v>
                </c:pt>
                <c:pt idx="111">
                  <c:v>129065.62066358984</c:v>
                </c:pt>
                <c:pt idx="112">
                  <c:v>160314.52423156795</c:v>
                </c:pt>
                <c:pt idx="113">
                  <c:v>282842.54415140615</c:v>
                </c:pt>
                <c:pt idx="114">
                  <c:v>553288.03366554563</c:v>
                </c:pt>
                <c:pt idx="115">
                  <c:v>447746.20559704828</c:v>
                </c:pt>
                <c:pt idx="116">
                  <c:v>177593.83934434486</c:v>
                </c:pt>
                <c:pt idx="117">
                  <c:v>132193.18561056824</c:v>
                </c:pt>
                <c:pt idx="118">
                  <c:v>155402.69112680154</c:v>
                </c:pt>
                <c:pt idx="119">
                  <c:v>328707.44889127894</c:v>
                </c:pt>
                <c:pt idx="120">
                  <c:v>372792.35148936033</c:v>
                </c:pt>
                <c:pt idx="121">
                  <c:v>203922.48187605941</c:v>
                </c:pt>
                <c:pt idx="122">
                  <c:v>247230.85437330182</c:v>
                </c:pt>
                <c:pt idx="123">
                  <c:v>174022.43335818074</c:v>
                </c:pt>
                <c:pt idx="124">
                  <c:v>191369.13676031341</c:v>
                </c:pt>
                <c:pt idx="125">
                  <c:v>342694.6280103866</c:v>
                </c:pt>
                <c:pt idx="126">
                  <c:v>594511.33742627234</c:v>
                </c:pt>
                <c:pt idx="127">
                  <c:v>504013.87551731907</c:v>
                </c:pt>
                <c:pt idx="128">
                  <c:v>201686.07305362131</c:v>
                </c:pt>
                <c:pt idx="129">
                  <c:v>147272.5819050594</c:v>
                </c:pt>
                <c:pt idx="130">
                  <c:v>168750.13557189272</c:v>
                </c:pt>
                <c:pt idx="131">
                  <c:v>364331.46600827051</c:v>
                </c:pt>
                <c:pt idx="132">
                  <c:v>435313.72709558211</c:v>
                </c:pt>
                <c:pt idx="133">
                  <c:v>269503.61275372939</c:v>
                </c:pt>
                <c:pt idx="134">
                  <c:v>276413.00059212878</c:v>
                </c:pt>
                <c:pt idx="135">
                  <c:v>175852.21033436072</c:v>
                </c:pt>
                <c:pt idx="136">
                  <c:v>209690.50424866698</c:v>
                </c:pt>
                <c:pt idx="137">
                  <c:v>366954.15733015398</c:v>
                </c:pt>
                <c:pt idx="138">
                  <c:v>585803.64619540889</c:v>
                </c:pt>
                <c:pt idx="139">
                  <c:v>487700.17998868541</c:v>
                </c:pt>
                <c:pt idx="140">
                  <c:v>222687.40735111368</c:v>
                </c:pt>
                <c:pt idx="141">
                  <c:v>162884.428387408</c:v>
                </c:pt>
                <c:pt idx="142">
                  <c:v>201332.48642607947</c:v>
                </c:pt>
                <c:pt idx="143">
                  <c:v>394347.62796154717</c:v>
                </c:pt>
                <c:pt idx="144">
                  <c:v>438997.13890597003</c:v>
                </c:pt>
                <c:pt idx="145">
                  <c:v>273109.8317285215</c:v>
                </c:pt>
                <c:pt idx="146">
                  <c:v>307571.40948428703</c:v>
                </c:pt>
                <c:pt idx="147">
                  <c:v>157979.09890934455</c:v>
                </c:pt>
                <c:pt idx="148">
                  <c:v>241082.41417521119</c:v>
                </c:pt>
                <c:pt idx="149">
                  <c:v>363364.26391139138</c:v>
                </c:pt>
                <c:pt idx="150">
                  <c:v>598908.1041838621</c:v>
                </c:pt>
                <c:pt idx="151">
                  <c:v>506386.08520195715</c:v>
                </c:pt>
                <c:pt idx="152">
                  <c:v>239885.38686187475</c:v>
                </c:pt>
                <c:pt idx="153">
                  <c:v>170742.58763280069</c:v>
                </c:pt>
                <c:pt idx="154">
                  <c:v>226700.34003509578</c:v>
                </c:pt>
                <c:pt idx="155">
                  <c:v>426802.84325213725</c:v>
                </c:pt>
                <c:pt idx="156">
                  <c:v>447644.16898099275</c:v>
                </c:pt>
                <c:pt idx="157">
                  <c:v>267774.58561897348</c:v>
                </c:pt>
                <c:pt idx="158">
                  <c:v>297186.2319963316</c:v>
                </c:pt>
                <c:pt idx="159">
                  <c:v>170292.54235537976</c:v>
                </c:pt>
                <c:pt idx="160">
                  <c:v>217171.9326616555</c:v>
                </c:pt>
                <c:pt idx="161">
                  <c:v>384149.06350805529</c:v>
                </c:pt>
                <c:pt idx="162">
                  <c:v>572271.6832790497</c:v>
                </c:pt>
                <c:pt idx="163">
                  <c:v>492042.17229967902</c:v>
                </c:pt>
                <c:pt idx="164">
                  <c:v>210382.27760358382</c:v>
                </c:pt>
                <c:pt idx="165">
                  <c:v>151695.27699228865</c:v>
                </c:pt>
                <c:pt idx="166">
                  <c:v>191123.85568263315</c:v>
                </c:pt>
                <c:pt idx="167">
                  <c:v>380091.52331587253</c:v>
                </c:pt>
                <c:pt idx="168">
                  <c:v>334521.40655247646</c:v>
                </c:pt>
                <c:pt idx="169">
                  <c:v>249644.197360558</c:v>
                </c:pt>
                <c:pt idx="170">
                  <c:v>239137.11490829327</c:v>
                </c:pt>
                <c:pt idx="171">
                  <c:v>146116.49523187388</c:v>
                </c:pt>
                <c:pt idx="172">
                  <c:v>190332.95782213076</c:v>
                </c:pt>
                <c:pt idx="173">
                  <c:v>337304.11624031171</c:v>
                </c:pt>
                <c:pt idx="174">
                  <c:v>582438.350734854</c:v>
                </c:pt>
                <c:pt idx="175">
                  <c:v>449132.21754137368</c:v>
                </c:pt>
                <c:pt idx="176">
                  <c:v>210292.04709775417</c:v>
                </c:pt>
                <c:pt idx="177">
                  <c:v>140344.00516847018</c:v>
                </c:pt>
                <c:pt idx="178">
                  <c:v>169430.61601944503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ACC0-4E8D-87F0-6E9B7E529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9945880"/>
        <c:axId val="540168128"/>
      </c:barChart>
      <c:lineChart>
        <c:grouping val="standard"/>
        <c:varyColors val="0"/>
        <c:ser>
          <c:idx val="0"/>
          <c:order val="1"/>
          <c:tx>
            <c:strRef>
              <c:f>Tarkoituskokomaa!$K$8</c:f>
              <c:strCache>
                <c:ptCount val="1"/>
                <c:pt idx="0">
                  <c:v>Ammattiin liittyvät Business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Tarkoituskokomaa!$A$9:$A$187</c:f>
              <c:strCache>
                <c:ptCount val="179"/>
                <c:pt idx="0">
                  <c:v>I/2001</c:v>
                </c:pt>
                <c:pt idx="1">
                  <c:v>II/2001</c:v>
                </c:pt>
                <c:pt idx="2">
                  <c:v>III/2001</c:v>
                </c:pt>
                <c:pt idx="3">
                  <c:v>IV/2001</c:v>
                </c:pt>
                <c:pt idx="4">
                  <c:v>V/2001</c:v>
                </c:pt>
                <c:pt idx="5">
                  <c:v>VI/2001</c:v>
                </c:pt>
                <c:pt idx="6">
                  <c:v>VII/2001</c:v>
                </c:pt>
                <c:pt idx="7">
                  <c:v>VIII/2001</c:v>
                </c:pt>
                <c:pt idx="8">
                  <c:v>IX/2001</c:v>
                </c:pt>
                <c:pt idx="9">
                  <c:v>X/2001</c:v>
                </c:pt>
                <c:pt idx="10">
                  <c:v>XI/2001</c:v>
                </c:pt>
                <c:pt idx="11">
                  <c:v>XII/2001</c:v>
                </c:pt>
                <c:pt idx="12">
                  <c:v>I/2002</c:v>
                </c:pt>
                <c:pt idx="13">
                  <c:v>II/2002</c:v>
                </c:pt>
                <c:pt idx="14">
                  <c:v>III/2002</c:v>
                </c:pt>
                <c:pt idx="15">
                  <c:v>IV/2002</c:v>
                </c:pt>
                <c:pt idx="16">
                  <c:v>V/2002</c:v>
                </c:pt>
                <c:pt idx="17">
                  <c:v>VI/2002</c:v>
                </c:pt>
                <c:pt idx="18">
                  <c:v>VII/2002</c:v>
                </c:pt>
                <c:pt idx="19">
                  <c:v>VIII/2002</c:v>
                </c:pt>
                <c:pt idx="20">
                  <c:v>IX/2002</c:v>
                </c:pt>
                <c:pt idx="21">
                  <c:v>X/2002</c:v>
                </c:pt>
                <c:pt idx="22">
                  <c:v>XI/2002</c:v>
                </c:pt>
                <c:pt idx="23">
                  <c:v>XII/2002</c:v>
                </c:pt>
                <c:pt idx="24">
                  <c:v>I/2003</c:v>
                </c:pt>
                <c:pt idx="25">
                  <c:v>II/2003</c:v>
                </c:pt>
                <c:pt idx="26">
                  <c:v>III/2003</c:v>
                </c:pt>
                <c:pt idx="27">
                  <c:v>IV/2003</c:v>
                </c:pt>
                <c:pt idx="28">
                  <c:v>V/2003</c:v>
                </c:pt>
                <c:pt idx="29">
                  <c:v>VI/2003</c:v>
                </c:pt>
                <c:pt idx="30">
                  <c:v>VII/2003</c:v>
                </c:pt>
                <c:pt idx="31">
                  <c:v>VIII/2003</c:v>
                </c:pt>
                <c:pt idx="32">
                  <c:v>IX/2003</c:v>
                </c:pt>
                <c:pt idx="33">
                  <c:v>X/2003</c:v>
                </c:pt>
                <c:pt idx="34">
                  <c:v>XI/2003</c:v>
                </c:pt>
                <c:pt idx="35">
                  <c:v>XII/2003</c:v>
                </c:pt>
                <c:pt idx="36">
                  <c:v>I/2004</c:v>
                </c:pt>
                <c:pt idx="37">
                  <c:v>II/2004</c:v>
                </c:pt>
                <c:pt idx="38">
                  <c:v>III/2004</c:v>
                </c:pt>
                <c:pt idx="39">
                  <c:v>IV/2004</c:v>
                </c:pt>
                <c:pt idx="40">
                  <c:v>V/2004</c:v>
                </c:pt>
                <c:pt idx="41">
                  <c:v>VI/2004</c:v>
                </c:pt>
                <c:pt idx="42">
                  <c:v>VII/2004</c:v>
                </c:pt>
                <c:pt idx="43">
                  <c:v>VIII/2004</c:v>
                </c:pt>
                <c:pt idx="44">
                  <c:v>IX/2004</c:v>
                </c:pt>
                <c:pt idx="45">
                  <c:v>X/2004</c:v>
                </c:pt>
                <c:pt idx="46">
                  <c:v>XI/2004</c:v>
                </c:pt>
                <c:pt idx="47">
                  <c:v>XII/2004</c:v>
                </c:pt>
                <c:pt idx="48">
                  <c:v>I/2005</c:v>
                </c:pt>
                <c:pt idx="49">
                  <c:v>II/2005</c:v>
                </c:pt>
                <c:pt idx="50">
                  <c:v>III/2005</c:v>
                </c:pt>
                <c:pt idx="51">
                  <c:v>IV/2005</c:v>
                </c:pt>
                <c:pt idx="52">
                  <c:v>V/2005</c:v>
                </c:pt>
                <c:pt idx="53">
                  <c:v>VI/2005</c:v>
                </c:pt>
                <c:pt idx="54">
                  <c:v>VII/2005</c:v>
                </c:pt>
                <c:pt idx="55">
                  <c:v>VIII/2005</c:v>
                </c:pt>
                <c:pt idx="56">
                  <c:v>IX/2005</c:v>
                </c:pt>
                <c:pt idx="57">
                  <c:v>X/2005</c:v>
                </c:pt>
                <c:pt idx="58">
                  <c:v>XI/2005</c:v>
                </c:pt>
                <c:pt idx="59">
                  <c:v>XII/2005</c:v>
                </c:pt>
                <c:pt idx="60">
                  <c:v>I/2006</c:v>
                </c:pt>
                <c:pt idx="61">
                  <c:v>II/2006</c:v>
                </c:pt>
                <c:pt idx="62">
                  <c:v>III/2006</c:v>
                </c:pt>
                <c:pt idx="63">
                  <c:v>IV/2006</c:v>
                </c:pt>
                <c:pt idx="64">
                  <c:v>V/2006</c:v>
                </c:pt>
                <c:pt idx="65">
                  <c:v>VI/2006</c:v>
                </c:pt>
                <c:pt idx="66">
                  <c:v>VII/2006</c:v>
                </c:pt>
                <c:pt idx="67">
                  <c:v>VIII/2006</c:v>
                </c:pt>
                <c:pt idx="68">
                  <c:v>IX/2006</c:v>
                </c:pt>
                <c:pt idx="69">
                  <c:v>X/2006</c:v>
                </c:pt>
                <c:pt idx="70">
                  <c:v>XI/2006</c:v>
                </c:pt>
                <c:pt idx="71">
                  <c:v>XII/2006</c:v>
                </c:pt>
                <c:pt idx="72">
                  <c:v>I/2007</c:v>
                </c:pt>
                <c:pt idx="73">
                  <c:v>II/2007</c:v>
                </c:pt>
                <c:pt idx="74">
                  <c:v>III/2007</c:v>
                </c:pt>
                <c:pt idx="75">
                  <c:v>IV/2007</c:v>
                </c:pt>
                <c:pt idx="76">
                  <c:v>V/2007</c:v>
                </c:pt>
                <c:pt idx="77">
                  <c:v>VI/2007</c:v>
                </c:pt>
                <c:pt idx="78">
                  <c:v>VII/2007</c:v>
                </c:pt>
                <c:pt idx="79">
                  <c:v>VIII/2007</c:v>
                </c:pt>
                <c:pt idx="80">
                  <c:v>IX/2007</c:v>
                </c:pt>
                <c:pt idx="81">
                  <c:v>X/2007</c:v>
                </c:pt>
                <c:pt idx="82">
                  <c:v>XI/2007</c:v>
                </c:pt>
                <c:pt idx="83">
                  <c:v>XII/2007</c:v>
                </c:pt>
                <c:pt idx="84">
                  <c:v>I/2008</c:v>
                </c:pt>
                <c:pt idx="85">
                  <c:v>II/2008</c:v>
                </c:pt>
                <c:pt idx="86">
                  <c:v>III/2008</c:v>
                </c:pt>
                <c:pt idx="87">
                  <c:v>IV/2008</c:v>
                </c:pt>
                <c:pt idx="88">
                  <c:v>V/2008</c:v>
                </c:pt>
                <c:pt idx="89">
                  <c:v>VI/2008</c:v>
                </c:pt>
                <c:pt idx="90">
                  <c:v>VII/2008</c:v>
                </c:pt>
                <c:pt idx="91">
                  <c:v>VIII/2008</c:v>
                </c:pt>
                <c:pt idx="92">
                  <c:v>IX/2008</c:v>
                </c:pt>
                <c:pt idx="93">
                  <c:v>X/2008</c:v>
                </c:pt>
                <c:pt idx="94">
                  <c:v>XI/2008</c:v>
                </c:pt>
                <c:pt idx="95">
                  <c:v>XII/2008</c:v>
                </c:pt>
                <c:pt idx="96">
                  <c:v>I/2009</c:v>
                </c:pt>
                <c:pt idx="97">
                  <c:v>II/2009</c:v>
                </c:pt>
                <c:pt idx="98">
                  <c:v>III/2009</c:v>
                </c:pt>
                <c:pt idx="99">
                  <c:v>IV/2009</c:v>
                </c:pt>
                <c:pt idx="100">
                  <c:v>V/2009</c:v>
                </c:pt>
                <c:pt idx="101">
                  <c:v>VI/2009</c:v>
                </c:pt>
                <c:pt idx="102">
                  <c:v>VII/2009</c:v>
                </c:pt>
                <c:pt idx="103">
                  <c:v>VIII/2009</c:v>
                </c:pt>
                <c:pt idx="104">
                  <c:v>IX/2009</c:v>
                </c:pt>
                <c:pt idx="105">
                  <c:v>X/2009</c:v>
                </c:pt>
                <c:pt idx="106">
                  <c:v>XI/2009</c:v>
                </c:pt>
                <c:pt idx="107">
                  <c:v>XII/2009</c:v>
                </c:pt>
                <c:pt idx="108">
                  <c:v>I/2010</c:v>
                </c:pt>
                <c:pt idx="109">
                  <c:v>II/2010</c:v>
                </c:pt>
                <c:pt idx="110">
                  <c:v>III/2010</c:v>
                </c:pt>
                <c:pt idx="111">
                  <c:v>IV/2010</c:v>
                </c:pt>
                <c:pt idx="112">
                  <c:v>V/2010</c:v>
                </c:pt>
                <c:pt idx="113">
                  <c:v>VI/2010</c:v>
                </c:pt>
                <c:pt idx="114">
                  <c:v>VII/2010</c:v>
                </c:pt>
                <c:pt idx="115">
                  <c:v>VIII/2010</c:v>
                </c:pt>
                <c:pt idx="116">
                  <c:v>IX/2010</c:v>
                </c:pt>
                <c:pt idx="117">
                  <c:v>X/2010</c:v>
                </c:pt>
                <c:pt idx="118">
                  <c:v>XI/2010</c:v>
                </c:pt>
                <c:pt idx="119">
                  <c:v>XII/2010</c:v>
                </c:pt>
                <c:pt idx="120">
                  <c:v>I/2011</c:v>
                </c:pt>
                <c:pt idx="121">
                  <c:v>II/2011</c:v>
                </c:pt>
                <c:pt idx="122">
                  <c:v>III/2011</c:v>
                </c:pt>
                <c:pt idx="123">
                  <c:v>IV/2011</c:v>
                </c:pt>
                <c:pt idx="124">
                  <c:v>V/2011</c:v>
                </c:pt>
                <c:pt idx="125">
                  <c:v>VI/2011</c:v>
                </c:pt>
                <c:pt idx="126">
                  <c:v>VII/2011</c:v>
                </c:pt>
                <c:pt idx="127">
                  <c:v>VIII/2011</c:v>
                </c:pt>
                <c:pt idx="128">
                  <c:v>IX/2011</c:v>
                </c:pt>
                <c:pt idx="129">
                  <c:v>X/2011</c:v>
                </c:pt>
                <c:pt idx="130">
                  <c:v>XI/2011</c:v>
                </c:pt>
                <c:pt idx="131">
                  <c:v>XII/2011</c:v>
                </c:pt>
                <c:pt idx="132">
                  <c:v>I/2012</c:v>
                </c:pt>
                <c:pt idx="133">
                  <c:v>II/2012</c:v>
                </c:pt>
                <c:pt idx="134">
                  <c:v>III/2012</c:v>
                </c:pt>
                <c:pt idx="135">
                  <c:v>IV/2012</c:v>
                </c:pt>
                <c:pt idx="136">
                  <c:v>V/2012</c:v>
                </c:pt>
                <c:pt idx="137">
                  <c:v>VI/2012</c:v>
                </c:pt>
                <c:pt idx="138">
                  <c:v>VII/2012</c:v>
                </c:pt>
                <c:pt idx="139">
                  <c:v>VIII/2012</c:v>
                </c:pt>
                <c:pt idx="140">
                  <c:v>IX/2012</c:v>
                </c:pt>
                <c:pt idx="141">
                  <c:v>X/2012</c:v>
                </c:pt>
                <c:pt idx="142">
                  <c:v>XI/2012</c:v>
                </c:pt>
                <c:pt idx="143">
                  <c:v>XII/2012</c:v>
                </c:pt>
                <c:pt idx="144">
                  <c:v>I/2013</c:v>
                </c:pt>
                <c:pt idx="145">
                  <c:v>II/2013</c:v>
                </c:pt>
                <c:pt idx="146">
                  <c:v>III/2013</c:v>
                </c:pt>
                <c:pt idx="147">
                  <c:v>IV/2013</c:v>
                </c:pt>
                <c:pt idx="148">
                  <c:v>V/2013</c:v>
                </c:pt>
                <c:pt idx="149">
                  <c:v>VI/2013</c:v>
                </c:pt>
                <c:pt idx="150">
                  <c:v>VII/2013</c:v>
                </c:pt>
                <c:pt idx="151">
                  <c:v>VIII/2013</c:v>
                </c:pt>
                <c:pt idx="152">
                  <c:v>IX/2013</c:v>
                </c:pt>
                <c:pt idx="153">
                  <c:v>X/2013</c:v>
                </c:pt>
                <c:pt idx="154">
                  <c:v>XI/2013</c:v>
                </c:pt>
                <c:pt idx="155">
                  <c:v>XII/2013</c:v>
                </c:pt>
                <c:pt idx="156">
                  <c:v>I/2014</c:v>
                </c:pt>
                <c:pt idx="157">
                  <c:v>II/2014</c:v>
                </c:pt>
                <c:pt idx="158">
                  <c:v>III/2014</c:v>
                </c:pt>
                <c:pt idx="159">
                  <c:v>IV/2014</c:v>
                </c:pt>
                <c:pt idx="160">
                  <c:v>V/2014</c:v>
                </c:pt>
                <c:pt idx="161">
                  <c:v>VI/2014</c:v>
                </c:pt>
                <c:pt idx="162">
                  <c:v>VII/2014</c:v>
                </c:pt>
                <c:pt idx="163">
                  <c:v>VIII/2014</c:v>
                </c:pt>
                <c:pt idx="164">
                  <c:v>IX/2014</c:v>
                </c:pt>
                <c:pt idx="165">
                  <c:v>X/2014</c:v>
                </c:pt>
                <c:pt idx="166">
                  <c:v>XI/2014</c:v>
                </c:pt>
                <c:pt idx="167">
                  <c:v>XII/2014</c:v>
                </c:pt>
                <c:pt idx="168">
                  <c:v>I/2015</c:v>
                </c:pt>
                <c:pt idx="169">
                  <c:v>II/2015</c:v>
                </c:pt>
                <c:pt idx="170">
                  <c:v>III/2015</c:v>
                </c:pt>
                <c:pt idx="171">
                  <c:v>IV/2015</c:v>
                </c:pt>
                <c:pt idx="172">
                  <c:v>V/2015</c:v>
                </c:pt>
                <c:pt idx="173">
                  <c:v>VI/2015</c:v>
                </c:pt>
                <c:pt idx="174">
                  <c:v>VII/2015</c:v>
                </c:pt>
                <c:pt idx="175">
                  <c:v>VIII/2015</c:v>
                </c:pt>
                <c:pt idx="176">
                  <c:v>IX/2015</c:v>
                </c:pt>
                <c:pt idx="177">
                  <c:v>X/2015</c:v>
                </c:pt>
                <c:pt idx="178">
                  <c:v>X/2015</c:v>
                </c:pt>
              </c:strCache>
            </c:strRef>
          </c:cat>
          <c:val>
            <c:numRef>
              <c:f>Tarkoituskokomaa!$K$9:$K$187</c:f>
              <c:numCache>
                <c:formatCode>#,##0</c:formatCode>
                <c:ptCount val="179"/>
                <c:pt idx="0">
                  <c:v>129339.95246833051</c:v>
                </c:pt>
                <c:pt idx="1">
                  <c:v>119365.49122268047</c:v>
                </c:pt>
                <c:pt idx="2">
                  <c:v>123725.778011088</c:v>
                </c:pt>
                <c:pt idx="3">
                  <c:v>101918.92733771401</c:v>
                </c:pt>
                <c:pt idx="4">
                  <c:v>130214.00611500995</c:v>
                </c:pt>
                <c:pt idx="5">
                  <c:v>143629.24710009395</c:v>
                </c:pt>
                <c:pt idx="6">
                  <c:v>87810.888068525164</c:v>
                </c:pt>
                <c:pt idx="7">
                  <c:v>145619.27254582717</c:v>
                </c:pt>
                <c:pt idx="8">
                  <c:v>146983.79620313895</c:v>
                </c:pt>
                <c:pt idx="9">
                  <c:v>128969.41370094262</c:v>
                </c:pt>
                <c:pt idx="10">
                  <c:v>132291.1132958149</c:v>
                </c:pt>
                <c:pt idx="11">
                  <c:v>99598.344423276896</c:v>
                </c:pt>
                <c:pt idx="12">
                  <c:v>116168.77972512518</c:v>
                </c:pt>
                <c:pt idx="13">
                  <c:v>99672.924863591572</c:v>
                </c:pt>
                <c:pt idx="14">
                  <c:v>123115.65649482276</c:v>
                </c:pt>
                <c:pt idx="15">
                  <c:v>111688.5776075069</c:v>
                </c:pt>
                <c:pt idx="16">
                  <c:v>126875.43628208175</c:v>
                </c:pt>
                <c:pt idx="17">
                  <c:v>142081.46313107616</c:v>
                </c:pt>
                <c:pt idx="18">
                  <c:v>89278.860831642058</c:v>
                </c:pt>
                <c:pt idx="19">
                  <c:v>141505.85286699643</c:v>
                </c:pt>
                <c:pt idx="20">
                  <c:v>141310.69052572199</c:v>
                </c:pt>
                <c:pt idx="21">
                  <c:v>125000.233408035</c:v>
                </c:pt>
                <c:pt idx="22">
                  <c:v>119990.36219435616</c:v>
                </c:pt>
                <c:pt idx="23">
                  <c:v>86532.747487422603</c:v>
                </c:pt>
                <c:pt idx="24">
                  <c:v>113950.05897283951</c:v>
                </c:pt>
                <c:pt idx="25">
                  <c:v>96388.584796884519</c:v>
                </c:pt>
                <c:pt idx="26">
                  <c:v>109388.1506843441</c:v>
                </c:pt>
                <c:pt idx="27">
                  <c:v>97588.958875513563</c:v>
                </c:pt>
                <c:pt idx="28">
                  <c:v>128886.57308282838</c:v>
                </c:pt>
                <c:pt idx="29">
                  <c:v>148341.63176633502</c:v>
                </c:pt>
                <c:pt idx="30">
                  <c:v>77762.913582421854</c:v>
                </c:pt>
                <c:pt idx="31">
                  <c:v>157470.22840620865</c:v>
                </c:pt>
                <c:pt idx="32">
                  <c:v>153814.25378201646</c:v>
                </c:pt>
                <c:pt idx="33">
                  <c:v>121159.10222534025</c:v>
                </c:pt>
                <c:pt idx="34">
                  <c:v>125387.40929096438</c:v>
                </c:pt>
                <c:pt idx="35">
                  <c:v>103895.02522229281</c:v>
                </c:pt>
                <c:pt idx="36">
                  <c:v>123314.49473793268</c:v>
                </c:pt>
                <c:pt idx="37">
                  <c:v>110891.7905798336</c:v>
                </c:pt>
                <c:pt idx="38">
                  <c:v>121415.69255578624</c:v>
                </c:pt>
                <c:pt idx="39">
                  <c:v>100530.74153145128</c:v>
                </c:pt>
                <c:pt idx="40">
                  <c:v>139973.626147184</c:v>
                </c:pt>
                <c:pt idx="41">
                  <c:v>151559.94052939201</c:v>
                </c:pt>
                <c:pt idx="42">
                  <c:v>104101.6919812808</c:v>
                </c:pt>
                <c:pt idx="43">
                  <c:v>174139.85873522621</c:v>
                </c:pt>
                <c:pt idx="44">
                  <c:v>166565.44217710767</c:v>
                </c:pt>
                <c:pt idx="45">
                  <c:v>128069.71787302973</c:v>
                </c:pt>
                <c:pt idx="46">
                  <c:v>138187.8435871664</c:v>
                </c:pt>
                <c:pt idx="47">
                  <c:v>117695.62179722589</c:v>
                </c:pt>
                <c:pt idx="48">
                  <c:v>135086.25893957249</c:v>
                </c:pt>
                <c:pt idx="49">
                  <c:v>111565.39892407163</c:v>
                </c:pt>
                <c:pt idx="50">
                  <c:v>121588.38623311964</c:v>
                </c:pt>
                <c:pt idx="51">
                  <c:v>130843.04373545879</c:v>
                </c:pt>
                <c:pt idx="52">
                  <c:v>165227.63347271553</c:v>
                </c:pt>
                <c:pt idx="53">
                  <c:v>162377.41019030957</c:v>
                </c:pt>
                <c:pt idx="54">
                  <c:v>104052.65619648751</c:v>
                </c:pt>
                <c:pt idx="55">
                  <c:v>178943.04929281439</c:v>
                </c:pt>
                <c:pt idx="56">
                  <c:v>161932.78899777104</c:v>
                </c:pt>
                <c:pt idx="57">
                  <c:v>148601.78644413376</c:v>
                </c:pt>
                <c:pt idx="58">
                  <c:v>142705.40321016865</c:v>
                </c:pt>
                <c:pt idx="59">
                  <c:v>124354.54872159043</c:v>
                </c:pt>
                <c:pt idx="60">
                  <c:v>150748.54013151623</c:v>
                </c:pt>
                <c:pt idx="61">
                  <c:v>131502.28065537088</c:v>
                </c:pt>
                <c:pt idx="62">
                  <c:v>171395.89777568035</c:v>
                </c:pt>
                <c:pt idx="63">
                  <c:v>131370.11481356723</c:v>
                </c:pt>
                <c:pt idx="64">
                  <c:v>179008.47273786343</c:v>
                </c:pt>
                <c:pt idx="65">
                  <c:v>203468.69539613626</c:v>
                </c:pt>
                <c:pt idx="66">
                  <c:v>112334.78983971907</c:v>
                </c:pt>
                <c:pt idx="67">
                  <c:v>181390.43710743194</c:v>
                </c:pt>
                <c:pt idx="68">
                  <c:v>204878.40124891355</c:v>
                </c:pt>
                <c:pt idx="69">
                  <c:v>181334.68767623446</c:v>
                </c:pt>
                <c:pt idx="70">
                  <c:v>176386.35095262126</c:v>
                </c:pt>
                <c:pt idx="71">
                  <c:v>137022.02623757118</c:v>
                </c:pt>
                <c:pt idx="72">
                  <c:v>187984.98885223252</c:v>
                </c:pt>
                <c:pt idx="73">
                  <c:v>144038.60053897501</c:v>
                </c:pt>
                <c:pt idx="74">
                  <c:v>180308.55772280871</c:v>
                </c:pt>
                <c:pt idx="75">
                  <c:v>138678.90890652244</c:v>
                </c:pt>
                <c:pt idx="76">
                  <c:v>183470.62990469713</c:v>
                </c:pt>
                <c:pt idx="77">
                  <c:v>197613.94670341379</c:v>
                </c:pt>
                <c:pt idx="78">
                  <c:v>115246.06420811472</c:v>
                </c:pt>
                <c:pt idx="79">
                  <c:v>197174.36360243487</c:v>
                </c:pt>
                <c:pt idx="80">
                  <c:v>185587.26517345561</c:v>
                </c:pt>
                <c:pt idx="81">
                  <c:v>167349.20910447725</c:v>
                </c:pt>
                <c:pt idx="82">
                  <c:v>172586.5409553035</c:v>
                </c:pt>
                <c:pt idx="83">
                  <c:v>142406.47315555363</c:v>
                </c:pt>
                <c:pt idx="84">
                  <c:v>213578.37541453075</c:v>
                </c:pt>
                <c:pt idx="85">
                  <c:v>172971.61062228028</c:v>
                </c:pt>
                <c:pt idx="86">
                  <c:v>169906.33926197179</c:v>
                </c:pt>
                <c:pt idx="87">
                  <c:v>165942.29252622952</c:v>
                </c:pt>
                <c:pt idx="88">
                  <c:v>187189.59454543982</c:v>
                </c:pt>
                <c:pt idx="89">
                  <c:v>179323.90975847613</c:v>
                </c:pt>
                <c:pt idx="90">
                  <c:v>129155.48993736845</c:v>
                </c:pt>
                <c:pt idx="91">
                  <c:v>208979.93691904645</c:v>
                </c:pt>
                <c:pt idx="92">
                  <c:v>204312.45097687884</c:v>
                </c:pt>
                <c:pt idx="93">
                  <c:v>178037.57117322169</c:v>
                </c:pt>
                <c:pt idx="94">
                  <c:v>160919.6079792048</c:v>
                </c:pt>
                <c:pt idx="95">
                  <c:v>128870.51385676466</c:v>
                </c:pt>
                <c:pt idx="96">
                  <c:v>160561.16675017387</c:v>
                </c:pt>
                <c:pt idx="97">
                  <c:v>128614.76514451401</c:v>
                </c:pt>
                <c:pt idx="98">
                  <c:v>150530.42270556343</c:v>
                </c:pt>
                <c:pt idx="99">
                  <c:v>117532.00788474076</c:v>
                </c:pt>
                <c:pt idx="100">
                  <c:v>162470.90953301385</c:v>
                </c:pt>
                <c:pt idx="101">
                  <c:v>156074.54792301278</c:v>
                </c:pt>
                <c:pt idx="102">
                  <c:v>103760.47843327081</c:v>
                </c:pt>
                <c:pt idx="103">
                  <c:v>163296.70499403132</c:v>
                </c:pt>
                <c:pt idx="104">
                  <c:v>171490.73041097552</c:v>
                </c:pt>
                <c:pt idx="105">
                  <c:v>144102.58944896646</c:v>
                </c:pt>
                <c:pt idx="106">
                  <c:v>144682.56507169225</c:v>
                </c:pt>
                <c:pt idx="107">
                  <c:v>114619.91742917614</c:v>
                </c:pt>
                <c:pt idx="108">
                  <c:v>137163.55881442846</c:v>
                </c:pt>
                <c:pt idx="109">
                  <c:v>129448.14343944126</c:v>
                </c:pt>
                <c:pt idx="110">
                  <c:v>151883.6352801485</c:v>
                </c:pt>
                <c:pt idx="111">
                  <c:v>117669.68016893834</c:v>
                </c:pt>
                <c:pt idx="112">
                  <c:v>153864.01253579382</c:v>
                </c:pt>
                <c:pt idx="113">
                  <c:v>177588.94387934485</c:v>
                </c:pt>
                <c:pt idx="114">
                  <c:v>114637.97405175147</c:v>
                </c:pt>
                <c:pt idx="115">
                  <c:v>165223.43807686854</c:v>
                </c:pt>
                <c:pt idx="116">
                  <c:v>175596.40231920237</c:v>
                </c:pt>
                <c:pt idx="117">
                  <c:v>151269.2831015205</c:v>
                </c:pt>
                <c:pt idx="118">
                  <c:v>164186.71926260361</c:v>
                </c:pt>
                <c:pt idx="119">
                  <c:v>114573.0826523217</c:v>
                </c:pt>
                <c:pt idx="120">
                  <c:v>158320.38007555451</c:v>
                </c:pt>
                <c:pt idx="121">
                  <c:v>140208.12116025659</c:v>
                </c:pt>
                <c:pt idx="122">
                  <c:v>165486.24995437352</c:v>
                </c:pt>
                <c:pt idx="123">
                  <c:v>121567.58175608685</c:v>
                </c:pt>
                <c:pt idx="124">
                  <c:v>166459.30188893748</c:v>
                </c:pt>
                <c:pt idx="125">
                  <c:v>170487.6548647442</c:v>
                </c:pt>
                <c:pt idx="126">
                  <c:v>133303.01520713436</c:v>
                </c:pt>
                <c:pt idx="127">
                  <c:v>188388.69030945841</c:v>
                </c:pt>
                <c:pt idx="128">
                  <c:v>191171.44538141272</c:v>
                </c:pt>
                <c:pt idx="129">
                  <c:v>159250.43018410829</c:v>
                </c:pt>
                <c:pt idx="130">
                  <c:v>164367.48729569576</c:v>
                </c:pt>
                <c:pt idx="131">
                  <c:v>132572.06223040808</c:v>
                </c:pt>
                <c:pt idx="132">
                  <c:v>171799.93134240503</c:v>
                </c:pt>
                <c:pt idx="133">
                  <c:v>154007.23236260828</c:v>
                </c:pt>
                <c:pt idx="134">
                  <c:v>165730.9899112884</c:v>
                </c:pt>
                <c:pt idx="135">
                  <c:v>133707.05909769222</c:v>
                </c:pt>
                <c:pt idx="136">
                  <c:v>171230.21383880597</c:v>
                </c:pt>
                <c:pt idx="137">
                  <c:v>177260.7833263824</c:v>
                </c:pt>
                <c:pt idx="138">
                  <c:v>125450.87528851669</c:v>
                </c:pt>
                <c:pt idx="139">
                  <c:v>193536.07772294813</c:v>
                </c:pt>
                <c:pt idx="140">
                  <c:v>170095.18515563488</c:v>
                </c:pt>
                <c:pt idx="141">
                  <c:v>154769.89774007999</c:v>
                </c:pt>
                <c:pt idx="142">
                  <c:v>141671.30347056047</c:v>
                </c:pt>
                <c:pt idx="143">
                  <c:v>122936.10752697533</c:v>
                </c:pt>
                <c:pt idx="144">
                  <c:v>162310.65688666259</c:v>
                </c:pt>
                <c:pt idx="145">
                  <c:v>141958.00916257148</c:v>
                </c:pt>
                <c:pt idx="146">
                  <c:v>149713.15330170732</c:v>
                </c:pt>
                <c:pt idx="147">
                  <c:v>128532.72716326085</c:v>
                </c:pt>
                <c:pt idx="148">
                  <c:v>166316.12941460352</c:v>
                </c:pt>
                <c:pt idx="149">
                  <c:v>161594.76584414375</c:v>
                </c:pt>
                <c:pt idx="150">
                  <c:v>129544.79993583683</c:v>
                </c:pt>
                <c:pt idx="151">
                  <c:v>174269.10897085577</c:v>
                </c:pt>
                <c:pt idx="152">
                  <c:v>159456.89802366711</c:v>
                </c:pt>
                <c:pt idx="153">
                  <c:v>134384.97172603032</c:v>
                </c:pt>
                <c:pt idx="154">
                  <c:v>143801.10004875239</c:v>
                </c:pt>
                <c:pt idx="155">
                  <c:v>118035.5835249855</c:v>
                </c:pt>
                <c:pt idx="156">
                  <c:v>161341.32138246333</c:v>
                </c:pt>
                <c:pt idx="157">
                  <c:v>128393.39179298643</c:v>
                </c:pt>
                <c:pt idx="158">
                  <c:v>151111.06000230703</c:v>
                </c:pt>
                <c:pt idx="159">
                  <c:v>123208.92562702931</c:v>
                </c:pt>
                <c:pt idx="160">
                  <c:v>170218.7543042035</c:v>
                </c:pt>
                <c:pt idx="161">
                  <c:v>160923.67970700521</c:v>
                </c:pt>
                <c:pt idx="162">
                  <c:v>128118.91714487625</c:v>
                </c:pt>
                <c:pt idx="163">
                  <c:v>180971.29373682884</c:v>
                </c:pt>
                <c:pt idx="164">
                  <c:v>170382.90654259984</c:v>
                </c:pt>
                <c:pt idx="165">
                  <c:v>150151.22207095224</c:v>
                </c:pt>
                <c:pt idx="166">
                  <c:v>158995.42064676632</c:v>
                </c:pt>
                <c:pt idx="167">
                  <c:v>112163.9355779474</c:v>
                </c:pt>
                <c:pt idx="168">
                  <c:v>147127.69639170531</c:v>
                </c:pt>
                <c:pt idx="169">
                  <c:v>138510.938625435</c:v>
                </c:pt>
                <c:pt idx="170">
                  <c:v>165816.31103769326</c:v>
                </c:pt>
                <c:pt idx="171">
                  <c:v>138736.59506872456</c:v>
                </c:pt>
                <c:pt idx="172">
                  <c:v>195986.6094144503</c:v>
                </c:pt>
                <c:pt idx="173">
                  <c:v>184201.71162276145</c:v>
                </c:pt>
                <c:pt idx="174">
                  <c:v>168540.28486908769</c:v>
                </c:pt>
                <c:pt idx="175">
                  <c:v>207600.82848280508</c:v>
                </c:pt>
                <c:pt idx="176">
                  <c:v>196701.67393286768</c:v>
                </c:pt>
                <c:pt idx="177">
                  <c:v>169663.57157479267</c:v>
                </c:pt>
                <c:pt idx="178">
                  <c:v>160897.82414943745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ACC0-4E8D-87F0-6E9B7E529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168520"/>
        <c:axId val="540168912"/>
      </c:lineChart>
      <c:catAx>
        <c:axId val="539945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4016812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54016812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39945880"/>
        <c:crosses val="autoZero"/>
        <c:crossBetween val="between"/>
      </c:valAx>
      <c:catAx>
        <c:axId val="540168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168912"/>
        <c:crosses val="autoZero"/>
        <c:auto val="0"/>
        <c:lblAlgn val="ctr"/>
        <c:lblOffset val="100"/>
        <c:noMultiLvlLbl val="0"/>
      </c:catAx>
      <c:valAx>
        <c:axId val="5401689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40168520"/>
        <c:crosses val="autoZero"/>
        <c:crossBetween val="between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700598802395221"/>
          <c:y val="0.93333550547560851"/>
          <c:w val="0.52245508982033995"/>
          <c:h val="5.0574712643678188E-2"/>
        </c:manualLayout>
      </c:layout>
      <c:overlay val="0"/>
      <c:spPr>
        <a:solidFill>
          <a:srgbClr val="A0E0E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&amp;LStatistics Finland&amp;C&amp;D&amp;RHelsinki City Tourist office</c:oddFooter>
    </c:headerFooter>
    <c:pageMargins b="1" l="0.75000000000001332" r="0.75000000000001332" t="1" header="0.49212598450000661" footer="0.4921259845000066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Kotimaan yöpymiset matkan tarkoituksen mukaan 
Nights spent by Finns by purpose of visit</a:t>
            </a:r>
          </a:p>
        </c:rich>
      </c:tx>
      <c:layout>
        <c:manualLayout>
          <c:xMode val="edge"/>
          <c:yMode val="edge"/>
          <c:x val="0.24427496944561319"/>
          <c:y val="2.8199566160520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69528245414246E-2"/>
          <c:y val="0.12364425162689822"/>
          <c:w val="0.85190903201713408"/>
          <c:h val="0.702819956616066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Tarkoituskokomaa!$F$8</c:f>
              <c:strCache>
                <c:ptCount val="1"/>
                <c:pt idx="0">
                  <c:v>Vapaa-aika      Leisure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EC-400F-B431-7EA2D5DD926D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EC-400F-B431-7EA2D5DD926D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EC-400F-B431-7EA2D5DD926D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EC-400F-B431-7EA2D5DD926D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EC-400F-B431-7EA2D5DD926D}"/>
              </c:ext>
            </c:extLst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EC-400F-B431-7EA2D5DD926D}"/>
              </c:ext>
            </c:extLst>
          </c:dPt>
          <c:dPt>
            <c:idx val="1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EC-400F-B431-7EA2D5DD926D}"/>
              </c:ext>
            </c:extLst>
          </c:dPt>
          <c:dPt>
            <c:idx val="1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EC-400F-B431-7EA2D5DD926D}"/>
              </c:ext>
            </c:extLst>
          </c:dPt>
          <c:dPt>
            <c:idx val="1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EC-400F-B431-7EA2D5DD926D}"/>
              </c:ext>
            </c:extLst>
          </c:dPt>
          <c:dPt>
            <c:idx val="2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EC-400F-B431-7EA2D5DD926D}"/>
              </c:ext>
            </c:extLst>
          </c:dPt>
          <c:dPt>
            <c:idx val="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EC-400F-B431-7EA2D5DD926D}"/>
              </c:ext>
            </c:extLst>
          </c:dPt>
          <c:dPt>
            <c:idx val="2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6EC-400F-B431-7EA2D5DD926D}"/>
              </c:ext>
            </c:extLst>
          </c:dPt>
          <c:dPt>
            <c:idx val="3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6EC-400F-B431-7EA2D5DD926D}"/>
              </c:ext>
            </c:extLst>
          </c:dPt>
          <c:dPt>
            <c:idx val="3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6EC-400F-B431-7EA2D5DD926D}"/>
              </c:ext>
            </c:extLst>
          </c:dPt>
          <c:dPt>
            <c:idx val="3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86EC-400F-B431-7EA2D5DD926D}"/>
              </c:ext>
            </c:extLst>
          </c:dPt>
          <c:dPt>
            <c:idx val="4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6EC-400F-B431-7EA2D5DD926D}"/>
              </c:ext>
            </c:extLst>
          </c:dPt>
          <c:dPt>
            <c:idx val="4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6EC-400F-B431-7EA2D5DD926D}"/>
              </c:ext>
            </c:extLst>
          </c:dPt>
          <c:dPt>
            <c:idx val="4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6EC-400F-B431-7EA2D5DD926D}"/>
              </c:ext>
            </c:extLst>
          </c:dPt>
          <c:dPt>
            <c:idx val="4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6EC-400F-B431-7EA2D5DD926D}"/>
              </c:ext>
            </c:extLst>
          </c:dPt>
          <c:dPt>
            <c:idx val="4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6EC-400F-B431-7EA2D5DD926D}"/>
              </c:ext>
            </c:extLst>
          </c:dPt>
          <c:dPt>
            <c:idx val="5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86EC-400F-B431-7EA2D5DD926D}"/>
              </c:ext>
            </c:extLst>
          </c:dPt>
          <c:dPt>
            <c:idx val="5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86EC-400F-B431-7EA2D5DD926D}"/>
              </c:ext>
            </c:extLst>
          </c:dPt>
          <c:dPt>
            <c:idx val="5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86EC-400F-B431-7EA2D5DD926D}"/>
              </c:ext>
            </c:extLst>
          </c:dPt>
          <c:dPt>
            <c:idx val="5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86EC-400F-B431-7EA2D5DD926D}"/>
              </c:ext>
            </c:extLst>
          </c:dPt>
          <c:dPt>
            <c:idx val="5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86EC-400F-B431-7EA2D5DD926D}"/>
              </c:ext>
            </c:extLst>
          </c:dPt>
          <c:dPt>
            <c:idx val="6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86EC-400F-B431-7EA2D5DD926D}"/>
              </c:ext>
            </c:extLst>
          </c:dPt>
          <c:dPt>
            <c:idx val="6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86EC-400F-B431-7EA2D5DD926D}"/>
              </c:ext>
            </c:extLst>
          </c:dPt>
          <c:dPt>
            <c:idx val="6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86EC-400F-B431-7EA2D5DD926D}"/>
              </c:ext>
            </c:extLst>
          </c:dPt>
          <c:dPt>
            <c:idx val="6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86EC-400F-B431-7EA2D5DD926D}"/>
              </c:ext>
            </c:extLst>
          </c:dPt>
          <c:dPt>
            <c:idx val="6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86EC-400F-B431-7EA2D5DD926D}"/>
              </c:ext>
            </c:extLst>
          </c:dPt>
          <c:dPt>
            <c:idx val="7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86EC-400F-B431-7EA2D5DD926D}"/>
              </c:ext>
            </c:extLst>
          </c:dPt>
          <c:dPt>
            <c:idx val="7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86EC-400F-B431-7EA2D5DD926D}"/>
              </c:ext>
            </c:extLst>
          </c:dPt>
          <c:dPt>
            <c:idx val="7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86EC-400F-B431-7EA2D5DD926D}"/>
              </c:ext>
            </c:extLst>
          </c:dPt>
          <c:dPt>
            <c:idx val="7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86EC-400F-B431-7EA2D5DD926D}"/>
              </c:ext>
            </c:extLst>
          </c:dPt>
          <c:dPt>
            <c:idx val="8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86EC-400F-B431-7EA2D5DD926D}"/>
              </c:ext>
            </c:extLst>
          </c:dPt>
          <c:dPt>
            <c:idx val="8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86EC-400F-B431-7EA2D5DD926D}"/>
              </c:ext>
            </c:extLst>
          </c:dPt>
          <c:dPt>
            <c:idx val="8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86EC-400F-B431-7EA2D5DD926D}"/>
              </c:ext>
            </c:extLst>
          </c:dPt>
          <c:dPt>
            <c:idx val="9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86EC-400F-B431-7EA2D5DD926D}"/>
              </c:ext>
            </c:extLst>
          </c:dPt>
          <c:dPt>
            <c:idx val="9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86EC-400F-B431-7EA2D5DD926D}"/>
              </c:ext>
            </c:extLst>
          </c:dPt>
          <c:dPt>
            <c:idx val="9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86EC-400F-B431-7EA2D5DD926D}"/>
              </c:ext>
            </c:extLst>
          </c:dPt>
          <c:dPt>
            <c:idx val="10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86EC-400F-B431-7EA2D5DD926D}"/>
              </c:ext>
            </c:extLst>
          </c:dPt>
          <c:dPt>
            <c:idx val="10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86EC-400F-B431-7EA2D5DD926D}"/>
              </c:ext>
            </c:extLst>
          </c:dPt>
          <c:dPt>
            <c:idx val="10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86EC-400F-B431-7EA2D5DD926D}"/>
              </c:ext>
            </c:extLst>
          </c:dPt>
          <c:dPt>
            <c:idx val="10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86EC-400F-B431-7EA2D5DD926D}"/>
              </c:ext>
            </c:extLst>
          </c:dPt>
          <c:dPt>
            <c:idx val="10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86EC-400F-B431-7EA2D5DD926D}"/>
              </c:ext>
            </c:extLst>
          </c:dPt>
          <c:dPt>
            <c:idx val="11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86EC-400F-B431-7EA2D5DD926D}"/>
              </c:ext>
            </c:extLst>
          </c:dPt>
          <c:dPt>
            <c:idx val="11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86EC-400F-B431-7EA2D5DD926D}"/>
              </c:ext>
            </c:extLst>
          </c:dPt>
          <c:dPt>
            <c:idx val="11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86EC-400F-B431-7EA2D5DD926D}"/>
              </c:ext>
            </c:extLst>
          </c:dPt>
          <c:dPt>
            <c:idx val="11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86EC-400F-B431-7EA2D5DD926D}"/>
              </c:ext>
            </c:extLst>
          </c:dPt>
          <c:dPt>
            <c:idx val="1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86EC-400F-B431-7EA2D5DD926D}"/>
              </c:ext>
            </c:extLst>
          </c:dPt>
          <c:dPt>
            <c:idx val="12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86EC-400F-B431-7EA2D5DD926D}"/>
              </c:ext>
            </c:extLst>
          </c:dPt>
          <c:dPt>
            <c:idx val="12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86EC-400F-B431-7EA2D5DD926D}"/>
              </c:ext>
            </c:extLst>
          </c:dPt>
          <c:dPt>
            <c:idx val="12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86EC-400F-B431-7EA2D5DD926D}"/>
              </c:ext>
            </c:extLst>
          </c:dPt>
          <c:dPt>
            <c:idx val="12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86EC-400F-B431-7EA2D5DD926D}"/>
              </c:ext>
            </c:extLst>
          </c:dPt>
          <c:dPt>
            <c:idx val="12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86EC-400F-B431-7EA2D5DD926D}"/>
              </c:ext>
            </c:extLst>
          </c:dPt>
          <c:dPt>
            <c:idx val="13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86EC-400F-B431-7EA2D5DD926D}"/>
              </c:ext>
            </c:extLst>
          </c:dPt>
          <c:dPt>
            <c:idx val="13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86EC-400F-B431-7EA2D5DD926D}"/>
              </c:ext>
            </c:extLst>
          </c:dPt>
          <c:dPt>
            <c:idx val="13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86EC-400F-B431-7EA2D5DD926D}"/>
              </c:ext>
            </c:extLst>
          </c:dPt>
          <c:dPt>
            <c:idx val="13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86EC-400F-B431-7EA2D5DD926D}"/>
              </c:ext>
            </c:extLst>
          </c:dPt>
          <c:dPt>
            <c:idx val="13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86EC-400F-B431-7EA2D5DD926D}"/>
              </c:ext>
            </c:extLst>
          </c:dPt>
          <c:dPt>
            <c:idx val="147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86EC-400F-B431-7EA2D5DD926D}"/>
              </c:ext>
            </c:extLst>
          </c:dPt>
          <c:dPt>
            <c:idx val="148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86EC-400F-B431-7EA2D5DD926D}"/>
              </c:ext>
            </c:extLst>
          </c:dPt>
          <c:dPt>
            <c:idx val="14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86EC-400F-B431-7EA2D5DD926D}"/>
              </c:ext>
            </c:extLst>
          </c:dPt>
          <c:dPt>
            <c:idx val="15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86EC-400F-B431-7EA2D5DD926D}"/>
              </c:ext>
            </c:extLst>
          </c:dPt>
          <c:dPt>
            <c:idx val="15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86EC-400F-B431-7EA2D5DD926D}"/>
              </c:ext>
            </c:extLst>
          </c:dPt>
          <c:dPt>
            <c:idx val="159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86EC-400F-B431-7EA2D5DD926D}"/>
              </c:ext>
            </c:extLst>
          </c:dPt>
          <c:dPt>
            <c:idx val="16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86EC-400F-B431-7EA2D5DD926D}"/>
              </c:ext>
            </c:extLst>
          </c:dPt>
          <c:dPt>
            <c:idx val="16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86EC-400F-B431-7EA2D5DD926D}"/>
              </c:ext>
            </c:extLst>
          </c:dPt>
          <c:dPt>
            <c:idx val="16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86EC-400F-B431-7EA2D5DD926D}"/>
              </c:ext>
            </c:extLst>
          </c:dPt>
          <c:dPt>
            <c:idx val="16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86EC-400F-B431-7EA2D5DD926D}"/>
              </c:ext>
            </c:extLst>
          </c:dPt>
          <c:dPt>
            <c:idx val="17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86EC-400F-B431-7EA2D5DD926D}"/>
              </c:ext>
            </c:extLst>
          </c:dPt>
          <c:dPt>
            <c:idx val="17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86EC-400F-B431-7EA2D5DD926D}"/>
              </c:ext>
            </c:extLst>
          </c:dPt>
          <c:dPt>
            <c:idx val="17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86EC-400F-B431-7EA2D5DD926D}"/>
              </c:ext>
            </c:extLst>
          </c:dPt>
          <c:dPt>
            <c:idx val="17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86EC-400F-B431-7EA2D5DD926D}"/>
              </c:ext>
            </c:extLst>
          </c:dPt>
          <c:dPt>
            <c:idx val="17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86EC-400F-B431-7EA2D5DD926D}"/>
              </c:ext>
            </c:extLst>
          </c:dPt>
          <c:cat>
            <c:strRef>
              <c:f>Tarkoituskokomaa!$A$10:$A$187</c:f>
              <c:strCache>
                <c:ptCount val="178"/>
                <c:pt idx="0">
                  <c:v>II/2001</c:v>
                </c:pt>
                <c:pt idx="1">
                  <c:v>III/2001</c:v>
                </c:pt>
                <c:pt idx="2">
                  <c:v>IV/2001</c:v>
                </c:pt>
                <c:pt idx="3">
                  <c:v>V/2001</c:v>
                </c:pt>
                <c:pt idx="4">
                  <c:v>VI/2001</c:v>
                </c:pt>
                <c:pt idx="5">
                  <c:v>VII/2001</c:v>
                </c:pt>
                <c:pt idx="6">
                  <c:v>VIII/2001</c:v>
                </c:pt>
                <c:pt idx="7">
                  <c:v>IX/2001</c:v>
                </c:pt>
                <c:pt idx="8">
                  <c:v>X/2001</c:v>
                </c:pt>
                <c:pt idx="9">
                  <c:v>XI/2001</c:v>
                </c:pt>
                <c:pt idx="10">
                  <c:v>XII/2001</c:v>
                </c:pt>
                <c:pt idx="11">
                  <c:v>I/2002</c:v>
                </c:pt>
                <c:pt idx="12">
                  <c:v>II/2002</c:v>
                </c:pt>
                <c:pt idx="13">
                  <c:v>III/2002</c:v>
                </c:pt>
                <c:pt idx="14">
                  <c:v>IV/2002</c:v>
                </c:pt>
                <c:pt idx="15">
                  <c:v>V/2002</c:v>
                </c:pt>
                <c:pt idx="16">
                  <c:v>VI/2002</c:v>
                </c:pt>
                <c:pt idx="17">
                  <c:v>VII/2002</c:v>
                </c:pt>
                <c:pt idx="18">
                  <c:v>VIII/2002</c:v>
                </c:pt>
                <c:pt idx="19">
                  <c:v>IX/2002</c:v>
                </c:pt>
                <c:pt idx="20">
                  <c:v>X/2002</c:v>
                </c:pt>
                <c:pt idx="21">
                  <c:v>XI/2002</c:v>
                </c:pt>
                <c:pt idx="22">
                  <c:v>XII/2002</c:v>
                </c:pt>
                <c:pt idx="23">
                  <c:v>I/2003</c:v>
                </c:pt>
                <c:pt idx="24">
                  <c:v>II/2003</c:v>
                </c:pt>
                <c:pt idx="25">
                  <c:v>III/2003</c:v>
                </c:pt>
                <c:pt idx="26">
                  <c:v>IV/2003</c:v>
                </c:pt>
                <c:pt idx="27">
                  <c:v>V/2003</c:v>
                </c:pt>
                <c:pt idx="28">
                  <c:v>VI/2003</c:v>
                </c:pt>
                <c:pt idx="29">
                  <c:v>VII/2003</c:v>
                </c:pt>
                <c:pt idx="30">
                  <c:v>VIII/2003</c:v>
                </c:pt>
                <c:pt idx="31">
                  <c:v>IX/2003</c:v>
                </c:pt>
                <c:pt idx="32">
                  <c:v>X/2003</c:v>
                </c:pt>
                <c:pt idx="33">
                  <c:v>XI/2003</c:v>
                </c:pt>
                <c:pt idx="34">
                  <c:v>XII/2003</c:v>
                </c:pt>
                <c:pt idx="35">
                  <c:v>I/2004</c:v>
                </c:pt>
                <c:pt idx="36">
                  <c:v>II/2004</c:v>
                </c:pt>
                <c:pt idx="37">
                  <c:v>III/2004</c:v>
                </c:pt>
                <c:pt idx="38">
                  <c:v>IV/2004</c:v>
                </c:pt>
                <c:pt idx="39">
                  <c:v>V/2004</c:v>
                </c:pt>
                <c:pt idx="40">
                  <c:v>VI/2004</c:v>
                </c:pt>
                <c:pt idx="41">
                  <c:v>VII/2004</c:v>
                </c:pt>
                <c:pt idx="42">
                  <c:v>VIII/2004</c:v>
                </c:pt>
                <c:pt idx="43">
                  <c:v>IX/2004</c:v>
                </c:pt>
                <c:pt idx="44">
                  <c:v>X/2004</c:v>
                </c:pt>
                <c:pt idx="45">
                  <c:v>XI/2004</c:v>
                </c:pt>
                <c:pt idx="46">
                  <c:v>XII/2004</c:v>
                </c:pt>
                <c:pt idx="47">
                  <c:v>I/2005</c:v>
                </c:pt>
                <c:pt idx="48">
                  <c:v>II/2005</c:v>
                </c:pt>
                <c:pt idx="49">
                  <c:v>III/2005</c:v>
                </c:pt>
                <c:pt idx="50">
                  <c:v>IV/2005</c:v>
                </c:pt>
                <c:pt idx="51">
                  <c:v>V/2005</c:v>
                </c:pt>
                <c:pt idx="52">
                  <c:v>VI/2005</c:v>
                </c:pt>
                <c:pt idx="53">
                  <c:v>VII/2005</c:v>
                </c:pt>
                <c:pt idx="54">
                  <c:v>VIII/2005</c:v>
                </c:pt>
                <c:pt idx="55">
                  <c:v>IX/2005</c:v>
                </c:pt>
                <c:pt idx="56">
                  <c:v>X/2005</c:v>
                </c:pt>
                <c:pt idx="57">
                  <c:v>XI/2005</c:v>
                </c:pt>
                <c:pt idx="58">
                  <c:v>XII/2005</c:v>
                </c:pt>
                <c:pt idx="59">
                  <c:v>I/2006</c:v>
                </c:pt>
                <c:pt idx="60">
                  <c:v>II/2006</c:v>
                </c:pt>
                <c:pt idx="61">
                  <c:v>III/2006</c:v>
                </c:pt>
                <c:pt idx="62">
                  <c:v>IV/2006</c:v>
                </c:pt>
                <c:pt idx="63">
                  <c:v>V/2006</c:v>
                </c:pt>
                <c:pt idx="64">
                  <c:v>VI/2006</c:v>
                </c:pt>
                <c:pt idx="65">
                  <c:v>VII/2006</c:v>
                </c:pt>
                <c:pt idx="66">
                  <c:v>VIII/2006</c:v>
                </c:pt>
                <c:pt idx="67">
                  <c:v>IX/2006</c:v>
                </c:pt>
                <c:pt idx="68">
                  <c:v>X/2006</c:v>
                </c:pt>
                <c:pt idx="69">
                  <c:v>XI/2006</c:v>
                </c:pt>
                <c:pt idx="70">
                  <c:v>XII/2006</c:v>
                </c:pt>
                <c:pt idx="71">
                  <c:v>I/2007</c:v>
                </c:pt>
                <c:pt idx="72">
                  <c:v>II/2007</c:v>
                </c:pt>
                <c:pt idx="73">
                  <c:v>III/2007</c:v>
                </c:pt>
                <c:pt idx="74">
                  <c:v>IV/2007</c:v>
                </c:pt>
                <c:pt idx="75">
                  <c:v>V/2007</c:v>
                </c:pt>
                <c:pt idx="76">
                  <c:v>VI/2007</c:v>
                </c:pt>
                <c:pt idx="77">
                  <c:v>VII/2007</c:v>
                </c:pt>
                <c:pt idx="78">
                  <c:v>VIII/2007</c:v>
                </c:pt>
                <c:pt idx="79">
                  <c:v>IX/2007</c:v>
                </c:pt>
                <c:pt idx="80">
                  <c:v>X/2007</c:v>
                </c:pt>
                <c:pt idx="81">
                  <c:v>XI/2007</c:v>
                </c:pt>
                <c:pt idx="82">
                  <c:v>XII/2007</c:v>
                </c:pt>
                <c:pt idx="83">
                  <c:v>I/2008</c:v>
                </c:pt>
                <c:pt idx="84">
                  <c:v>II/2008</c:v>
                </c:pt>
                <c:pt idx="85">
                  <c:v>III/2008</c:v>
                </c:pt>
                <c:pt idx="86">
                  <c:v>IV/2008</c:v>
                </c:pt>
                <c:pt idx="87">
                  <c:v>V/2008</c:v>
                </c:pt>
                <c:pt idx="88">
                  <c:v>VI/2008</c:v>
                </c:pt>
                <c:pt idx="89">
                  <c:v>VII/2008</c:v>
                </c:pt>
                <c:pt idx="90">
                  <c:v>VIII/2008</c:v>
                </c:pt>
                <c:pt idx="91">
                  <c:v>IX/2008</c:v>
                </c:pt>
                <c:pt idx="92">
                  <c:v>X/2008</c:v>
                </c:pt>
                <c:pt idx="93">
                  <c:v>XI/2008</c:v>
                </c:pt>
                <c:pt idx="94">
                  <c:v>XII/2008</c:v>
                </c:pt>
                <c:pt idx="95">
                  <c:v>I/2009</c:v>
                </c:pt>
                <c:pt idx="96">
                  <c:v>II/2009</c:v>
                </c:pt>
                <c:pt idx="97">
                  <c:v>III/2009</c:v>
                </c:pt>
                <c:pt idx="98">
                  <c:v>IV/2009</c:v>
                </c:pt>
                <c:pt idx="99">
                  <c:v>V/2009</c:v>
                </c:pt>
                <c:pt idx="100">
                  <c:v>VI/2009</c:v>
                </c:pt>
                <c:pt idx="101">
                  <c:v>VII/2009</c:v>
                </c:pt>
                <c:pt idx="102">
                  <c:v>VIII/2009</c:v>
                </c:pt>
                <c:pt idx="103">
                  <c:v>IX/2009</c:v>
                </c:pt>
                <c:pt idx="104">
                  <c:v>X/2009</c:v>
                </c:pt>
                <c:pt idx="105">
                  <c:v>XI/2009</c:v>
                </c:pt>
                <c:pt idx="106">
                  <c:v>XII/2009</c:v>
                </c:pt>
                <c:pt idx="107">
                  <c:v>I/2010</c:v>
                </c:pt>
                <c:pt idx="108">
                  <c:v>II/2010</c:v>
                </c:pt>
                <c:pt idx="109">
                  <c:v>III/2010</c:v>
                </c:pt>
                <c:pt idx="110">
                  <c:v>IV/2010</c:v>
                </c:pt>
                <c:pt idx="111">
                  <c:v>V/2010</c:v>
                </c:pt>
                <c:pt idx="112">
                  <c:v>VI/2010</c:v>
                </c:pt>
                <c:pt idx="113">
                  <c:v>VII/2010</c:v>
                </c:pt>
                <c:pt idx="114">
                  <c:v>VIII/2010</c:v>
                </c:pt>
                <c:pt idx="115">
                  <c:v>IX/2010</c:v>
                </c:pt>
                <c:pt idx="116">
                  <c:v>X/2010</c:v>
                </c:pt>
                <c:pt idx="117">
                  <c:v>XI/2010</c:v>
                </c:pt>
                <c:pt idx="118">
                  <c:v>XII/2010</c:v>
                </c:pt>
                <c:pt idx="119">
                  <c:v>I/2011</c:v>
                </c:pt>
                <c:pt idx="120">
                  <c:v>II/2011</c:v>
                </c:pt>
                <c:pt idx="121">
                  <c:v>III/2011</c:v>
                </c:pt>
                <c:pt idx="122">
                  <c:v>IV/2011</c:v>
                </c:pt>
                <c:pt idx="123">
                  <c:v>V/2011</c:v>
                </c:pt>
                <c:pt idx="124">
                  <c:v>VI/2011</c:v>
                </c:pt>
                <c:pt idx="125">
                  <c:v>VII/2011</c:v>
                </c:pt>
                <c:pt idx="126">
                  <c:v>VIII/2011</c:v>
                </c:pt>
                <c:pt idx="127">
                  <c:v>IX/2011</c:v>
                </c:pt>
                <c:pt idx="128">
                  <c:v>X/2011</c:v>
                </c:pt>
                <c:pt idx="129">
                  <c:v>XI/2011</c:v>
                </c:pt>
                <c:pt idx="130">
                  <c:v>XII/2011</c:v>
                </c:pt>
                <c:pt idx="131">
                  <c:v>I/2012</c:v>
                </c:pt>
                <c:pt idx="132">
                  <c:v>II/2012</c:v>
                </c:pt>
                <c:pt idx="133">
                  <c:v>III/2012</c:v>
                </c:pt>
                <c:pt idx="134">
                  <c:v>IV/2012</c:v>
                </c:pt>
                <c:pt idx="135">
                  <c:v>V/2012</c:v>
                </c:pt>
                <c:pt idx="136">
                  <c:v>VI/2012</c:v>
                </c:pt>
                <c:pt idx="137">
                  <c:v>VII/2012</c:v>
                </c:pt>
                <c:pt idx="138">
                  <c:v>VIII/2012</c:v>
                </c:pt>
                <c:pt idx="139">
                  <c:v>IX/2012</c:v>
                </c:pt>
                <c:pt idx="140">
                  <c:v>X/2012</c:v>
                </c:pt>
                <c:pt idx="141">
                  <c:v>XI/2012</c:v>
                </c:pt>
                <c:pt idx="142">
                  <c:v>XII/2012</c:v>
                </c:pt>
                <c:pt idx="143">
                  <c:v>I/2013</c:v>
                </c:pt>
                <c:pt idx="144">
                  <c:v>II/2013</c:v>
                </c:pt>
                <c:pt idx="145">
                  <c:v>III/2013</c:v>
                </c:pt>
                <c:pt idx="146">
                  <c:v>IV/2013</c:v>
                </c:pt>
                <c:pt idx="147">
                  <c:v>V/2013</c:v>
                </c:pt>
                <c:pt idx="148">
                  <c:v>VI/2013</c:v>
                </c:pt>
                <c:pt idx="149">
                  <c:v>VII/2013</c:v>
                </c:pt>
                <c:pt idx="150">
                  <c:v>VIII/2013</c:v>
                </c:pt>
                <c:pt idx="151">
                  <c:v>IX/2013</c:v>
                </c:pt>
                <c:pt idx="152">
                  <c:v>X/2013</c:v>
                </c:pt>
                <c:pt idx="153">
                  <c:v>XI/2013</c:v>
                </c:pt>
                <c:pt idx="154">
                  <c:v>XII/2013</c:v>
                </c:pt>
                <c:pt idx="155">
                  <c:v>I/2014</c:v>
                </c:pt>
                <c:pt idx="156">
                  <c:v>II/2014</c:v>
                </c:pt>
                <c:pt idx="157">
                  <c:v>III/2014</c:v>
                </c:pt>
                <c:pt idx="158">
                  <c:v>IV/2014</c:v>
                </c:pt>
                <c:pt idx="159">
                  <c:v>V/2014</c:v>
                </c:pt>
                <c:pt idx="160">
                  <c:v>VI/2014</c:v>
                </c:pt>
                <c:pt idx="161">
                  <c:v>VII/2014</c:v>
                </c:pt>
                <c:pt idx="162">
                  <c:v>VIII/2014</c:v>
                </c:pt>
                <c:pt idx="163">
                  <c:v>IX/2014</c:v>
                </c:pt>
                <c:pt idx="164">
                  <c:v>X/2014</c:v>
                </c:pt>
                <c:pt idx="165">
                  <c:v>XI/2014</c:v>
                </c:pt>
                <c:pt idx="166">
                  <c:v>XII/2014</c:v>
                </c:pt>
                <c:pt idx="167">
                  <c:v>I/2015</c:v>
                </c:pt>
                <c:pt idx="168">
                  <c:v>II/2015</c:v>
                </c:pt>
                <c:pt idx="169">
                  <c:v>III/2015</c:v>
                </c:pt>
                <c:pt idx="170">
                  <c:v>IV/2015</c:v>
                </c:pt>
                <c:pt idx="171">
                  <c:v>V/2015</c:v>
                </c:pt>
                <c:pt idx="172">
                  <c:v>VI/2015</c:v>
                </c:pt>
                <c:pt idx="173">
                  <c:v>VII/2015</c:v>
                </c:pt>
                <c:pt idx="174">
                  <c:v>VIII/2015</c:v>
                </c:pt>
                <c:pt idx="175">
                  <c:v>IX/2015</c:v>
                </c:pt>
                <c:pt idx="176">
                  <c:v>X/2015</c:v>
                </c:pt>
                <c:pt idx="177">
                  <c:v>X/2015</c:v>
                </c:pt>
              </c:strCache>
            </c:strRef>
          </c:cat>
          <c:val>
            <c:numRef>
              <c:f>Tarkoituskokomaa!$F$10:$F$187</c:f>
              <c:numCache>
                <c:formatCode>#,##0</c:formatCode>
                <c:ptCount val="178"/>
                <c:pt idx="0">
                  <c:v>526792.70679665345</c:v>
                </c:pt>
                <c:pt idx="1">
                  <c:v>657427.40339459584</c:v>
                </c:pt>
                <c:pt idx="2">
                  <c:v>604599.10012882494</c:v>
                </c:pt>
                <c:pt idx="3">
                  <c:v>443554.14362463175</c:v>
                </c:pt>
                <c:pt idx="4">
                  <c:v>1133284.727248179</c:v>
                </c:pt>
                <c:pt idx="5">
                  <c:v>1749641.3478218308</c:v>
                </c:pt>
                <c:pt idx="6">
                  <c:v>952929.14085622015</c:v>
                </c:pt>
                <c:pt idx="7">
                  <c:v>560056.64192581642</c:v>
                </c:pt>
                <c:pt idx="8">
                  <c:v>475122.55968227924</c:v>
                </c:pt>
                <c:pt idx="9">
                  <c:v>431571.05115903245</c:v>
                </c:pt>
                <c:pt idx="10">
                  <c:v>420447.51906113664</c:v>
                </c:pt>
                <c:pt idx="11">
                  <c:v>346808.88444178848</c:v>
                </c:pt>
                <c:pt idx="12">
                  <c:v>572903.61889113893</c:v>
                </c:pt>
                <c:pt idx="13">
                  <c:v>711624.0382043916</c:v>
                </c:pt>
                <c:pt idx="14">
                  <c:v>559172.77015078277</c:v>
                </c:pt>
                <c:pt idx="15">
                  <c:v>431120.493254887</c:v>
                </c:pt>
                <c:pt idx="16">
                  <c:v>1117584.3178128114</c:v>
                </c:pt>
                <c:pt idx="17">
                  <c:v>1784908.5482130926</c:v>
                </c:pt>
                <c:pt idx="18">
                  <c:v>948958.35980566207</c:v>
                </c:pt>
                <c:pt idx="19">
                  <c:v>553803.6505580286</c:v>
                </c:pt>
                <c:pt idx="20">
                  <c:v>459037.33909830189</c:v>
                </c:pt>
                <c:pt idx="21">
                  <c:v>405092.17666992359</c:v>
                </c:pt>
                <c:pt idx="22">
                  <c:v>364651.55929363432</c:v>
                </c:pt>
                <c:pt idx="23">
                  <c:v>322138.58992023038</c:v>
                </c:pt>
                <c:pt idx="24">
                  <c:v>558527.33781243523</c:v>
                </c:pt>
                <c:pt idx="25">
                  <c:v>656076.75628692855</c:v>
                </c:pt>
                <c:pt idx="26">
                  <c:v>593809.62747664878</c:v>
                </c:pt>
                <c:pt idx="27">
                  <c:v>460314.73331248132</c:v>
                </c:pt>
                <c:pt idx="28">
                  <c:v>1089545.991351224</c:v>
                </c:pt>
                <c:pt idx="29">
                  <c:v>1826553.3118913947</c:v>
                </c:pt>
                <c:pt idx="30">
                  <c:v>922158.30141557171</c:v>
                </c:pt>
                <c:pt idx="31">
                  <c:v>555045.30967214843</c:v>
                </c:pt>
                <c:pt idx="32">
                  <c:v>476172.33857652097</c:v>
                </c:pt>
                <c:pt idx="33">
                  <c:v>430069.38815061667</c:v>
                </c:pt>
                <c:pt idx="34">
                  <c:v>394260.68015067786</c:v>
                </c:pt>
                <c:pt idx="35">
                  <c:v>368548.6712994852</c:v>
                </c:pt>
                <c:pt idx="36">
                  <c:v>601767.14578889089</c:v>
                </c:pt>
                <c:pt idx="37">
                  <c:v>663583.34474300593</c:v>
                </c:pt>
                <c:pt idx="38">
                  <c:v>591947.39199508075</c:v>
                </c:pt>
                <c:pt idx="39">
                  <c:v>441831.21183831751</c:v>
                </c:pt>
                <c:pt idx="40">
                  <c:v>1018669.1502677901</c:v>
                </c:pt>
                <c:pt idx="41">
                  <c:v>1795376.4408361635</c:v>
                </c:pt>
                <c:pt idx="42">
                  <c:v>904438.06341705192</c:v>
                </c:pt>
                <c:pt idx="43">
                  <c:v>556524.90670351544</c:v>
                </c:pt>
                <c:pt idx="44">
                  <c:v>493372.50097908406</c:v>
                </c:pt>
                <c:pt idx="45">
                  <c:v>411337.85053585412</c:v>
                </c:pt>
                <c:pt idx="46">
                  <c:v>394665.97880431561</c:v>
                </c:pt>
                <c:pt idx="47">
                  <c:v>369808.65945533029</c:v>
                </c:pt>
                <c:pt idx="48">
                  <c:v>571326.44126633531</c:v>
                </c:pt>
                <c:pt idx="49">
                  <c:v>771332.74816174875</c:v>
                </c:pt>
                <c:pt idx="50">
                  <c:v>605497.49312693265</c:v>
                </c:pt>
                <c:pt idx="51">
                  <c:v>457204.6048570312</c:v>
                </c:pt>
                <c:pt idx="52">
                  <c:v>1052204.3209671555</c:v>
                </c:pt>
                <c:pt idx="53">
                  <c:v>1893153.9597380289</c:v>
                </c:pt>
                <c:pt idx="54">
                  <c:v>926961.54083120835</c:v>
                </c:pt>
                <c:pt idx="55">
                  <c:v>589799.64724680316</c:v>
                </c:pt>
                <c:pt idx="56">
                  <c:v>513437.96533440746</c:v>
                </c:pt>
                <c:pt idx="57">
                  <c:v>424279.11874615011</c:v>
                </c:pt>
                <c:pt idx="58">
                  <c:v>442133.71436100383</c:v>
                </c:pt>
                <c:pt idx="59">
                  <c:v>370845.13859163702</c:v>
                </c:pt>
                <c:pt idx="60">
                  <c:v>606819.23818975175</c:v>
                </c:pt>
                <c:pt idx="61">
                  <c:v>734414.68317604135</c:v>
                </c:pt>
                <c:pt idx="62">
                  <c:v>717808.54221647338</c:v>
                </c:pt>
                <c:pt idx="63">
                  <c:v>468795.39214886987</c:v>
                </c:pt>
                <c:pt idx="64">
                  <c:v>1080809.5311016422</c:v>
                </c:pt>
                <c:pt idx="65">
                  <c:v>1898666.9713764489</c:v>
                </c:pt>
                <c:pt idx="66">
                  <c:v>1002543.0835649822</c:v>
                </c:pt>
                <c:pt idx="67">
                  <c:v>641198.92878643807</c:v>
                </c:pt>
                <c:pt idx="68">
                  <c:v>520563.13441234594</c:v>
                </c:pt>
                <c:pt idx="69">
                  <c:v>429855.35627201857</c:v>
                </c:pt>
                <c:pt idx="70">
                  <c:v>448605.30827000522</c:v>
                </c:pt>
                <c:pt idx="71">
                  <c:v>377797.32509630569</c:v>
                </c:pt>
                <c:pt idx="72">
                  <c:v>604898.60210590146</c:v>
                </c:pt>
                <c:pt idx="73">
                  <c:v>765504.38013644156</c:v>
                </c:pt>
                <c:pt idx="74">
                  <c:v>640931.68834158126</c:v>
                </c:pt>
                <c:pt idx="75">
                  <c:v>470241.46038522205</c:v>
                </c:pt>
                <c:pt idx="76">
                  <c:v>1154789.5098044092</c:v>
                </c:pt>
                <c:pt idx="77">
                  <c:v>1906056.781617085</c:v>
                </c:pt>
                <c:pt idx="78">
                  <c:v>1010594.1284442822</c:v>
                </c:pt>
                <c:pt idx="79">
                  <c:v>663743.38719576749</c:v>
                </c:pt>
                <c:pt idx="80">
                  <c:v>555327.1601377693</c:v>
                </c:pt>
                <c:pt idx="81">
                  <c:v>461732.10311927646</c:v>
                </c:pt>
                <c:pt idx="82">
                  <c:v>481115.14427999186</c:v>
                </c:pt>
                <c:pt idx="83">
                  <c:v>390331.98971572967</c:v>
                </c:pt>
                <c:pt idx="84">
                  <c:v>685117.17003116268</c:v>
                </c:pt>
                <c:pt idx="85">
                  <c:v>796460.78191288328</c:v>
                </c:pt>
                <c:pt idx="86">
                  <c:v>617113.4065908842</c:v>
                </c:pt>
                <c:pt idx="87">
                  <c:v>502978.51276539022</c:v>
                </c:pt>
                <c:pt idx="88">
                  <c:v>1123926.0175272659</c:v>
                </c:pt>
                <c:pt idx="89">
                  <c:v>1864828.7396137766</c:v>
                </c:pt>
                <c:pt idx="90">
                  <c:v>975871.36803106894</c:v>
                </c:pt>
                <c:pt idx="91">
                  <c:v>633447.13965985202</c:v>
                </c:pt>
                <c:pt idx="92">
                  <c:v>546365.0247637491</c:v>
                </c:pt>
                <c:pt idx="93">
                  <c:v>467086.74830762553</c:v>
                </c:pt>
                <c:pt idx="94">
                  <c:v>471957.48878375394</c:v>
                </c:pt>
                <c:pt idx="95">
                  <c:v>418846.1779479215</c:v>
                </c:pt>
                <c:pt idx="96">
                  <c:v>643634.85064662131</c:v>
                </c:pt>
                <c:pt idx="97">
                  <c:v>734429.88553752587</c:v>
                </c:pt>
                <c:pt idx="98">
                  <c:v>728659.54539946537</c:v>
                </c:pt>
                <c:pt idx="99">
                  <c:v>502022.57601561135</c:v>
                </c:pt>
                <c:pt idx="100">
                  <c:v>1138800.7002824638</c:v>
                </c:pt>
                <c:pt idx="101">
                  <c:v>1833653.0645312488</c:v>
                </c:pt>
                <c:pt idx="102">
                  <c:v>991965.33652925864</c:v>
                </c:pt>
                <c:pt idx="103">
                  <c:v>632446.74646987754</c:v>
                </c:pt>
                <c:pt idx="104">
                  <c:v>592939.30120873486</c:v>
                </c:pt>
                <c:pt idx="105">
                  <c:v>448599.0207528043</c:v>
                </c:pt>
                <c:pt idx="106">
                  <c:v>487092.54849672323</c:v>
                </c:pt>
                <c:pt idx="107">
                  <c:v>435558.32933100109</c:v>
                </c:pt>
                <c:pt idx="108">
                  <c:v>629482.57296167256</c:v>
                </c:pt>
                <c:pt idx="109">
                  <c:v>837434.12004237075</c:v>
                </c:pt>
                <c:pt idx="110">
                  <c:v>742373.56132898387</c:v>
                </c:pt>
                <c:pt idx="111">
                  <c:v>501572.59308126062</c:v>
                </c:pt>
                <c:pt idx="112">
                  <c:v>1043800.5524746563</c:v>
                </c:pt>
                <c:pt idx="113">
                  <c:v>1967355.4363606963</c:v>
                </c:pt>
                <c:pt idx="114">
                  <c:v>1036494.7157703756</c:v>
                </c:pt>
                <c:pt idx="115">
                  <c:v>678346.34961934353</c:v>
                </c:pt>
                <c:pt idx="116">
                  <c:v>625986.79155340325</c:v>
                </c:pt>
                <c:pt idx="117">
                  <c:v>461466.06733982445</c:v>
                </c:pt>
                <c:pt idx="118">
                  <c:v>521351.03543934936</c:v>
                </c:pt>
                <c:pt idx="119">
                  <c:v>433581.96321763279</c:v>
                </c:pt>
                <c:pt idx="120">
                  <c:v>618543.27961151442</c:v>
                </c:pt>
                <c:pt idx="121">
                  <c:v>822988.86307554576</c:v>
                </c:pt>
                <c:pt idx="122">
                  <c:v>719471.95480323909</c:v>
                </c:pt>
                <c:pt idx="123">
                  <c:v>511946.59222754376</c:v>
                </c:pt>
                <c:pt idx="124">
                  <c:v>1104175.3734223025</c:v>
                </c:pt>
                <c:pt idx="125">
                  <c:v>1975481.9838237776</c:v>
                </c:pt>
                <c:pt idx="126">
                  <c:v>1037063.8314100872</c:v>
                </c:pt>
                <c:pt idx="127">
                  <c:v>686776.9321503595</c:v>
                </c:pt>
                <c:pt idx="128">
                  <c:v>620072.83750031609</c:v>
                </c:pt>
                <c:pt idx="129">
                  <c:v>476589.17382065824</c:v>
                </c:pt>
                <c:pt idx="130">
                  <c:v>525698.82902999024</c:v>
                </c:pt>
                <c:pt idx="131">
                  <c:v>440350.94192582386</c:v>
                </c:pt>
                <c:pt idx="132">
                  <c:v>652762.8539055431</c:v>
                </c:pt>
                <c:pt idx="133">
                  <c:v>849299.5767453115</c:v>
                </c:pt>
                <c:pt idx="134">
                  <c:v>697377.62919066742</c:v>
                </c:pt>
                <c:pt idx="135">
                  <c:v>509401.00839064561</c:v>
                </c:pt>
                <c:pt idx="136">
                  <c:v>1139869.7737400725</c:v>
                </c:pt>
                <c:pt idx="137">
                  <c:v>1897851.2945376795</c:v>
                </c:pt>
                <c:pt idx="138">
                  <c:v>1048721.006274621</c:v>
                </c:pt>
                <c:pt idx="139">
                  <c:v>682407.10617639299</c:v>
                </c:pt>
                <c:pt idx="140">
                  <c:v>607375.57301882352</c:v>
                </c:pt>
                <c:pt idx="141">
                  <c:v>492219.59082900517</c:v>
                </c:pt>
                <c:pt idx="142">
                  <c:v>543567.72940693249</c:v>
                </c:pt>
                <c:pt idx="143">
                  <c:v>431386.14008931344</c:v>
                </c:pt>
                <c:pt idx="144">
                  <c:v>662498.061918027</c:v>
                </c:pt>
                <c:pt idx="145">
                  <c:v>863682.74230943737</c:v>
                </c:pt>
                <c:pt idx="146">
                  <c:v>657901.700166311</c:v>
                </c:pt>
                <c:pt idx="147">
                  <c:v>527126.78670391638</c:v>
                </c:pt>
                <c:pt idx="148">
                  <c:v>1184999.7215445256</c:v>
                </c:pt>
                <c:pt idx="149">
                  <c:v>1885043.7727353252</c:v>
                </c:pt>
                <c:pt idx="150">
                  <c:v>1037066.9174062505</c:v>
                </c:pt>
                <c:pt idx="151">
                  <c:v>684032.02493006841</c:v>
                </c:pt>
                <c:pt idx="152">
                  <c:v>612606.1735672754</c:v>
                </c:pt>
                <c:pt idx="153">
                  <c:v>532659.07699754077</c:v>
                </c:pt>
                <c:pt idx="154">
                  <c:v>527984.81155496999</c:v>
                </c:pt>
                <c:pt idx="155">
                  <c:v>440086.16123167815</c:v>
                </c:pt>
                <c:pt idx="156">
                  <c:v>668125.54440589237</c:v>
                </c:pt>
                <c:pt idx="157">
                  <c:v>763914.42332577333</c:v>
                </c:pt>
                <c:pt idx="158">
                  <c:v>698267.21995688824</c:v>
                </c:pt>
                <c:pt idx="159">
                  <c:v>547345.80453489325</c:v>
                </c:pt>
                <c:pt idx="160">
                  <c:v>1117273.8772958226</c:v>
                </c:pt>
                <c:pt idx="161">
                  <c:v>1859825.1207051217</c:v>
                </c:pt>
                <c:pt idx="162">
                  <c:v>1017926.8467243494</c:v>
                </c:pt>
                <c:pt idx="163">
                  <c:v>677478.15296804369</c:v>
                </c:pt>
                <c:pt idx="164">
                  <c:v>610714.94580456498</c:v>
                </c:pt>
                <c:pt idx="165">
                  <c:v>508148.737676266</c:v>
                </c:pt>
                <c:pt idx="166">
                  <c:v>520605.66052252776</c:v>
                </c:pt>
                <c:pt idx="167">
                  <c:v>436817.80155499524</c:v>
                </c:pt>
                <c:pt idx="168">
                  <c:v>656733.16404917499</c:v>
                </c:pt>
                <c:pt idx="169">
                  <c:v>703814.18885079504</c:v>
                </c:pt>
                <c:pt idx="170">
                  <c:v>650145.43869784242</c:v>
                </c:pt>
                <c:pt idx="171">
                  <c:v>538142.10285081354</c:v>
                </c:pt>
                <c:pt idx="172">
                  <c:v>1073379.7041501203</c:v>
                </c:pt>
                <c:pt idx="173">
                  <c:v>1791668.2431023</c:v>
                </c:pt>
                <c:pt idx="174">
                  <c:v>1042721.0854326667</c:v>
                </c:pt>
                <c:pt idx="175">
                  <c:v>679775.21977880597</c:v>
                </c:pt>
                <c:pt idx="176">
                  <c:v>625300.79330859159</c:v>
                </c:pt>
                <c:pt idx="177">
                  <c:v>482061.50251083443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6-86EC-400F-B431-7EA2D5DD9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0169696"/>
        <c:axId val="540170088"/>
      </c:barChart>
      <c:lineChart>
        <c:grouping val="standard"/>
        <c:varyColors val="0"/>
        <c:ser>
          <c:idx val="0"/>
          <c:order val="1"/>
          <c:tx>
            <c:strRef>
              <c:f>Tarkoituskokomaa!$G$8</c:f>
              <c:strCache>
                <c:ptCount val="1"/>
                <c:pt idx="0">
                  <c:v>Ammattiin liittyvät Business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Tarkoituskokomaa!$A$10:$A$187</c:f>
              <c:strCache>
                <c:ptCount val="178"/>
                <c:pt idx="0">
                  <c:v>II/2001</c:v>
                </c:pt>
                <c:pt idx="1">
                  <c:v>III/2001</c:v>
                </c:pt>
                <c:pt idx="2">
                  <c:v>IV/2001</c:v>
                </c:pt>
                <c:pt idx="3">
                  <c:v>V/2001</c:v>
                </c:pt>
                <c:pt idx="4">
                  <c:v>VI/2001</c:v>
                </c:pt>
                <c:pt idx="5">
                  <c:v>VII/2001</c:v>
                </c:pt>
                <c:pt idx="6">
                  <c:v>VIII/2001</c:v>
                </c:pt>
                <c:pt idx="7">
                  <c:v>IX/2001</c:v>
                </c:pt>
                <c:pt idx="8">
                  <c:v>X/2001</c:v>
                </c:pt>
                <c:pt idx="9">
                  <c:v>XI/2001</c:v>
                </c:pt>
                <c:pt idx="10">
                  <c:v>XII/2001</c:v>
                </c:pt>
                <c:pt idx="11">
                  <c:v>I/2002</c:v>
                </c:pt>
                <c:pt idx="12">
                  <c:v>II/2002</c:v>
                </c:pt>
                <c:pt idx="13">
                  <c:v>III/2002</c:v>
                </c:pt>
                <c:pt idx="14">
                  <c:v>IV/2002</c:v>
                </c:pt>
                <c:pt idx="15">
                  <c:v>V/2002</c:v>
                </c:pt>
                <c:pt idx="16">
                  <c:v>VI/2002</c:v>
                </c:pt>
                <c:pt idx="17">
                  <c:v>VII/2002</c:v>
                </c:pt>
                <c:pt idx="18">
                  <c:v>VIII/2002</c:v>
                </c:pt>
                <c:pt idx="19">
                  <c:v>IX/2002</c:v>
                </c:pt>
                <c:pt idx="20">
                  <c:v>X/2002</c:v>
                </c:pt>
                <c:pt idx="21">
                  <c:v>XI/2002</c:v>
                </c:pt>
                <c:pt idx="22">
                  <c:v>XII/2002</c:v>
                </c:pt>
                <c:pt idx="23">
                  <c:v>I/2003</c:v>
                </c:pt>
                <c:pt idx="24">
                  <c:v>II/2003</c:v>
                </c:pt>
                <c:pt idx="25">
                  <c:v>III/2003</c:v>
                </c:pt>
                <c:pt idx="26">
                  <c:v>IV/2003</c:v>
                </c:pt>
                <c:pt idx="27">
                  <c:v>V/2003</c:v>
                </c:pt>
                <c:pt idx="28">
                  <c:v>VI/2003</c:v>
                </c:pt>
                <c:pt idx="29">
                  <c:v>VII/2003</c:v>
                </c:pt>
                <c:pt idx="30">
                  <c:v>VIII/2003</c:v>
                </c:pt>
                <c:pt idx="31">
                  <c:v>IX/2003</c:v>
                </c:pt>
                <c:pt idx="32">
                  <c:v>X/2003</c:v>
                </c:pt>
                <c:pt idx="33">
                  <c:v>XI/2003</c:v>
                </c:pt>
                <c:pt idx="34">
                  <c:v>XII/2003</c:v>
                </c:pt>
                <c:pt idx="35">
                  <c:v>I/2004</c:v>
                </c:pt>
                <c:pt idx="36">
                  <c:v>II/2004</c:v>
                </c:pt>
                <c:pt idx="37">
                  <c:v>III/2004</c:v>
                </c:pt>
                <c:pt idx="38">
                  <c:v>IV/2004</c:v>
                </c:pt>
                <c:pt idx="39">
                  <c:v>V/2004</c:v>
                </c:pt>
                <c:pt idx="40">
                  <c:v>VI/2004</c:v>
                </c:pt>
                <c:pt idx="41">
                  <c:v>VII/2004</c:v>
                </c:pt>
                <c:pt idx="42">
                  <c:v>VIII/2004</c:v>
                </c:pt>
                <c:pt idx="43">
                  <c:v>IX/2004</c:v>
                </c:pt>
                <c:pt idx="44">
                  <c:v>X/2004</c:v>
                </c:pt>
                <c:pt idx="45">
                  <c:v>XI/2004</c:v>
                </c:pt>
                <c:pt idx="46">
                  <c:v>XII/2004</c:v>
                </c:pt>
                <c:pt idx="47">
                  <c:v>I/2005</c:v>
                </c:pt>
                <c:pt idx="48">
                  <c:v>II/2005</c:v>
                </c:pt>
                <c:pt idx="49">
                  <c:v>III/2005</c:v>
                </c:pt>
                <c:pt idx="50">
                  <c:v>IV/2005</c:v>
                </c:pt>
                <c:pt idx="51">
                  <c:v>V/2005</c:v>
                </c:pt>
                <c:pt idx="52">
                  <c:v>VI/2005</c:v>
                </c:pt>
                <c:pt idx="53">
                  <c:v>VII/2005</c:v>
                </c:pt>
                <c:pt idx="54">
                  <c:v>VIII/2005</c:v>
                </c:pt>
                <c:pt idx="55">
                  <c:v>IX/2005</c:v>
                </c:pt>
                <c:pt idx="56">
                  <c:v>X/2005</c:v>
                </c:pt>
                <c:pt idx="57">
                  <c:v>XI/2005</c:v>
                </c:pt>
                <c:pt idx="58">
                  <c:v>XII/2005</c:v>
                </c:pt>
                <c:pt idx="59">
                  <c:v>I/2006</c:v>
                </c:pt>
                <c:pt idx="60">
                  <c:v>II/2006</c:v>
                </c:pt>
                <c:pt idx="61">
                  <c:v>III/2006</c:v>
                </c:pt>
                <c:pt idx="62">
                  <c:v>IV/2006</c:v>
                </c:pt>
                <c:pt idx="63">
                  <c:v>V/2006</c:v>
                </c:pt>
                <c:pt idx="64">
                  <c:v>VI/2006</c:v>
                </c:pt>
                <c:pt idx="65">
                  <c:v>VII/2006</c:v>
                </c:pt>
                <c:pt idx="66">
                  <c:v>VIII/2006</c:v>
                </c:pt>
                <c:pt idx="67">
                  <c:v>IX/2006</c:v>
                </c:pt>
                <c:pt idx="68">
                  <c:v>X/2006</c:v>
                </c:pt>
                <c:pt idx="69">
                  <c:v>XI/2006</c:v>
                </c:pt>
                <c:pt idx="70">
                  <c:v>XII/2006</c:v>
                </c:pt>
                <c:pt idx="71">
                  <c:v>I/2007</c:v>
                </c:pt>
                <c:pt idx="72">
                  <c:v>II/2007</c:v>
                </c:pt>
                <c:pt idx="73">
                  <c:v>III/2007</c:v>
                </c:pt>
                <c:pt idx="74">
                  <c:v>IV/2007</c:v>
                </c:pt>
                <c:pt idx="75">
                  <c:v>V/2007</c:v>
                </c:pt>
                <c:pt idx="76">
                  <c:v>VI/2007</c:v>
                </c:pt>
                <c:pt idx="77">
                  <c:v>VII/2007</c:v>
                </c:pt>
                <c:pt idx="78">
                  <c:v>VIII/2007</c:v>
                </c:pt>
                <c:pt idx="79">
                  <c:v>IX/2007</c:v>
                </c:pt>
                <c:pt idx="80">
                  <c:v>X/2007</c:v>
                </c:pt>
                <c:pt idx="81">
                  <c:v>XI/2007</c:v>
                </c:pt>
                <c:pt idx="82">
                  <c:v>XII/2007</c:v>
                </c:pt>
                <c:pt idx="83">
                  <c:v>I/2008</c:v>
                </c:pt>
                <c:pt idx="84">
                  <c:v>II/2008</c:v>
                </c:pt>
                <c:pt idx="85">
                  <c:v>III/2008</c:v>
                </c:pt>
                <c:pt idx="86">
                  <c:v>IV/2008</c:v>
                </c:pt>
                <c:pt idx="87">
                  <c:v>V/2008</c:v>
                </c:pt>
                <c:pt idx="88">
                  <c:v>VI/2008</c:v>
                </c:pt>
                <c:pt idx="89">
                  <c:v>VII/2008</c:v>
                </c:pt>
                <c:pt idx="90">
                  <c:v>VIII/2008</c:v>
                </c:pt>
                <c:pt idx="91">
                  <c:v>IX/2008</c:v>
                </c:pt>
                <c:pt idx="92">
                  <c:v>X/2008</c:v>
                </c:pt>
                <c:pt idx="93">
                  <c:v>XI/2008</c:v>
                </c:pt>
                <c:pt idx="94">
                  <c:v>XII/2008</c:v>
                </c:pt>
                <c:pt idx="95">
                  <c:v>I/2009</c:v>
                </c:pt>
                <c:pt idx="96">
                  <c:v>II/2009</c:v>
                </c:pt>
                <c:pt idx="97">
                  <c:v>III/2009</c:v>
                </c:pt>
                <c:pt idx="98">
                  <c:v>IV/2009</c:v>
                </c:pt>
                <c:pt idx="99">
                  <c:v>V/2009</c:v>
                </c:pt>
                <c:pt idx="100">
                  <c:v>VI/2009</c:v>
                </c:pt>
                <c:pt idx="101">
                  <c:v>VII/2009</c:v>
                </c:pt>
                <c:pt idx="102">
                  <c:v>VIII/2009</c:v>
                </c:pt>
                <c:pt idx="103">
                  <c:v>IX/2009</c:v>
                </c:pt>
                <c:pt idx="104">
                  <c:v>X/2009</c:v>
                </c:pt>
                <c:pt idx="105">
                  <c:v>XI/2009</c:v>
                </c:pt>
                <c:pt idx="106">
                  <c:v>XII/2009</c:v>
                </c:pt>
                <c:pt idx="107">
                  <c:v>I/2010</c:v>
                </c:pt>
                <c:pt idx="108">
                  <c:v>II/2010</c:v>
                </c:pt>
                <c:pt idx="109">
                  <c:v>III/2010</c:v>
                </c:pt>
                <c:pt idx="110">
                  <c:v>IV/2010</c:v>
                </c:pt>
                <c:pt idx="111">
                  <c:v>V/2010</c:v>
                </c:pt>
                <c:pt idx="112">
                  <c:v>VI/2010</c:v>
                </c:pt>
                <c:pt idx="113">
                  <c:v>VII/2010</c:v>
                </c:pt>
                <c:pt idx="114">
                  <c:v>VIII/2010</c:v>
                </c:pt>
                <c:pt idx="115">
                  <c:v>IX/2010</c:v>
                </c:pt>
                <c:pt idx="116">
                  <c:v>X/2010</c:v>
                </c:pt>
                <c:pt idx="117">
                  <c:v>XI/2010</c:v>
                </c:pt>
                <c:pt idx="118">
                  <c:v>XII/2010</c:v>
                </c:pt>
                <c:pt idx="119">
                  <c:v>I/2011</c:v>
                </c:pt>
                <c:pt idx="120">
                  <c:v>II/2011</c:v>
                </c:pt>
                <c:pt idx="121">
                  <c:v>III/2011</c:v>
                </c:pt>
                <c:pt idx="122">
                  <c:v>IV/2011</c:v>
                </c:pt>
                <c:pt idx="123">
                  <c:v>V/2011</c:v>
                </c:pt>
                <c:pt idx="124">
                  <c:v>VI/2011</c:v>
                </c:pt>
                <c:pt idx="125">
                  <c:v>VII/2011</c:v>
                </c:pt>
                <c:pt idx="126">
                  <c:v>VIII/2011</c:v>
                </c:pt>
                <c:pt idx="127">
                  <c:v>IX/2011</c:v>
                </c:pt>
                <c:pt idx="128">
                  <c:v>X/2011</c:v>
                </c:pt>
                <c:pt idx="129">
                  <c:v>XI/2011</c:v>
                </c:pt>
                <c:pt idx="130">
                  <c:v>XII/2011</c:v>
                </c:pt>
                <c:pt idx="131">
                  <c:v>I/2012</c:v>
                </c:pt>
                <c:pt idx="132">
                  <c:v>II/2012</c:v>
                </c:pt>
                <c:pt idx="133">
                  <c:v>III/2012</c:v>
                </c:pt>
                <c:pt idx="134">
                  <c:v>IV/2012</c:v>
                </c:pt>
                <c:pt idx="135">
                  <c:v>V/2012</c:v>
                </c:pt>
                <c:pt idx="136">
                  <c:v>VI/2012</c:v>
                </c:pt>
                <c:pt idx="137">
                  <c:v>VII/2012</c:v>
                </c:pt>
                <c:pt idx="138">
                  <c:v>VIII/2012</c:v>
                </c:pt>
                <c:pt idx="139">
                  <c:v>IX/2012</c:v>
                </c:pt>
                <c:pt idx="140">
                  <c:v>X/2012</c:v>
                </c:pt>
                <c:pt idx="141">
                  <c:v>XI/2012</c:v>
                </c:pt>
                <c:pt idx="142">
                  <c:v>XII/2012</c:v>
                </c:pt>
                <c:pt idx="143">
                  <c:v>I/2013</c:v>
                </c:pt>
                <c:pt idx="144">
                  <c:v>II/2013</c:v>
                </c:pt>
                <c:pt idx="145">
                  <c:v>III/2013</c:v>
                </c:pt>
                <c:pt idx="146">
                  <c:v>IV/2013</c:v>
                </c:pt>
                <c:pt idx="147">
                  <c:v>V/2013</c:v>
                </c:pt>
                <c:pt idx="148">
                  <c:v>VI/2013</c:v>
                </c:pt>
                <c:pt idx="149">
                  <c:v>VII/2013</c:v>
                </c:pt>
                <c:pt idx="150">
                  <c:v>VIII/2013</c:v>
                </c:pt>
                <c:pt idx="151">
                  <c:v>IX/2013</c:v>
                </c:pt>
                <c:pt idx="152">
                  <c:v>X/2013</c:v>
                </c:pt>
                <c:pt idx="153">
                  <c:v>XI/2013</c:v>
                </c:pt>
                <c:pt idx="154">
                  <c:v>XII/2013</c:v>
                </c:pt>
                <c:pt idx="155">
                  <c:v>I/2014</c:v>
                </c:pt>
                <c:pt idx="156">
                  <c:v>II/2014</c:v>
                </c:pt>
                <c:pt idx="157">
                  <c:v>III/2014</c:v>
                </c:pt>
                <c:pt idx="158">
                  <c:v>IV/2014</c:v>
                </c:pt>
                <c:pt idx="159">
                  <c:v>V/2014</c:v>
                </c:pt>
                <c:pt idx="160">
                  <c:v>VI/2014</c:v>
                </c:pt>
                <c:pt idx="161">
                  <c:v>VII/2014</c:v>
                </c:pt>
                <c:pt idx="162">
                  <c:v>VIII/2014</c:v>
                </c:pt>
                <c:pt idx="163">
                  <c:v>IX/2014</c:v>
                </c:pt>
                <c:pt idx="164">
                  <c:v>X/2014</c:v>
                </c:pt>
                <c:pt idx="165">
                  <c:v>XI/2014</c:v>
                </c:pt>
                <c:pt idx="166">
                  <c:v>XII/2014</c:v>
                </c:pt>
                <c:pt idx="167">
                  <c:v>I/2015</c:v>
                </c:pt>
                <c:pt idx="168">
                  <c:v>II/2015</c:v>
                </c:pt>
                <c:pt idx="169">
                  <c:v>III/2015</c:v>
                </c:pt>
                <c:pt idx="170">
                  <c:v>IV/2015</c:v>
                </c:pt>
                <c:pt idx="171">
                  <c:v>V/2015</c:v>
                </c:pt>
                <c:pt idx="172">
                  <c:v>VI/2015</c:v>
                </c:pt>
                <c:pt idx="173">
                  <c:v>VII/2015</c:v>
                </c:pt>
                <c:pt idx="174">
                  <c:v>VIII/2015</c:v>
                </c:pt>
                <c:pt idx="175">
                  <c:v>IX/2015</c:v>
                </c:pt>
                <c:pt idx="176">
                  <c:v>X/2015</c:v>
                </c:pt>
                <c:pt idx="177">
                  <c:v>X/2015</c:v>
                </c:pt>
              </c:strCache>
            </c:strRef>
          </c:cat>
          <c:val>
            <c:numRef>
              <c:f>Tarkoituskokomaa!$G$10:$G$187</c:f>
              <c:numCache>
                <c:formatCode>#,##0</c:formatCode>
                <c:ptCount val="178"/>
                <c:pt idx="0">
                  <c:v>303713.21910088195</c:v>
                </c:pt>
                <c:pt idx="1">
                  <c:v>361899.6288787988</c:v>
                </c:pt>
                <c:pt idx="2">
                  <c:v>303369.78796687897</c:v>
                </c:pt>
                <c:pt idx="3">
                  <c:v>345576.4740551365</c:v>
                </c:pt>
                <c:pt idx="4">
                  <c:v>287088.58121297299</c:v>
                </c:pt>
                <c:pt idx="5">
                  <c:v>227039.22974517039</c:v>
                </c:pt>
                <c:pt idx="6">
                  <c:v>302156.71418087638</c:v>
                </c:pt>
                <c:pt idx="7">
                  <c:v>358833.76565255166</c:v>
                </c:pt>
                <c:pt idx="8">
                  <c:v>367425.69200178579</c:v>
                </c:pt>
                <c:pt idx="9">
                  <c:v>352158.55623982305</c:v>
                </c:pt>
                <c:pt idx="10">
                  <c:v>192892.9483742025</c:v>
                </c:pt>
                <c:pt idx="11">
                  <c:v>270312.96530038043</c:v>
                </c:pt>
                <c:pt idx="12">
                  <c:v>271335.79014593182</c:v>
                </c:pt>
                <c:pt idx="13">
                  <c:v>301361.92144451884</c:v>
                </c:pt>
                <c:pt idx="14">
                  <c:v>325092.45346117264</c:v>
                </c:pt>
                <c:pt idx="15">
                  <c:v>311764.84200747596</c:v>
                </c:pt>
                <c:pt idx="16">
                  <c:v>277421.24936839094</c:v>
                </c:pt>
                <c:pt idx="17">
                  <c:v>210354.09545526869</c:v>
                </c:pt>
                <c:pt idx="18">
                  <c:v>289604.35612277943</c:v>
                </c:pt>
                <c:pt idx="19">
                  <c:v>332464.48920395819</c:v>
                </c:pt>
                <c:pt idx="20">
                  <c:v>352249.21597158746</c:v>
                </c:pt>
                <c:pt idx="21">
                  <c:v>345619.63856279134</c:v>
                </c:pt>
                <c:pt idx="22">
                  <c:v>187588.33673902685</c:v>
                </c:pt>
                <c:pt idx="23">
                  <c:v>261579.41436150126</c:v>
                </c:pt>
                <c:pt idx="24">
                  <c:v>269497.31341488333</c:v>
                </c:pt>
                <c:pt idx="25">
                  <c:v>315594.2914661062</c:v>
                </c:pt>
                <c:pt idx="26">
                  <c:v>296672.8354586768</c:v>
                </c:pt>
                <c:pt idx="27">
                  <c:v>300943.62116925215</c:v>
                </c:pt>
                <c:pt idx="28">
                  <c:v>275792.92794468632</c:v>
                </c:pt>
                <c:pt idx="29">
                  <c:v>216814.20700386818</c:v>
                </c:pt>
                <c:pt idx="30">
                  <c:v>288413.36680262448</c:v>
                </c:pt>
                <c:pt idx="31">
                  <c:v>358219.64991161955</c:v>
                </c:pt>
                <c:pt idx="32">
                  <c:v>353579.11323317967</c:v>
                </c:pt>
                <c:pt idx="33">
                  <c:v>334888.75925033761</c:v>
                </c:pt>
                <c:pt idx="34">
                  <c:v>191130.86275371644</c:v>
                </c:pt>
                <c:pt idx="35">
                  <c:v>258720.0253032764</c:v>
                </c:pt>
                <c:pt idx="36">
                  <c:v>283230.74097220891</c:v>
                </c:pt>
                <c:pt idx="37">
                  <c:v>324715.08144674101</c:v>
                </c:pt>
                <c:pt idx="38">
                  <c:v>286756.92891762953</c:v>
                </c:pt>
                <c:pt idx="39">
                  <c:v>307671.41663985257</c:v>
                </c:pt>
                <c:pt idx="40">
                  <c:v>297750.38492586691</c:v>
                </c:pt>
                <c:pt idx="41">
                  <c:v>271213.74188024941</c:v>
                </c:pt>
                <c:pt idx="42">
                  <c:v>314250.90074037662</c:v>
                </c:pt>
                <c:pt idx="43">
                  <c:v>374756.89166729606</c:v>
                </c:pt>
                <c:pt idx="44">
                  <c:v>372108.16024687962</c:v>
                </c:pt>
                <c:pt idx="45">
                  <c:v>360198.55842511455</c:v>
                </c:pt>
                <c:pt idx="46">
                  <c:v>215942.73535703722</c:v>
                </c:pt>
                <c:pt idx="47">
                  <c:v>272428.21509999351</c:v>
                </c:pt>
                <c:pt idx="48">
                  <c:v>296942.81506511808</c:v>
                </c:pt>
                <c:pt idx="49">
                  <c:v>311358.11593140132</c:v>
                </c:pt>
                <c:pt idx="50">
                  <c:v>326759.82084491733</c:v>
                </c:pt>
                <c:pt idx="51">
                  <c:v>331464.83164201758</c:v>
                </c:pt>
                <c:pt idx="52">
                  <c:v>296190.75117455301</c:v>
                </c:pt>
                <c:pt idx="53">
                  <c:v>277549.39032537886</c:v>
                </c:pt>
                <c:pt idx="54">
                  <c:v>341060.39088616311</c:v>
                </c:pt>
                <c:pt idx="55">
                  <c:v>384519.94857558532</c:v>
                </c:pt>
                <c:pt idx="56">
                  <c:v>377149.15761346504</c:v>
                </c:pt>
                <c:pt idx="57">
                  <c:v>364468.4966088105</c:v>
                </c:pt>
                <c:pt idx="58">
                  <c:v>213530.093037635</c:v>
                </c:pt>
                <c:pt idx="59">
                  <c:v>271638.38393155916</c:v>
                </c:pt>
                <c:pt idx="60">
                  <c:v>289607.87129574839</c:v>
                </c:pt>
                <c:pt idx="61">
                  <c:v>345387.43267143337</c:v>
                </c:pt>
                <c:pt idx="62">
                  <c:v>282615.85452673602</c:v>
                </c:pt>
                <c:pt idx="63">
                  <c:v>339428.5201416348</c:v>
                </c:pt>
                <c:pt idx="64">
                  <c:v>311504.88243594719</c:v>
                </c:pt>
                <c:pt idx="65">
                  <c:v>280396.63796255813</c:v>
                </c:pt>
                <c:pt idx="66">
                  <c:v>342346.53874424362</c:v>
                </c:pt>
                <c:pt idx="67">
                  <c:v>401756.21001403802</c:v>
                </c:pt>
                <c:pt idx="68">
                  <c:v>392677.07005290815</c:v>
                </c:pt>
                <c:pt idx="69">
                  <c:v>400138.74004634353</c:v>
                </c:pt>
                <c:pt idx="70">
                  <c:v>217475.06548022962</c:v>
                </c:pt>
                <c:pt idx="71">
                  <c:v>302513.10178524052</c:v>
                </c:pt>
                <c:pt idx="72">
                  <c:v>322599.18719281087</c:v>
                </c:pt>
                <c:pt idx="73">
                  <c:v>388496.15144785156</c:v>
                </c:pt>
                <c:pt idx="74">
                  <c:v>320204.34970412799</c:v>
                </c:pt>
                <c:pt idx="75">
                  <c:v>383446.60493603419</c:v>
                </c:pt>
                <c:pt idx="76">
                  <c:v>349118.74814680236</c:v>
                </c:pt>
                <c:pt idx="77">
                  <c:v>303133.4373460635</c:v>
                </c:pt>
                <c:pt idx="78">
                  <c:v>388289.49312247278</c:v>
                </c:pt>
                <c:pt idx="79">
                  <c:v>410724.89931145223</c:v>
                </c:pt>
                <c:pt idx="80">
                  <c:v>416211.6578314025</c:v>
                </c:pt>
                <c:pt idx="81">
                  <c:v>413079.61278331833</c:v>
                </c:pt>
                <c:pt idx="82">
                  <c:v>240052.57156791768</c:v>
                </c:pt>
                <c:pt idx="83">
                  <c:v>324580.49964462774</c:v>
                </c:pt>
                <c:pt idx="84">
                  <c:v>360633.42393437662</c:v>
                </c:pt>
                <c:pt idx="85">
                  <c:v>374363.55284875241</c:v>
                </c:pt>
                <c:pt idx="86">
                  <c:v>402130.36951537756</c:v>
                </c:pt>
                <c:pt idx="87">
                  <c:v>396024.32380888425</c:v>
                </c:pt>
                <c:pt idx="88">
                  <c:v>384981.4499517525</c:v>
                </c:pt>
                <c:pt idx="89">
                  <c:v>335809.92895973654</c:v>
                </c:pt>
                <c:pt idx="90">
                  <c:v>399942.43082165532</c:v>
                </c:pt>
                <c:pt idx="91">
                  <c:v>439536.59905255365</c:v>
                </c:pt>
                <c:pt idx="92">
                  <c:v>451738.37519489066</c:v>
                </c:pt>
                <c:pt idx="93">
                  <c:v>415777.34143033141</c:v>
                </c:pt>
                <c:pt idx="94">
                  <c:v>250218.95292266115</c:v>
                </c:pt>
                <c:pt idx="95">
                  <c:v>299188.41314569139</c:v>
                </c:pt>
                <c:pt idx="96">
                  <c:v>331246.06467120216</c:v>
                </c:pt>
                <c:pt idx="97">
                  <c:v>371121.45939466148</c:v>
                </c:pt>
                <c:pt idx="98">
                  <c:v>316291.2404410016</c:v>
                </c:pt>
                <c:pt idx="99">
                  <c:v>358050.83103206911</c:v>
                </c:pt>
                <c:pt idx="100">
                  <c:v>354060.12844926119</c:v>
                </c:pt>
                <c:pt idx="101">
                  <c:v>311251.86077860568</c:v>
                </c:pt>
                <c:pt idx="102">
                  <c:v>344108.55731153709</c:v>
                </c:pt>
                <c:pt idx="103">
                  <c:v>394360.95943387516</c:v>
                </c:pt>
                <c:pt idx="104">
                  <c:v>387824.82215400948</c:v>
                </c:pt>
                <c:pt idx="105">
                  <c:v>368018.94634015375</c:v>
                </c:pt>
                <c:pt idx="106">
                  <c:v>238457.16762895891</c:v>
                </c:pt>
                <c:pt idx="107">
                  <c:v>269634.55542826495</c:v>
                </c:pt>
                <c:pt idx="108">
                  <c:v>325310.52846925246</c:v>
                </c:pt>
                <c:pt idx="109">
                  <c:v>387314.61288791546</c:v>
                </c:pt>
                <c:pt idx="110">
                  <c:v>355902.2316846461</c:v>
                </c:pt>
                <c:pt idx="111">
                  <c:v>352382.79498109297</c:v>
                </c:pt>
                <c:pt idx="112">
                  <c:v>376135.10418679682</c:v>
                </c:pt>
                <c:pt idx="113">
                  <c:v>345633.10201045655</c:v>
                </c:pt>
                <c:pt idx="114">
                  <c:v>378122.09699074848</c:v>
                </c:pt>
                <c:pt idx="115">
                  <c:v>425084.7142648705</c:v>
                </c:pt>
                <c:pt idx="116">
                  <c:v>415394.6032277479</c:v>
                </c:pt>
                <c:pt idx="117">
                  <c:v>431408.66162168502</c:v>
                </c:pt>
                <c:pt idx="118">
                  <c:v>265384.96938398085</c:v>
                </c:pt>
                <c:pt idx="119">
                  <c:v>319545.32857239502</c:v>
                </c:pt>
                <c:pt idx="120">
                  <c:v>343585.6606341427</c:v>
                </c:pt>
                <c:pt idx="121">
                  <c:v>401558.20576649229</c:v>
                </c:pt>
                <c:pt idx="122">
                  <c:v>345218.00045890949</c:v>
                </c:pt>
                <c:pt idx="123">
                  <c:v>407489.58016436227</c:v>
                </c:pt>
                <c:pt idx="124">
                  <c:v>346271.35721531167</c:v>
                </c:pt>
                <c:pt idx="125">
                  <c:v>354151.30174704298</c:v>
                </c:pt>
                <c:pt idx="126">
                  <c:v>403015.31730821519</c:v>
                </c:pt>
                <c:pt idx="127">
                  <c:v>445108.86100576492</c:v>
                </c:pt>
                <c:pt idx="128">
                  <c:v>430785.68536503555</c:v>
                </c:pt>
                <c:pt idx="129">
                  <c:v>439059.56177611439</c:v>
                </c:pt>
                <c:pt idx="130">
                  <c:v>255605.43230033532</c:v>
                </c:pt>
                <c:pt idx="131">
                  <c:v>322004.08789539087</c:v>
                </c:pt>
                <c:pt idx="132">
                  <c:v>348241.87924668804</c:v>
                </c:pt>
                <c:pt idx="133">
                  <c:v>401702.17224511929</c:v>
                </c:pt>
                <c:pt idx="134">
                  <c:v>349035.66142823896</c:v>
                </c:pt>
                <c:pt idx="135">
                  <c:v>401902.13641684112</c:v>
                </c:pt>
                <c:pt idx="136">
                  <c:v>380223.2865475369</c:v>
                </c:pt>
                <c:pt idx="137">
                  <c:v>329493.08478022285</c:v>
                </c:pt>
                <c:pt idx="138">
                  <c:v>412960.8569542683</c:v>
                </c:pt>
                <c:pt idx="139">
                  <c:v>430572.42683893291</c:v>
                </c:pt>
                <c:pt idx="140">
                  <c:v>434667.37204757339</c:v>
                </c:pt>
                <c:pt idx="141">
                  <c:v>426927.16750674474</c:v>
                </c:pt>
                <c:pt idx="142">
                  <c:v>246529.06595207562</c:v>
                </c:pt>
                <c:pt idx="143">
                  <c:v>304567.09895198385</c:v>
                </c:pt>
                <c:pt idx="144">
                  <c:v>329065.46451065794</c:v>
                </c:pt>
                <c:pt idx="145">
                  <c:v>365109.21031844919</c:v>
                </c:pt>
                <c:pt idx="146">
                  <c:v>355826.34806245985</c:v>
                </c:pt>
                <c:pt idx="147">
                  <c:v>376309.34592256625</c:v>
                </c:pt>
                <c:pt idx="148">
                  <c:v>368206.37332274817</c:v>
                </c:pt>
                <c:pt idx="149">
                  <c:v>350870.06797711947</c:v>
                </c:pt>
                <c:pt idx="150">
                  <c:v>396284.74396797287</c:v>
                </c:pt>
                <c:pt idx="151">
                  <c:v>413981.8075786155</c:v>
                </c:pt>
                <c:pt idx="152">
                  <c:v>405858.76649050356</c:v>
                </c:pt>
                <c:pt idx="153">
                  <c:v>406131.705800611</c:v>
                </c:pt>
                <c:pt idx="154">
                  <c:v>242874.25694687263</c:v>
                </c:pt>
                <c:pt idx="155">
                  <c:v>304239.3946159191</c:v>
                </c:pt>
                <c:pt idx="156">
                  <c:v>324558.2549680653</c:v>
                </c:pt>
                <c:pt idx="157">
                  <c:v>368365.32165740361</c:v>
                </c:pt>
                <c:pt idx="158">
                  <c:v>312579.30928303872</c:v>
                </c:pt>
                <c:pt idx="159">
                  <c:v>361722.69005717157</c:v>
                </c:pt>
                <c:pt idx="160">
                  <c:v>352955.30081109126</c:v>
                </c:pt>
                <c:pt idx="161">
                  <c:v>305964.33078534948</c:v>
                </c:pt>
                <c:pt idx="162">
                  <c:v>384628.0220962867</c:v>
                </c:pt>
                <c:pt idx="163">
                  <c:v>410211.01086392818</c:v>
                </c:pt>
                <c:pt idx="164">
                  <c:v>419717.15916192112</c:v>
                </c:pt>
                <c:pt idx="165">
                  <c:v>395141.68537788751</c:v>
                </c:pt>
                <c:pt idx="166">
                  <c:v>258873.38931264088</c:v>
                </c:pt>
                <c:pt idx="167">
                  <c:v>326049.00374381559</c:v>
                </c:pt>
                <c:pt idx="168">
                  <c:v>370500.99938606168</c:v>
                </c:pt>
                <c:pt idx="169">
                  <c:v>431720.55095216917</c:v>
                </c:pt>
                <c:pt idx="170">
                  <c:v>371442.77668357233</c:v>
                </c:pt>
                <c:pt idx="171">
                  <c:v>421439.65490715945</c:v>
                </c:pt>
                <c:pt idx="172">
                  <c:v>426462.63478075084</c:v>
                </c:pt>
                <c:pt idx="173">
                  <c:v>402670.5284370564</c:v>
                </c:pt>
                <c:pt idx="174">
                  <c:v>442673.43011632358</c:v>
                </c:pt>
                <c:pt idx="175">
                  <c:v>476411.7179080334</c:v>
                </c:pt>
                <c:pt idx="176">
                  <c:v>477469.0017706278</c:v>
                </c:pt>
                <c:pt idx="177">
                  <c:v>447054.07377977105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86EC-400F-B431-7EA2D5DD9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170480"/>
        <c:axId val="540170872"/>
      </c:lineChart>
      <c:catAx>
        <c:axId val="54016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4017008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54017008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40169696"/>
        <c:crosses val="autoZero"/>
        <c:crossBetween val="between"/>
      </c:valAx>
      <c:catAx>
        <c:axId val="54017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170872"/>
        <c:crosses val="autoZero"/>
        <c:auto val="0"/>
        <c:lblAlgn val="ctr"/>
        <c:lblOffset val="100"/>
        <c:noMultiLvlLbl val="0"/>
      </c:catAx>
      <c:valAx>
        <c:axId val="5401708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540170480"/>
        <c:crosses val="autoZero"/>
        <c:crossBetween val="between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27482518883699"/>
          <c:y val="0.93709327548806964"/>
          <c:w val="0.53282474805153179"/>
          <c:h val="4.7722342733188781E-2"/>
        </c:manualLayout>
      </c:layout>
      <c:overlay val="0"/>
      <c:spPr>
        <a:solidFill>
          <a:srgbClr val="A0E0E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&amp;LStatistics Finland&amp;C&amp;D&amp;RHelsinki City Tourist Office</c:oddFooter>
    </c:headerFooter>
    <c:pageMargins b="1" l="0.75000000000001332" r="0.75000000000001332" t="1" header="0.49212598450000661" footer="0.4921259845000066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652247667519"/>
          <c:y val="0.21510732144776265"/>
          <c:w val="0.77777751063561484"/>
          <c:h val="0.91243778350382998"/>
        </c:manualLayout>
      </c:layout>
      <c:pieChart>
        <c:varyColors val="1"/>
        <c:ser>
          <c:idx val="1"/>
          <c:order val="0"/>
          <c:spPr>
            <a:solidFill>
              <a:srgbClr val="80206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B5CE2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EDA-45C1-94CB-FD2CD6E5EED9}"/>
              </c:ext>
            </c:extLst>
          </c:dPt>
          <c:dPt>
            <c:idx val="2"/>
            <c:bubble3D val="0"/>
            <c:spPr>
              <a:solidFill>
                <a:srgbClr val="73ACB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EDA-45C1-94CB-FD2CD6E5EED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EDA-45C1-94CB-FD2CD6E5EED9}"/>
              </c:ext>
            </c:extLst>
          </c:dPt>
          <c:dPt>
            <c:idx val="4"/>
            <c:bubble3D val="0"/>
            <c:spPr>
              <a:solidFill>
                <a:srgbClr val="73ACBB">
                  <a:alpha val="4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EDA-45C1-94CB-FD2CD6E5EED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EDA-45C1-94CB-FD2CD6E5EED9}"/>
              </c:ext>
            </c:extLst>
          </c:dPt>
          <c:val>
            <c:numRef>
              <c:f>Tarkoituskokomaa!$B$233:$G$233</c:f>
              <c:numCache>
                <c:formatCode>0.0\ %</c:formatCode>
                <c:ptCount val="6"/>
                <c:pt idx="0" formatCode="#,##0">
                  <c:v>11729252.768964479</c:v>
                </c:pt>
                <c:pt idx="1">
                  <c:v>0.63895346422689381</c:v>
                </c:pt>
                <c:pt idx="2" formatCode="#,##0">
                  <c:v>6467678.4176351018</c:v>
                </c:pt>
                <c:pt idx="3">
                  <c:v>0.35232811602356717</c:v>
                </c:pt>
                <c:pt idx="4" formatCode="#,##0">
                  <c:v>160043.8133816279</c:v>
                </c:pt>
                <c:pt idx="5">
                  <c:v>8.7184197495388926E-3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DA-45C1-94CB-FD2CD6E5EED9}"/>
            </c:ext>
          </c:extLst>
        </c:ser>
        <c:ser>
          <c:idx val="0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EDA-45C1-94CB-FD2CD6E5EED9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EDA-45C1-94CB-FD2CD6E5EED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EDA-45C1-94CB-FD2CD6E5EED9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EDA-45C1-94CB-FD2CD6E5EED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EDA-45C1-94CB-FD2CD6E5EED9}"/>
              </c:ext>
            </c:extLst>
          </c:dPt>
          <c:val>
            <c:numRef>
              <c:f>[37]Tarkoitus!$B$187:$G$187</c:f>
              <c:numCache>
                <c:formatCode>General</c:formatCode>
                <c:ptCount val="6"/>
                <c:pt idx="0">
                  <c:v>29362.499289612751</c:v>
                </c:pt>
                <c:pt idx="1">
                  <c:v>104424.38704822003</c:v>
                </c:pt>
                <c:pt idx="2">
                  <c:v>51622.113664398843</c:v>
                </c:pt>
                <c:pt idx="3">
                  <c:v>0</c:v>
                </c:pt>
                <c:pt idx="4">
                  <c:v>-3983.5268991600606</c:v>
                </c:pt>
                <c:pt idx="5">
                  <c:v>51568.805219804985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EDA-45C1-94CB-FD2CD6E5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1299" r="0.75000000000001299" t="1" header="0.49212598450000644" footer="0.4921259845000064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2049780380674"/>
          <c:y val="4.684317718940937E-2"/>
          <c:w val="0.76720351390922403"/>
          <c:h val="0.84860828241685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Hintakäyttö!$I$32:$I$33</c:f>
              <c:strCache>
                <c:ptCount val="2"/>
                <c:pt idx="0">
                  <c:v>majoitusmyynnin arvo €</c:v>
                </c:pt>
                <c:pt idx="1">
                  <c:v>value of accommodation turnover €</c:v>
                </c:pt>
              </c:strCache>
            </c:strRef>
          </c:tx>
          <c:spPr>
            <a:solidFill>
              <a:srgbClr val="9BA112">
                <a:alpha val="40000"/>
              </a:srgbClr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A2-41D4-8481-BFFC8359E64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A2-41D4-8481-BFFC8359E64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900">
                  <a:alpha val="4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DA2-41D4-8481-BFFC8359E644}"/>
              </c:ext>
            </c:extLst>
          </c:dPt>
          <c:cat>
            <c:strRef>
              <c:f>Hintakäyttö!$F$34:$F$48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2015, I-XI</c:v>
                </c:pt>
              </c:strCache>
            </c:strRef>
          </c:cat>
          <c:val>
            <c:numRef>
              <c:f>Hintakäyttö!$I$34:$I$48</c:f>
              <c:numCache>
                <c:formatCode>#,##0</c:formatCode>
                <c:ptCount val="15"/>
                <c:pt idx="0">
                  <c:v>175092385.96595776</c:v>
                </c:pt>
                <c:pt idx="1">
                  <c:v>169501130.16573891</c:v>
                </c:pt>
                <c:pt idx="2">
                  <c:v>174635832.77351803</c:v>
                </c:pt>
                <c:pt idx="3">
                  <c:v>168015679.59529853</c:v>
                </c:pt>
                <c:pt idx="4">
                  <c:v>187922152.41764024</c:v>
                </c:pt>
                <c:pt idx="5">
                  <c:v>202700585.41740894</c:v>
                </c:pt>
                <c:pt idx="6">
                  <c:v>215474236.76204801</c:v>
                </c:pt>
                <c:pt idx="7">
                  <c:v>221717288.61637828</c:v>
                </c:pt>
                <c:pt idx="8">
                  <c:v>187750388.13197848</c:v>
                </c:pt>
                <c:pt idx="9">
                  <c:v>199320335.4532572</c:v>
                </c:pt>
                <c:pt idx="10">
                  <c:v>216302434.22336397</c:v>
                </c:pt>
                <c:pt idx="11">
                  <c:v>233267367.12794572</c:v>
                </c:pt>
                <c:pt idx="12">
                  <c:v>225849527.78265041</c:v>
                </c:pt>
                <c:pt idx="13">
                  <c:v>231625811.99247134</c:v>
                </c:pt>
                <c:pt idx="14">
                  <c:v>218435915.30370811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A2-41D4-8481-BFFC8359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52593528"/>
        <c:axId val="552593136"/>
      </c:barChart>
      <c:lineChart>
        <c:grouping val="standard"/>
        <c:varyColors val="0"/>
        <c:ser>
          <c:idx val="1"/>
          <c:order val="0"/>
          <c:tx>
            <c:strRef>
              <c:f>Hintakäyttö!$H$32:$H$33</c:f>
              <c:strCache>
                <c:ptCount val="2"/>
                <c:pt idx="0">
                  <c:v>käyttöaste % - </c:v>
                </c:pt>
                <c:pt idx="1">
                  <c:v>occupancy rate %</c:v>
                </c:pt>
              </c:strCache>
            </c:strRef>
          </c:tx>
          <c:spPr>
            <a:ln w="38100">
              <a:solidFill>
                <a:srgbClr val="9BA11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B5CE2F"/>
                </a:solidFill>
                <a:prstDash val="solid"/>
              </a:ln>
            </c:spPr>
          </c:marker>
          <c:cat>
            <c:strRef>
              <c:f>Hintakäyttö!$F$34:$F$48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2015, I-XI</c:v>
                </c:pt>
              </c:strCache>
            </c:strRef>
          </c:cat>
          <c:val>
            <c:numRef>
              <c:f>Hintakäyttö!$H$34:$H$48</c:f>
              <c:numCache>
                <c:formatCode>#\ ##0.0</c:formatCode>
                <c:ptCount val="15"/>
                <c:pt idx="0">
                  <c:v>66.450660236999994</c:v>
                </c:pt>
                <c:pt idx="1">
                  <c:v>65.044432852</c:v>
                </c:pt>
                <c:pt idx="2">
                  <c:v>63.647461290999999</c:v>
                </c:pt>
                <c:pt idx="3">
                  <c:v>65.283503383999999</c:v>
                </c:pt>
                <c:pt idx="4">
                  <c:v>66.728819782000002</c:v>
                </c:pt>
                <c:pt idx="5">
                  <c:v>68.988110554000002</c:v>
                </c:pt>
                <c:pt idx="6">
                  <c:v>70.396528595000007</c:v>
                </c:pt>
                <c:pt idx="7">
                  <c:v>68.841358197000005</c:v>
                </c:pt>
                <c:pt idx="8">
                  <c:v>62.403214642999998</c:v>
                </c:pt>
                <c:pt idx="9">
                  <c:v>67.234997557</c:v>
                </c:pt>
                <c:pt idx="10">
                  <c:v>69.522389820000001</c:v>
                </c:pt>
                <c:pt idx="11">
                  <c:v>69.436584663000005</c:v>
                </c:pt>
                <c:pt idx="12">
                  <c:v>67.783534414000002</c:v>
                </c:pt>
                <c:pt idx="13">
                  <c:v>67.766303112000003</c:v>
                </c:pt>
                <c:pt idx="14">
                  <c:v>70.087330996000006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A2-41D4-8481-BFFC8359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592744"/>
        <c:axId val="552592352"/>
      </c:lineChart>
      <c:catAx>
        <c:axId val="55259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5259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2593136"/>
        <c:scaling>
          <c:orientation val="minMax"/>
          <c:max val="26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700" b="1"/>
                  <a:t>majoitusmyynnin arvo EUR - value of accommodation turnover EUR</a:t>
                </a:r>
              </a:p>
            </c:rich>
          </c:tx>
          <c:layout>
            <c:manualLayout>
              <c:xMode val="edge"/>
              <c:yMode val="edge"/>
              <c:x val="1.7081503172279161E-2"/>
              <c:y val="0.12763068567549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52593528"/>
        <c:crosses val="autoZero"/>
        <c:crossBetween val="between"/>
        <c:majorUnit val="30000000"/>
      </c:valAx>
      <c:catAx>
        <c:axId val="552592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2592352"/>
        <c:crosses val="autoZero"/>
        <c:auto val="0"/>
        <c:lblAlgn val="ctr"/>
        <c:lblOffset val="100"/>
        <c:noMultiLvlLbl val="0"/>
      </c:catAx>
      <c:valAx>
        <c:axId val="552592352"/>
        <c:scaling>
          <c:orientation val="minMax"/>
          <c:min val="50"/>
        </c:scaling>
        <c:delete val="0"/>
        <c:axPos val="r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700" b="1"/>
                  <a:t>huonekäyttöaste % - room occupancy rate %</a:t>
                </a:r>
              </a:p>
            </c:rich>
          </c:tx>
          <c:layout>
            <c:manualLayout>
              <c:xMode val="edge"/>
              <c:yMode val="edge"/>
              <c:x val="0.96046852122986826"/>
              <c:y val="0.2260692464358454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552592744"/>
        <c:crosses val="max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99755978526111"/>
          <c:y val="0.61642905634758993"/>
          <c:w val="0.52562225475841873"/>
          <c:h val="7.0604209097080789E-2"/>
        </c:manualLayout>
      </c:layout>
      <c:overlay val="0"/>
      <c:spPr>
        <a:solidFill>
          <a:schemeClr val="bg1"/>
        </a:solidFill>
        <a:ln w="28575">
          <a:solidFill>
            <a:srgbClr val="B5CE2F">
              <a:alpha val="75000"/>
            </a:srgbClr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</c:headerFooter>
    <c:pageMargins b="1" l="0.75000000000001332" r="0.7500000000000133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1533525</xdr:colOff>
      <xdr:row>0</xdr:row>
      <xdr:rowOff>142875</xdr:rowOff>
    </xdr:from>
    <xdr:to>
      <xdr:col>21</xdr:col>
      <xdr:colOff>428625</xdr:colOff>
      <xdr:row>17</xdr:row>
      <xdr:rowOff>123825</xdr:rowOff>
    </xdr:to>
    <xdr:graphicFrame macro="">
      <xdr:nvGraphicFramePr>
        <xdr:cNvPr id="10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1552575</xdr:colOff>
      <xdr:row>18</xdr:row>
      <xdr:rowOff>0</xdr:rowOff>
    </xdr:from>
    <xdr:to>
      <xdr:col>21</xdr:col>
      <xdr:colOff>542925</xdr:colOff>
      <xdr:row>43</xdr:row>
      <xdr:rowOff>95250</xdr:rowOff>
    </xdr:to>
    <xdr:graphicFrame macro="">
      <xdr:nvGraphicFramePr>
        <xdr:cNvPr id="10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1543050</xdr:colOff>
      <xdr:row>43</xdr:row>
      <xdr:rowOff>142875</xdr:rowOff>
    </xdr:from>
    <xdr:to>
      <xdr:col>21</xdr:col>
      <xdr:colOff>409575</xdr:colOff>
      <xdr:row>71</xdr:row>
      <xdr:rowOff>0</xdr:rowOff>
    </xdr:to>
    <xdr:graphicFrame macro="">
      <xdr:nvGraphicFramePr>
        <xdr:cNvPr id="10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266700</xdr:colOff>
      <xdr:row>162</xdr:row>
      <xdr:rowOff>85725</xdr:rowOff>
    </xdr:from>
    <xdr:to>
      <xdr:col>15</xdr:col>
      <xdr:colOff>295275</xdr:colOff>
      <xdr:row>185</xdr:row>
      <xdr:rowOff>114299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1524000</xdr:colOff>
      <xdr:row>0</xdr:row>
      <xdr:rowOff>142875</xdr:rowOff>
    </xdr:from>
    <xdr:to>
      <xdr:col>21</xdr:col>
      <xdr:colOff>419100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1466850</xdr:colOff>
      <xdr:row>18</xdr:row>
      <xdr:rowOff>114300</xdr:rowOff>
    </xdr:from>
    <xdr:to>
      <xdr:col>21</xdr:col>
      <xdr:colOff>457200</xdr:colOff>
      <xdr:row>44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1533525</xdr:colOff>
      <xdr:row>45</xdr:row>
      <xdr:rowOff>9525</xdr:rowOff>
    </xdr:from>
    <xdr:to>
      <xdr:col>21</xdr:col>
      <xdr:colOff>400050</xdr:colOff>
      <xdr:row>72</xdr:row>
      <xdr:rowOff>28575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285750</xdr:colOff>
      <xdr:row>162</xdr:row>
      <xdr:rowOff>85725</xdr:rowOff>
    </xdr:from>
    <xdr:to>
      <xdr:col>15</xdr:col>
      <xdr:colOff>314325</xdr:colOff>
      <xdr:row>185</xdr:row>
      <xdr:rowOff>114299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</xdr:row>
      <xdr:rowOff>228600</xdr:rowOff>
    </xdr:from>
    <xdr:to>
      <xdr:col>11</xdr:col>
      <xdr:colOff>276225</xdr:colOff>
      <xdr:row>29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181</xdr:row>
      <xdr:rowOff>95250</xdr:rowOff>
    </xdr:from>
    <xdr:to>
      <xdr:col>20</xdr:col>
      <xdr:colOff>57150</xdr:colOff>
      <xdr:row>209</xdr:row>
      <xdr:rowOff>114300</xdr:rowOff>
    </xdr:to>
    <xdr:graphicFrame macro="">
      <xdr:nvGraphicFramePr>
        <xdr:cNvPr id="308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ropbox\Excel1212\Oulu1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u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3u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3uu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4u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4u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5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5u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6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6u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7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EIKKI~1\LOCALS~1\Temp\Temporary%20Internet%20Files\Content.IE5\PN5CYI8Z\Laivaliikenn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7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u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uu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9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9u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0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0u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1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1u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2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Kuopio\KuopioA010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2u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3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4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1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15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ikki\Dropbox\Excel0312\3Helsinki041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ub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ropbox\Excel1212\Vantaa1212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9b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0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1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2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1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14b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1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ropbox\Excel1212\Kainuunetu1212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FILES\ART1298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FILES\ART1299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0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1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3u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4b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5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6b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7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Kuopio\KuopioA120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8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u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1u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1uu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Tilasto\Art1202u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öpymiset1012"/>
      <sheetName val="Yöpymiset0512"/>
      <sheetName val="2013"/>
      <sheetName val="2012"/>
      <sheetName val="2011"/>
      <sheetName val="Muutos1112"/>
      <sheetName val="2010"/>
      <sheetName val="Muutos1011"/>
      <sheetName val="2009"/>
      <sheetName val="Muutos0910"/>
      <sheetName val="2008"/>
      <sheetName val="Muutos0809"/>
      <sheetName val="2007"/>
      <sheetName val="Muutos0708"/>
      <sheetName val="2006"/>
      <sheetName val="2012s"/>
      <sheetName val="Viipymä12"/>
      <sheetName val="Viipymä11"/>
      <sheetName val="Viipymä10"/>
      <sheetName val="Kesä1112"/>
      <sheetName val="Kesä1011"/>
      <sheetName val="Kesä0910"/>
      <sheetName val="Kesä0809"/>
      <sheetName val="Talvi1113"/>
      <sheetName val="Talvi1012"/>
      <sheetName val="Talvi0911"/>
      <sheetName val="Talvi0810"/>
      <sheetName val="Kaupunkikehitys1112"/>
      <sheetName val="Kaupunkikehitys1011"/>
      <sheetName val="Kaupunkikehitys0910"/>
      <sheetName val="Kaupungit12"/>
      <sheetName val="Kaupungit11"/>
      <sheetName val="Kaupungit10"/>
      <sheetName val="Total"/>
      <sheetName val="Yhteensä"/>
      <sheetName val="Suomi"/>
      <sheetName val="Ulkomaat"/>
      <sheetName val="Tarkoitus"/>
      <sheetName val="Hintakäyttö"/>
      <sheetName val="Kapasiteetti"/>
      <sheetName val="2003"/>
      <sheetName val="Talvi07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F8">
            <v>19987871</v>
          </cell>
          <cell r="G8">
            <v>14480403</v>
          </cell>
          <cell r="H8">
            <v>5507468</v>
          </cell>
        </row>
      </sheetData>
      <sheetData sheetId="29">
        <row r="8">
          <cell r="F8">
            <v>19248057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A3">
            <v>5.9457300000000002</v>
          </cell>
        </row>
      </sheetData>
      <sheetData sheetId="39"/>
      <sheetData sheetId="40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67.681035647000002</v>
          </cell>
          <cell r="D15">
            <v>65.044432852</v>
          </cell>
        </row>
      </sheetData>
      <sheetData sheetId="1">
        <row r="8">
          <cell r="H8">
            <v>54.885852765000003</v>
          </cell>
          <cell r="I8">
            <v>42.779635354</v>
          </cell>
          <cell r="J8">
            <v>2.3345118810000001</v>
          </cell>
          <cell r="K8">
            <v>63.845306092999998</v>
          </cell>
          <cell r="L8">
            <v>34.096888108999998</v>
          </cell>
          <cell r="M8">
            <v>2.0578057971999999</v>
          </cell>
        </row>
        <row r="15">
          <cell r="C15">
            <v>70.349985580999999</v>
          </cell>
          <cell r="D15">
            <v>56.851742469000001</v>
          </cell>
          <cell r="H15">
            <v>30.669940605000001</v>
          </cell>
          <cell r="I15">
            <v>66.702060590000002</v>
          </cell>
          <cell r="J15">
            <v>2.6279988054999999</v>
          </cell>
          <cell r="K15">
            <v>37.089620930999999</v>
          </cell>
          <cell r="L15">
            <v>55.446152130000002</v>
          </cell>
          <cell r="M15">
            <v>7.4642269392999996</v>
          </cell>
        </row>
      </sheetData>
      <sheetData sheetId="2">
        <row r="8">
          <cell r="H8">
            <v>65.766401478000006</v>
          </cell>
          <cell r="I8">
            <v>31.147959136000001</v>
          </cell>
          <cell r="J8">
            <v>3.0856393863</v>
          </cell>
          <cell r="K8">
            <v>56.412740014999997</v>
          </cell>
          <cell r="L8">
            <v>40.103535004000001</v>
          </cell>
          <cell r="M8">
            <v>3.4837249811</v>
          </cell>
        </row>
        <row r="15">
          <cell r="C15">
            <v>74.902697898</v>
          </cell>
          <cell r="D15">
            <v>57.391592285999998</v>
          </cell>
          <cell r="H15">
            <v>29.432874079000001</v>
          </cell>
          <cell r="I15">
            <v>58.673502083000002</v>
          </cell>
          <cell r="J15">
            <v>11.893623839</v>
          </cell>
          <cell r="K15">
            <v>33.828961663999998</v>
          </cell>
          <cell r="L15">
            <v>56.278131305000002</v>
          </cell>
          <cell r="M15">
            <v>9.8929070309</v>
          </cell>
        </row>
      </sheetData>
      <sheetData sheetId="3">
        <row r="8">
          <cell r="H8">
            <v>68.163483213000006</v>
          </cell>
          <cell r="I8">
            <v>28.866195028</v>
          </cell>
          <cell r="J8">
            <v>2.9703217587999999</v>
          </cell>
          <cell r="K8">
            <v>54.505373573</v>
          </cell>
          <cell r="L8">
            <v>42.156255006000002</v>
          </cell>
          <cell r="M8">
            <v>3.3383714208000002</v>
          </cell>
        </row>
        <row r="15">
          <cell r="C15">
            <v>72.194319120000003</v>
          </cell>
          <cell r="D15">
            <v>58.495120255000003</v>
          </cell>
          <cell r="H15">
            <v>29.181527487</v>
          </cell>
          <cell r="I15">
            <v>59.091747632999997</v>
          </cell>
          <cell r="J15">
            <v>11.726724880000001</v>
          </cell>
          <cell r="K15">
            <v>34.694825418999997</v>
          </cell>
          <cell r="L15">
            <v>55.947762417</v>
          </cell>
          <cell r="M15">
            <v>9.3574121632999994</v>
          </cell>
        </row>
      </sheetData>
      <sheetData sheetId="4">
        <row r="8">
          <cell r="H8">
            <v>61.060927419000002</v>
          </cell>
          <cell r="I8">
            <v>35.499666230000003</v>
          </cell>
          <cell r="J8">
            <v>3.4394063511000001</v>
          </cell>
          <cell r="K8">
            <v>46.828139833000002</v>
          </cell>
          <cell r="L8">
            <v>48.24748159</v>
          </cell>
          <cell r="M8">
            <v>4.9243785771999997</v>
          </cell>
        </row>
        <row r="15">
          <cell r="C15">
            <v>74.864584859000004</v>
          </cell>
          <cell r="D15">
            <v>60.441778069999998</v>
          </cell>
          <cell r="H15">
            <v>27.975047985</v>
          </cell>
          <cell r="I15">
            <v>57.779157728000001</v>
          </cell>
          <cell r="J15">
            <v>14.245794287000001</v>
          </cell>
          <cell r="K15">
            <v>37.955647444</v>
          </cell>
          <cell r="L15">
            <v>52.765266189000002</v>
          </cell>
          <cell r="M15">
            <v>9.2790863668999997</v>
          </cell>
        </row>
      </sheetData>
      <sheetData sheetId="5">
        <row r="8">
          <cell r="H8">
            <v>55.349915682999999</v>
          </cell>
          <cell r="I8">
            <v>40.026298883999999</v>
          </cell>
          <cell r="J8">
            <v>4.6237854332000001</v>
          </cell>
          <cell r="K8">
            <v>52.663374374</v>
          </cell>
          <cell r="L8">
            <v>42.781085103999999</v>
          </cell>
          <cell r="M8">
            <v>4.5555405223000003</v>
          </cell>
        </row>
        <row r="15">
          <cell r="C15">
            <v>68.945451379000005</v>
          </cell>
          <cell r="D15">
            <v>68.214947878999993</v>
          </cell>
          <cell r="H15">
            <v>35.460019013</v>
          </cell>
          <cell r="I15">
            <v>50.860885179999997</v>
          </cell>
          <cell r="J15">
            <v>13.679095805999999</v>
          </cell>
          <cell r="K15">
            <v>38.736295003999999</v>
          </cell>
          <cell r="L15">
            <v>51.523198907000001</v>
          </cell>
          <cell r="M15">
            <v>9.7405060890000001</v>
          </cell>
        </row>
      </sheetData>
      <sheetData sheetId="6">
        <row r="8">
          <cell r="H8">
            <v>77.842847866</v>
          </cell>
          <cell r="I8">
            <v>19.323159573000002</v>
          </cell>
          <cell r="J8">
            <v>2.8339925615000001</v>
          </cell>
          <cell r="K8">
            <v>69.417572496000005</v>
          </cell>
          <cell r="L8">
            <v>29.185086166000001</v>
          </cell>
          <cell r="M8">
            <v>1.3973413381999999</v>
          </cell>
        </row>
        <row r="15">
          <cell r="C15">
            <v>67.321491918000007</v>
          </cell>
          <cell r="D15">
            <v>74.452282393999994</v>
          </cell>
          <cell r="H15">
            <v>50.792292402999998</v>
          </cell>
          <cell r="I15">
            <v>39.537323321999999</v>
          </cell>
          <cell r="J15">
            <v>9.6703842756</v>
          </cell>
          <cell r="K15">
            <v>51.822814583000003</v>
          </cell>
          <cell r="L15">
            <v>47.071409905000003</v>
          </cell>
          <cell r="M15">
            <v>1.1057755129</v>
          </cell>
        </row>
      </sheetData>
      <sheetData sheetId="7">
        <row r="8">
          <cell r="H8">
            <v>87.906176806999994</v>
          </cell>
          <cell r="I8">
            <v>10.359872121</v>
          </cell>
          <cell r="J8">
            <v>1.7339510710999999</v>
          </cell>
          <cell r="K8">
            <v>86.834688894999999</v>
          </cell>
          <cell r="L8">
            <v>11.485485474000001</v>
          </cell>
          <cell r="M8">
            <v>1.6798256313</v>
          </cell>
        </row>
        <row r="15">
          <cell r="C15">
            <v>40.526745388999998</v>
          </cell>
          <cell r="D15">
            <v>65.118105994999993</v>
          </cell>
          <cell r="H15">
            <v>73.357265169000001</v>
          </cell>
          <cell r="I15">
            <v>17.715747560000001</v>
          </cell>
          <cell r="J15">
            <v>8.9269872706999998</v>
          </cell>
          <cell r="K15">
            <v>73.410444186000007</v>
          </cell>
          <cell r="L15">
            <v>21.754842241999999</v>
          </cell>
          <cell r="M15">
            <v>4.8347135720000001</v>
          </cell>
        </row>
      </sheetData>
      <sheetData sheetId="8">
        <row r="8">
          <cell r="H8">
            <v>74.384117926000002</v>
          </cell>
          <cell r="I8">
            <v>22.700642609999999</v>
          </cell>
          <cell r="J8">
            <v>2.9152394636999999</v>
          </cell>
          <cell r="K8">
            <v>74.211949963999999</v>
          </cell>
          <cell r="L8">
            <v>22.795508241</v>
          </cell>
          <cell r="M8">
            <v>2.9925417946000001</v>
          </cell>
        </row>
        <row r="15">
          <cell r="C15">
            <v>58.359306148999998</v>
          </cell>
          <cell r="D15">
            <v>77.888025400999993</v>
          </cell>
          <cell r="H15">
            <v>47.816393443000003</v>
          </cell>
          <cell r="I15">
            <v>39.244590164000002</v>
          </cell>
          <cell r="J15">
            <v>12.939016392999999</v>
          </cell>
          <cell r="K15">
            <v>61.131407695</v>
          </cell>
          <cell r="L15">
            <v>32.995775772999998</v>
          </cell>
          <cell r="M15">
            <v>5.8728165315999998</v>
          </cell>
        </row>
      </sheetData>
      <sheetData sheetId="9">
        <row r="8">
          <cell r="H8">
            <v>60.263649067000003</v>
          </cell>
          <cell r="I8">
            <v>36.178026787</v>
          </cell>
          <cell r="J8">
            <v>3.5583241462999999</v>
          </cell>
          <cell r="K8">
            <v>50.811206384999998</v>
          </cell>
          <cell r="L8">
            <v>45.337807050000002</v>
          </cell>
          <cell r="M8">
            <v>3.8509865649999999</v>
          </cell>
        </row>
        <row r="15">
          <cell r="C15">
            <v>77.619570932000002</v>
          </cell>
          <cell r="D15">
            <v>75.897872104000001</v>
          </cell>
          <cell r="H15">
            <v>31.965795541999999</v>
          </cell>
          <cell r="I15">
            <v>54.317191903999998</v>
          </cell>
          <cell r="J15">
            <v>13.717012554</v>
          </cell>
          <cell r="K15">
            <v>42.112065688000001</v>
          </cell>
          <cell r="L15">
            <v>49.880255454999997</v>
          </cell>
          <cell r="M15">
            <v>8.0076788565000001</v>
          </cell>
        </row>
      </sheetData>
      <sheetData sheetId="10">
        <row r="8">
          <cell r="H8">
            <v>54.333912030999997</v>
          </cell>
          <cell r="I8">
            <v>41.693945749999997</v>
          </cell>
          <cell r="J8">
            <v>3.9721422192000002</v>
          </cell>
          <cell r="K8">
            <v>40.254718896</v>
          </cell>
          <cell r="L8">
            <v>55.187741019000001</v>
          </cell>
          <cell r="M8">
            <v>4.5575400852000003</v>
          </cell>
        </row>
        <row r="15">
          <cell r="C15">
            <v>77.227172373000002</v>
          </cell>
          <cell r="D15">
            <v>67.726806194000005</v>
          </cell>
          <cell r="H15">
            <v>27.518956801000002</v>
          </cell>
          <cell r="I15">
            <v>57.987706801000002</v>
          </cell>
          <cell r="J15">
            <v>14.493336397</v>
          </cell>
          <cell r="K15">
            <v>36.836224192000003</v>
          </cell>
          <cell r="L15">
            <v>54.76547223</v>
          </cell>
          <cell r="M15">
            <v>8.3983035782000002</v>
          </cell>
        </row>
      </sheetData>
      <sheetData sheetId="11">
        <row r="8">
          <cell r="H8">
            <v>51.855980279999997</v>
          </cell>
          <cell r="I8">
            <v>44.242881482000001</v>
          </cell>
          <cell r="J8">
            <v>3.9011382379000001</v>
          </cell>
          <cell r="K8">
            <v>40.520289529000003</v>
          </cell>
          <cell r="L8">
            <v>53.534383968</v>
          </cell>
          <cell r="M8">
            <v>5.9453265031999996</v>
          </cell>
        </row>
        <row r="15">
          <cell r="C15">
            <v>74.247074277999999</v>
          </cell>
          <cell r="D15">
            <v>66.305618039999999</v>
          </cell>
          <cell r="H15">
            <v>28.821127143999998</v>
          </cell>
          <cell r="I15">
            <v>59.128777565999997</v>
          </cell>
          <cell r="J15">
            <v>12.05009529</v>
          </cell>
          <cell r="K15">
            <v>33.569072593999998</v>
          </cell>
          <cell r="L15">
            <v>54.937152705999999</v>
          </cell>
          <cell r="M15">
            <v>11.493774701</v>
          </cell>
        </row>
      </sheetData>
      <sheetData sheetId="12">
        <row r="8">
          <cell r="H8">
            <v>64.652468412999994</v>
          </cell>
          <cell r="I8">
            <v>33.259281927000004</v>
          </cell>
          <cell r="J8">
            <v>2.0882496600999998</v>
          </cell>
          <cell r="K8">
            <v>70.604807937000004</v>
          </cell>
          <cell r="L8">
            <v>27.629737980000002</v>
          </cell>
          <cell r="M8">
            <v>1.7654540829000001</v>
          </cell>
        </row>
        <row r="15">
          <cell r="C15">
            <v>70.894262577999996</v>
          </cell>
          <cell r="D15">
            <v>48.468871731999997</v>
          </cell>
          <cell r="H15">
            <v>36.349832978999999</v>
          </cell>
          <cell r="I15">
            <v>61.246077538000002</v>
          </cell>
          <cell r="J15">
            <v>2.4040894826999999</v>
          </cell>
          <cell r="K15">
            <v>48.755373388000002</v>
          </cell>
          <cell r="L15">
            <v>43.403645572999999</v>
          </cell>
          <cell r="M15">
            <v>7.8409810389999999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2512172</v>
          </cell>
        </row>
      </sheetData>
      <sheetData sheetId="1">
        <row r="8">
          <cell r="C8">
            <v>954453</v>
          </cell>
          <cell r="D8">
            <v>612198</v>
          </cell>
          <cell r="E8">
            <v>342255</v>
          </cell>
        </row>
        <row r="15">
          <cell r="C15">
            <v>163231</v>
          </cell>
          <cell r="D15">
            <v>74798</v>
          </cell>
          <cell r="E15">
            <v>88433</v>
          </cell>
        </row>
      </sheetData>
      <sheetData sheetId="2">
        <row r="8">
          <cell r="C8">
            <v>1107982</v>
          </cell>
          <cell r="D8">
            <v>847959</v>
          </cell>
          <cell r="E8">
            <v>260023</v>
          </cell>
        </row>
        <row r="15">
          <cell r="C15">
            <v>142400</v>
          </cell>
          <cell r="D15">
            <v>69758</v>
          </cell>
          <cell r="E15">
            <v>72642</v>
          </cell>
        </row>
      </sheetData>
      <sheetData sheetId="3">
        <row r="8">
          <cell r="C8">
            <v>1286009</v>
          </cell>
          <cell r="D8">
            <v>993448</v>
          </cell>
          <cell r="E8">
            <v>292561</v>
          </cell>
        </row>
        <row r="15">
          <cell r="C15">
            <v>169993</v>
          </cell>
          <cell r="D15">
            <v>80653</v>
          </cell>
          <cell r="E15">
            <v>89340</v>
          </cell>
        </row>
      </sheetData>
      <sheetData sheetId="4">
        <row r="8">
          <cell r="C8">
            <v>1156102</v>
          </cell>
          <cell r="D8">
            <v>925690</v>
          </cell>
          <cell r="E8">
            <v>230412</v>
          </cell>
        </row>
        <row r="15">
          <cell r="C15">
            <v>165727</v>
          </cell>
          <cell r="D15">
            <v>71505</v>
          </cell>
          <cell r="E15">
            <v>94222</v>
          </cell>
        </row>
      </sheetData>
      <sheetData sheetId="5">
        <row r="8">
          <cell r="C8">
            <v>1093599</v>
          </cell>
          <cell r="D8">
            <v>803527</v>
          </cell>
          <cell r="E8">
            <v>290072</v>
          </cell>
        </row>
        <row r="15">
          <cell r="C15">
            <v>234156</v>
          </cell>
          <cell r="D15">
            <v>100740</v>
          </cell>
          <cell r="E15">
            <v>133416</v>
          </cell>
        </row>
      </sheetData>
      <sheetData sheetId="6">
        <row r="8">
          <cell r="C8">
            <v>1907067</v>
          </cell>
          <cell r="D8">
            <v>1414531</v>
          </cell>
          <cell r="E8">
            <v>492536</v>
          </cell>
        </row>
        <row r="15">
          <cell r="D15">
            <v>87000</v>
          </cell>
          <cell r="E15">
            <v>169833</v>
          </cell>
        </row>
      </sheetData>
      <sheetData sheetId="7">
        <row r="8">
          <cell r="C8">
            <v>2811173</v>
          </cell>
          <cell r="D8">
            <v>2070784</v>
          </cell>
          <cell r="E8">
            <v>740389</v>
          </cell>
        </row>
        <row r="15">
          <cell r="C15">
            <v>267071</v>
          </cell>
          <cell r="D15">
            <v>98832</v>
          </cell>
          <cell r="E15">
            <v>168239</v>
          </cell>
        </row>
      </sheetData>
      <sheetData sheetId="8">
        <row r="8">
          <cell r="C8">
            <v>1905561</v>
          </cell>
          <cell r="D8">
            <v>1239265</v>
          </cell>
          <cell r="E8">
            <v>666296</v>
          </cell>
        </row>
        <row r="15">
          <cell r="C15">
            <v>321186</v>
          </cell>
          <cell r="D15">
            <v>82175</v>
          </cell>
          <cell r="E15">
            <v>239011</v>
          </cell>
        </row>
      </sheetData>
      <sheetData sheetId="9">
        <row r="8">
          <cell r="C8">
            <v>1266838</v>
          </cell>
          <cell r="D8">
            <v>947692</v>
          </cell>
          <cell r="E8">
            <v>319146</v>
          </cell>
        </row>
        <row r="15">
          <cell r="C15">
            <v>240063</v>
          </cell>
          <cell r="D15">
            <v>87539</v>
          </cell>
          <cell r="E15">
            <v>152524</v>
          </cell>
        </row>
      </sheetData>
      <sheetData sheetId="10">
        <row r="8">
          <cell r="C8">
            <v>1070847</v>
          </cell>
          <cell r="D8">
            <v>850168</v>
          </cell>
          <cell r="E8">
            <v>220679</v>
          </cell>
        </row>
        <row r="15">
          <cell r="C15">
            <v>202050</v>
          </cell>
          <cell r="D15">
            <v>93717</v>
          </cell>
          <cell r="E15">
            <v>108333</v>
          </cell>
        </row>
      </sheetData>
      <sheetData sheetId="11">
        <row r="8">
          <cell r="C8">
            <v>1011316</v>
          </cell>
          <cell r="D8">
            <v>785747</v>
          </cell>
          <cell r="E8">
            <v>225569</v>
          </cell>
        </row>
        <row r="15">
          <cell r="C15">
            <v>194705</v>
          </cell>
          <cell r="D15">
            <v>98666</v>
          </cell>
          <cell r="E15">
            <v>96039</v>
          </cell>
        </row>
      </sheetData>
      <sheetData sheetId="12">
        <row r="8">
          <cell r="C8">
            <v>937307</v>
          </cell>
          <cell r="D8">
            <v>595627</v>
          </cell>
          <cell r="E8">
            <v>341680</v>
          </cell>
        </row>
        <row r="15">
          <cell r="C15">
            <v>154757</v>
          </cell>
          <cell r="D15">
            <v>66038</v>
          </cell>
          <cell r="E15">
            <v>88719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69.515874221000004</v>
          </cell>
          <cell r="D15">
            <v>63.647461290999999</v>
          </cell>
        </row>
      </sheetData>
      <sheetData sheetId="1">
        <row r="8">
          <cell r="H8">
            <v>52.620000378999997</v>
          </cell>
          <cell r="I8">
            <v>42.727910637000001</v>
          </cell>
          <cell r="J8">
            <v>4.6520889832999996</v>
          </cell>
          <cell r="K8">
            <v>64.438666771000001</v>
          </cell>
          <cell r="L8">
            <v>33.293906290000002</v>
          </cell>
          <cell r="M8">
            <v>2.2674269390999999</v>
          </cell>
        </row>
        <row r="15">
          <cell r="C15">
            <v>74.766321546</v>
          </cell>
          <cell r="D15">
            <v>54.763154890999999</v>
          </cell>
          <cell r="H15">
            <v>30.178911306</v>
          </cell>
          <cell r="I15">
            <v>63.094784926000003</v>
          </cell>
          <cell r="J15">
            <v>6.7263037686000002</v>
          </cell>
          <cell r="K15">
            <v>36.976380792</v>
          </cell>
          <cell r="L15">
            <v>54.558567222000001</v>
          </cell>
          <cell r="M15">
            <v>8.4650519863000007</v>
          </cell>
        </row>
      </sheetData>
      <sheetData sheetId="2">
        <row r="8">
          <cell r="H8">
            <v>65.867257475000002</v>
          </cell>
          <cell r="I8">
            <v>31.781880186999999</v>
          </cell>
          <cell r="J8">
            <v>2.3508623373000002</v>
          </cell>
          <cell r="K8">
            <v>59.828050855000001</v>
          </cell>
          <cell r="L8">
            <v>37.069253410999998</v>
          </cell>
          <cell r="M8">
            <v>3.1026957339000001</v>
          </cell>
        </row>
        <row r="15">
          <cell r="C15">
            <v>75.007388320000004</v>
          </cell>
          <cell r="D15">
            <v>53.061419092999998</v>
          </cell>
          <cell r="H15">
            <v>31.132228062999999</v>
          </cell>
          <cell r="I15">
            <v>65.317428225</v>
          </cell>
          <cell r="J15">
            <v>3.5503437121000001</v>
          </cell>
          <cell r="K15">
            <v>34.086538462</v>
          </cell>
          <cell r="L15">
            <v>53.938301281999998</v>
          </cell>
          <cell r="M15">
            <v>11.975160256000001</v>
          </cell>
        </row>
      </sheetData>
      <sheetData sheetId="3">
        <row r="8">
          <cell r="H8">
            <v>66.040372146999999</v>
          </cell>
          <cell r="I8">
            <v>31.767570267</v>
          </cell>
          <cell r="J8">
            <v>2.1920575855000002</v>
          </cell>
          <cell r="K8">
            <v>61.352653758000002</v>
          </cell>
          <cell r="L8">
            <v>37.389860810000002</v>
          </cell>
          <cell r="M8">
            <v>1.2574854324</v>
          </cell>
        </row>
        <row r="15">
          <cell r="C15">
            <v>78.170891079</v>
          </cell>
          <cell r="D15">
            <v>57.186218504999999</v>
          </cell>
          <cell r="H15">
            <v>28.889593685000001</v>
          </cell>
          <cell r="I15">
            <v>70.144835606000001</v>
          </cell>
          <cell r="J15">
            <v>0.96557070869999995</v>
          </cell>
          <cell r="K15">
            <v>39.732941934999999</v>
          </cell>
          <cell r="L15">
            <v>58.473544783999998</v>
          </cell>
          <cell r="M15">
            <v>1.7935132813000001</v>
          </cell>
        </row>
      </sheetData>
      <sheetData sheetId="4">
        <row r="8">
          <cell r="H8">
            <v>64.147784623000007</v>
          </cell>
          <cell r="I8">
            <v>32.048832271999999</v>
          </cell>
          <cell r="J8">
            <v>3.8033831054</v>
          </cell>
          <cell r="K8">
            <v>55.367510477000003</v>
          </cell>
          <cell r="L8">
            <v>42.354113013000003</v>
          </cell>
          <cell r="M8">
            <v>2.2783765108999998</v>
          </cell>
        </row>
        <row r="15">
          <cell r="C15">
            <v>70.630670534000004</v>
          </cell>
          <cell r="D15">
            <v>53.655574004999998</v>
          </cell>
          <cell r="H15">
            <v>27.765544040999998</v>
          </cell>
          <cell r="I15">
            <v>54.145077720000003</v>
          </cell>
          <cell r="J15">
            <v>18.089378237999998</v>
          </cell>
          <cell r="K15">
            <v>45.328819189000001</v>
          </cell>
          <cell r="L15">
            <v>53.026286370999998</v>
          </cell>
          <cell r="M15">
            <v>1.6448944393</v>
          </cell>
        </row>
      </sheetData>
      <sheetData sheetId="5">
        <row r="8">
          <cell r="H8">
            <v>57.286778579</v>
          </cell>
          <cell r="I8">
            <v>37.452832471000001</v>
          </cell>
          <cell r="J8">
            <v>5.2603889507000003</v>
          </cell>
          <cell r="K8">
            <v>53.881720510000001</v>
          </cell>
          <cell r="L8">
            <v>44.432614344999998</v>
          </cell>
          <cell r="M8">
            <v>1.6856651453</v>
          </cell>
        </row>
        <row r="15">
          <cell r="C15">
            <v>80.037400464000001</v>
          </cell>
          <cell r="D15">
            <v>71.552045333999999</v>
          </cell>
          <cell r="H15">
            <v>38.812105590999998</v>
          </cell>
          <cell r="I15">
            <v>49.995555951</v>
          </cell>
          <cell r="J15">
            <v>11.192338459</v>
          </cell>
          <cell r="K15">
            <v>41.560114065</v>
          </cell>
          <cell r="L15">
            <v>56.951982338000001</v>
          </cell>
          <cell r="M15">
            <v>1.4879035967000001</v>
          </cell>
        </row>
      </sheetData>
      <sheetData sheetId="6">
        <row r="8">
          <cell r="H8">
            <v>77.025246625999998</v>
          </cell>
          <cell r="I8">
            <v>19.497128584999999</v>
          </cell>
          <cell r="J8">
            <v>3.4776247883</v>
          </cell>
          <cell r="K8">
            <v>68.830368708999998</v>
          </cell>
          <cell r="L8">
            <v>30.117926764</v>
          </cell>
          <cell r="M8">
            <v>1.0517045275000001</v>
          </cell>
        </row>
        <row r="15">
          <cell r="C15">
            <v>71.459936389000006</v>
          </cell>
          <cell r="D15">
            <v>72.139635306000002</v>
          </cell>
          <cell r="H15">
            <v>51.749464449999998</v>
          </cell>
          <cell r="I15">
            <v>43.677955728000001</v>
          </cell>
          <cell r="J15">
            <v>4.5725798224999998</v>
          </cell>
          <cell r="K15">
            <v>47.318042261000002</v>
          </cell>
          <cell r="L15">
            <v>51.363554270999998</v>
          </cell>
          <cell r="M15">
            <v>1.3184034676</v>
          </cell>
        </row>
      </sheetData>
      <sheetData sheetId="7">
        <row r="8">
          <cell r="H8">
            <v>88.205882983999999</v>
          </cell>
          <cell r="I8">
            <v>10.470150774</v>
          </cell>
          <cell r="J8">
            <v>1.323966242</v>
          </cell>
          <cell r="K8">
            <v>88.642929381000002</v>
          </cell>
          <cell r="L8">
            <v>10.502980674</v>
          </cell>
          <cell r="M8">
            <v>0.85408994510000003</v>
          </cell>
        </row>
        <row r="15">
          <cell r="C15">
            <v>42.495955958000003</v>
          </cell>
          <cell r="D15">
            <v>58.234206327999999</v>
          </cell>
          <cell r="H15">
            <v>82.905923826999995</v>
          </cell>
          <cell r="I15">
            <v>14.356812055000001</v>
          </cell>
          <cell r="J15">
            <v>2.7372641183000002</v>
          </cell>
          <cell r="K15">
            <v>78.697780027999997</v>
          </cell>
          <cell r="L15">
            <v>20.725364754000001</v>
          </cell>
          <cell r="M15">
            <v>0.57685521849999999</v>
          </cell>
        </row>
      </sheetData>
      <sheetData sheetId="8">
        <row r="8">
          <cell r="H8">
            <v>74.411711894999996</v>
          </cell>
          <cell r="I8">
            <v>23.272937330000001</v>
          </cell>
          <cell r="J8">
            <v>2.3153507755999998</v>
          </cell>
          <cell r="K8">
            <v>74.871198101000004</v>
          </cell>
          <cell r="L8">
            <v>23.633674584000001</v>
          </cell>
          <cell r="M8">
            <v>1.4951273152</v>
          </cell>
        </row>
        <row r="15">
          <cell r="C15">
            <v>64.053885363999996</v>
          </cell>
          <cell r="D15">
            <v>81.828679147000003</v>
          </cell>
          <cell r="H15">
            <v>50.784804025</v>
          </cell>
          <cell r="I15">
            <v>45.488506612999998</v>
          </cell>
          <cell r="J15">
            <v>3.7266893622000001</v>
          </cell>
          <cell r="K15">
            <v>60.684850961000002</v>
          </cell>
          <cell r="L15">
            <v>38.086363771999999</v>
          </cell>
          <cell r="M15">
            <v>1.2287852665000001</v>
          </cell>
        </row>
      </sheetData>
      <sheetData sheetId="9">
        <row r="8">
          <cell r="H8">
            <v>58.568111756999997</v>
          </cell>
          <cell r="I8">
            <v>37.799163643</v>
          </cell>
          <cell r="J8">
            <v>3.6327246004</v>
          </cell>
          <cell r="K8">
            <v>50.346860554999999</v>
          </cell>
          <cell r="L8">
            <v>48.195576250999999</v>
          </cell>
          <cell r="M8">
            <v>1.457563194</v>
          </cell>
        </row>
        <row r="15">
          <cell r="C15">
            <v>78.592222636000002</v>
          </cell>
          <cell r="D15">
            <v>76.918830595000003</v>
          </cell>
          <cell r="H15">
            <v>32.612617393000001</v>
          </cell>
          <cell r="I15">
            <v>54.563060434</v>
          </cell>
          <cell r="J15">
            <v>12.824322173000001</v>
          </cell>
          <cell r="K15">
            <v>47.913628617000001</v>
          </cell>
          <cell r="L15">
            <v>50.861781190000002</v>
          </cell>
          <cell r="M15">
            <v>1.2245901927</v>
          </cell>
        </row>
      </sheetData>
      <sheetData sheetId="10">
        <row r="8">
          <cell r="H8">
            <v>56.009205072</v>
          </cell>
          <cell r="I8">
            <v>41.589322725999999</v>
          </cell>
          <cell r="J8">
            <v>2.4014722018999999</v>
          </cell>
          <cell r="K8">
            <v>43.015557311000002</v>
          </cell>
          <cell r="L8">
            <v>54.902868974999997</v>
          </cell>
          <cell r="M8">
            <v>2.0815737133000001</v>
          </cell>
        </row>
        <row r="15">
          <cell r="C15">
            <v>71.996678983999999</v>
          </cell>
          <cell r="D15">
            <v>63.323052398000002</v>
          </cell>
          <cell r="H15">
            <v>35.586089364999999</v>
          </cell>
          <cell r="I15">
            <v>59.783245460000003</v>
          </cell>
          <cell r="J15">
            <v>4.6306651754999999</v>
          </cell>
          <cell r="K15">
            <v>42.743880697000002</v>
          </cell>
          <cell r="L15">
            <v>56.043794702</v>
          </cell>
          <cell r="M15">
            <v>1.2123246009999999</v>
          </cell>
        </row>
      </sheetData>
      <sheetData sheetId="11">
        <row r="8">
          <cell r="H8">
            <v>54.733825029000002</v>
          </cell>
          <cell r="I8">
            <v>42.620431162999999</v>
          </cell>
          <cell r="J8">
            <v>2.6457438080000002</v>
          </cell>
          <cell r="K8">
            <v>43.064953246000002</v>
          </cell>
          <cell r="L8">
            <v>55.587163701999998</v>
          </cell>
          <cell r="M8">
            <v>1.3478830519</v>
          </cell>
        </row>
        <row r="15">
          <cell r="C15">
            <v>72.209296395999999</v>
          </cell>
          <cell r="D15">
            <v>66.054199839000006</v>
          </cell>
          <cell r="H15">
            <v>34.694034244000001</v>
          </cell>
          <cell r="I15">
            <v>58.513551557</v>
          </cell>
          <cell r="J15">
            <v>6.7924141991000004</v>
          </cell>
          <cell r="K15">
            <v>40.773982982</v>
          </cell>
          <cell r="L15">
            <v>57.682713603000003</v>
          </cell>
          <cell r="M15">
            <v>1.5433034153</v>
          </cell>
        </row>
      </sheetData>
      <sheetData sheetId="12">
        <row r="8">
          <cell r="H8">
            <v>66.192546703000005</v>
          </cell>
          <cell r="I8">
            <v>32.089019260999997</v>
          </cell>
          <cell r="J8">
            <v>1.7184340359000001</v>
          </cell>
          <cell r="K8">
            <v>69.018313481999996</v>
          </cell>
          <cell r="L8">
            <v>30.407113446</v>
          </cell>
          <cell r="M8">
            <v>0.57457307179999995</v>
          </cell>
        </row>
        <row r="15">
          <cell r="C15">
            <v>63.594323772000003</v>
          </cell>
          <cell r="D15">
            <v>50.558209910000002</v>
          </cell>
          <cell r="H15">
            <v>42.221161963</v>
          </cell>
          <cell r="I15">
            <v>51.179946416</v>
          </cell>
          <cell r="J15">
            <v>6.5988916210999999</v>
          </cell>
          <cell r="K15">
            <v>47.580833052999999</v>
          </cell>
          <cell r="L15">
            <v>51.388852933999999</v>
          </cell>
          <cell r="M15">
            <v>1.0303140127999999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2497505</v>
          </cell>
        </row>
      </sheetData>
      <sheetData sheetId="1">
        <row r="8">
          <cell r="C8">
            <v>973793</v>
          </cell>
          <cell r="D8">
            <v>642002</v>
          </cell>
          <cell r="E8">
            <v>331791</v>
          </cell>
        </row>
        <row r="15">
          <cell r="C15">
            <v>171241</v>
          </cell>
          <cell r="D15">
            <v>78149</v>
          </cell>
          <cell r="E15">
            <v>93092</v>
          </cell>
        </row>
      </sheetData>
      <sheetData sheetId="2">
        <row r="8">
          <cell r="C8">
            <v>1181538</v>
          </cell>
          <cell r="D8">
            <v>907010</v>
          </cell>
          <cell r="E8">
            <v>274528</v>
          </cell>
        </row>
        <row r="15">
          <cell r="C15">
            <v>144254</v>
          </cell>
          <cell r="D15">
            <v>68019</v>
          </cell>
          <cell r="E15">
            <v>76235</v>
          </cell>
        </row>
      </sheetData>
      <sheetData sheetId="3">
        <row r="8">
          <cell r="C8">
            <v>1309738</v>
          </cell>
          <cell r="D8">
            <v>1013450</v>
          </cell>
          <cell r="E8">
            <v>296288</v>
          </cell>
        </row>
        <row r="15">
          <cell r="C15">
            <v>173540</v>
          </cell>
          <cell r="D15">
            <v>76863</v>
          </cell>
          <cell r="E15">
            <v>96677</v>
          </cell>
        </row>
      </sheetData>
      <sheetData sheetId="4">
        <row r="8">
          <cell r="C8">
            <v>1117663</v>
          </cell>
          <cell r="D8">
            <v>900131</v>
          </cell>
          <cell r="E8">
            <v>217532</v>
          </cell>
        </row>
        <row r="15">
          <cell r="C15">
            <v>162639</v>
          </cell>
          <cell r="D15">
            <v>67917</v>
          </cell>
          <cell r="E15">
            <v>94722</v>
          </cell>
        </row>
      </sheetData>
      <sheetData sheetId="5">
        <row r="8">
          <cell r="C8">
            <v>1076669</v>
          </cell>
          <cell r="D8">
            <v>788119</v>
          </cell>
          <cell r="E8">
            <v>288550</v>
          </cell>
        </row>
        <row r="15">
          <cell r="C15">
            <v>221072</v>
          </cell>
          <cell r="D15">
            <v>86479</v>
          </cell>
          <cell r="E15">
            <v>134593</v>
          </cell>
        </row>
      </sheetData>
      <sheetData sheetId="6">
        <row r="8">
          <cell r="C8">
            <v>1852590</v>
          </cell>
          <cell r="D8">
            <v>1364010</v>
          </cell>
          <cell r="E8">
            <v>488580</v>
          </cell>
        </row>
        <row r="15">
          <cell r="C15">
            <v>251675</v>
          </cell>
          <cell r="D15">
            <v>74524</v>
          </cell>
          <cell r="E15">
            <v>177151</v>
          </cell>
        </row>
      </sheetData>
      <sheetData sheetId="7">
        <row r="8">
          <cell r="C8">
            <v>2836387</v>
          </cell>
          <cell r="D8">
            <v>2106718</v>
          </cell>
          <cell r="E8">
            <v>729669</v>
          </cell>
        </row>
        <row r="15">
          <cell r="C15">
            <v>292048</v>
          </cell>
          <cell r="D15">
            <v>108081</v>
          </cell>
          <cell r="E15">
            <v>183967</v>
          </cell>
        </row>
      </sheetData>
      <sheetData sheetId="8">
        <row r="8">
          <cell r="C8">
            <v>1883370</v>
          </cell>
          <cell r="D8">
            <v>1249430</v>
          </cell>
          <cell r="E8">
            <v>633940</v>
          </cell>
        </row>
        <row r="15">
          <cell r="C15">
            <v>313411</v>
          </cell>
          <cell r="D15">
            <v>80350</v>
          </cell>
          <cell r="E15">
            <v>233061</v>
          </cell>
        </row>
      </sheetData>
      <sheetData sheetId="9">
        <row r="8">
          <cell r="C8">
            <v>1278700</v>
          </cell>
          <cell r="D8">
            <v>965636</v>
          </cell>
          <cell r="E8">
            <v>313064</v>
          </cell>
        </row>
        <row r="15">
          <cell r="C15">
            <v>233372</v>
          </cell>
          <cell r="D15">
            <v>79611</v>
          </cell>
          <cell r="E15">
            <v>153761</v>
          </cell>
        </row>
      </sheetData>
      <sheetData sheetId="10">
        <row r="8">
          <cell r="C8">
            <v>1110772</v>
          </cell>
          <cell r="D8">
            <v>891935</v>
          </cell>
          <cell r="E8">
            <v>218837</v>
          </cell>
        </row>
        <row r="15">
          <cell r="C15">
            <v>199009</v>
          </cell>
          <cell r="D15">
            <v>92323</v>
          </cell>
          <cell r="E15">
            <v>106686</v>
          </cell>
        </row>
      </sheetData>
      <sheetData sheetId="11">
        <row r="8">
          <cell r="C8">
            <v>1026634</v>
          </cell>
          <cell r="D8">
            <v>791268</v>
          </cell>
          <cell r="E8">
            <v>235366</v>
          </cell>
        </row>
        <row r="15">
          <cell r="C15">
            <v>187531</v>
          </cell>
          <cell r="D15">
            <v>93242</v>
          </cell>
          <cell r="E15">
            <v>94289</v>
          </cell>
        </row>
      </sheetData>
      <sheetData sheetId="12">
        <row r="8">
          <cell r="C8">
            <v>978736</v>
          </cell>
          <cell r="D8">
            <v>623683</v>
          </cell>
          <cell r="E8">
            <v>355053</v>
          </cell>
        </row>
        <row r="15">
          <cell r="C15">
            <v>147713</v>
          </cell>
          <cell r="D15">
            <v>64668</v>
          </cell>
          <cell r="E15">
            <v>83045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joublub"/>
    </sheetNames>
    <sheetDataSet>
      <sheetData sheetId="0">
        <row r="15">
          <cell r="C15">
            <v>67.273410702000007</v>
          </cell>
          <cell r="D15">
            <v>65.283503383999999</v>
          </cell>
        </row>
      </sheetData>
      <sheetData sheetId="1">
        <row r="8">
          <cell r="H8">
            <v>57.406156258000003</v>
          </cell>
          <cell r="I8">
            <v>40.298943819999998</v>
          </cell>
          <cell r="J8">
            <v>2.2948999220999999</v>
          </cell>
          <cell r="K8">
            <v>61.947150839999999</v>
          </cell>
          <cell r="L8">
            <v>37.166316969999997</v>
          </cell>
          <cell r="M8">
            <v>0.8865321894</v>
          </cell>
        </row>
        <row r="15">
          <cell r="C15">
            <v>67.794771616999995</v>
          </cell>
          <cell r="D15">
            <v>55.900586990999997</v>
          </cell>
          <cell r="H15">
            <v>35.249582289000003</v>
          </cell>
          <cell r="I15">
            <v>60.129490392999998</v>
          </cell>
          <cell r="J15">
            <v>4.6209273182999997</v>
          </cell>
          <cell r="K15">
            <v>41.632364007</v>
          </cell>
          <cell r="L15">
            <v>57.196919399999999</v>
          </cell>
          <cell r="M15">
            <v>1.1707165935999999</v>
          </cell>
        </row>
      </sheetData>
      <sheetData sheetId="2">
        <row r="8">
          <cell r="H8">
            <v>66.346252609000004</v>
          </cell>
          <cell r="I8">
            <v>31.226859788999999</v>
          </cell>
          <cell r="J8">
            <v>2.4268876011999998</v>
          </cell>
          <cell r="K8">
            <v>58.756398318000002</v>
          </cell>
          <cell r="L8">
            <v>40.393617620000001</v>
          </cell>
          <cell r="M8">
            <v>0.84998406280000005</v>
          </cell>
        </row>
        <row r="15">
          <cell r="C15">
            <v>74.685960828000006</v>
          </cell>
          <cell r="D15">
            <v>51.731876755999998</v>
          </cell>
          <cell r="H15">
            <v>33.056349773999997</v>
          </cell>
          <cell r="I15">
            <v>63.256492733000002</v>
          </cell>
          <cell r="J15">
            <v>3.6871574934</v>
          </cell>
          <cell r="K15">
            <v>37.870933614999998</v>
          </cell>
          <cell r="L15">
            <v>60.729965618000001</v>
          </cell>
          <cell r="M15">
            <v>1.399100767</v>
          </cell>
        </row>
      </sheetData>
      <sheetData sheetId="3">
        <row r="8">
          <cell r="H8">
            <v>65.477659947999996</v>
          </cell>
          <cell r="I8">
            <v>32.040562577999999</v>
          </cell>
          <cell r="J8">
            <v>2.4817774734000002</v>
          </cell>
          <cell r="K8">
            <v>57.104096126999998</v>
          </cell>
          <cell r="L8">
            <v>40.978943647999998</v>
          </cell>
          <cell r="M8">
            <v>1.9169602243999999</v>
          </cell>
        </row>
        <row r="15">
          <cell r="C15">
            <v>78.645240071000003</v>
          </cell>
          <cell r="D15">
            <v>59.369364890999996</v>
          </cell>
          <cell r="H15">
            <v>31.098449370000001</v>
          </cell>
          <cell r="I15">
            <v>65.717036112000002</v>
          </cell>
          <cell r="J15">
            <v>3.1845145175999998</v>
          </cell>
          <cell r="K15">
            <v>38.514526521000001</v>
          </cell>
          <cell r="L15">
            <v>59.967988978000001</v>
          </cell>
          <cell r="M15">
            <v>1.517484501</v>
          </cell>
        </row>
      </sheetData>
      <sheetData sheetId="4">
        <row r="8">
          <cell r="H8">
            <v>65.762360366999999</v>
          </cell>
          <cell r="I8">
            <v>31.857243992000001</v>
          </cell>
          <cell r="J8">
            <v>2.3803956413999998</v>
          </cell>
          <cell r="K8">
            <v>50.938273142</v>
          </cell>
          <cell r="L8">
            <v>46.214231253999998</v>
          </cell>
          <cell r="M8">
            <v>2.8474956043000001</v>
          </cell>
        </row>
        <row r="15">
          <cell r="C15">
            <v>69.819103553000005</v>
          </cell>
          <cell r="D15">
            <v>54.473842140999999</v>
          </cell>
          <cell r="H15">
            <v>34.017205191000002</v>
          </cell>
          <cell r="I15">
            <v>60.135394802999997</v>
          </cell>
          <cell r="J15">
            <v>5.8474000059</v>
          </cell>
          <cell r="K15">
            <v>43.17905124</v>
          </cell>
          <cell r="L15">
            <v>54.892244601999998</v>
          </cell>
          <cell r="M15">
            <v>1.9287041586</v>
          </cell>
        </row>
      </sheetData>
      <sheetData sheetId="5">
        <row r="8">
          <cell r="H8">
            <v>56.061484602999997</v>
          </cell>
          <cell r="I8">
            <v>39.038700581999997</v>
          </cell>
          <cell r="J8">
            <v>4.8998148141</v>
          </cell>
          <cell r="K8">
            <v>49.144012211000003</v>
          </cell>
          <cell r="L8">
            <v>48.509314207999999</v>
          </cell>
          <cell r="M8">
            <v>2.3466735814000002</v>
          </cell>
        </row>
        <row r="15">
          <cell r="C15">
            <v>71.270240849999993</v>
          </cell>
          <cell r="D15">
            <v>70.107063257999997</v>
          </cell>
          <cell r="H15">
            <v>39.574180466000001</v>
          </cell>
          <cell r="I15">
            <v>55.773346850999999</v>
          </cell>
          <cell r="J15">
            <v>4.6524726822</v>
          </cell>
          <cell r="K15">
            <v>42.392552365999997</v>
          </cell>
          <cell r="L15">
            <v>56.527540729000002</v>
          </cell>
          <cell r="M15">
            <v>1.0799069046000001</v>
          </cell>
        </row>
      </sheetData>
      <sheetData sheetId="6">
        <row r="8">
          <cell r="H8">
            <v>74.681941500999997</v>
          </cell>
          <cell r="I8">
            <v>21.829047069000001</v>
          </cell>
          <cell r="J8">
            <v>3.4890114300000001</v>
          </cell>
          <cell r="K8">
            <v>67.968955730000005</v>
          </cell>
          <cell r="L8">
            <v>31.02049624</v>
          </cell>
          <cell r="M8">
            <v>1.0105480294</v>
          </cell>
        </row>
        <row r="15">
          <cell r="C15">
            <v>70.665463697999996</v>
          </cell>
          <cell r="D15">
            <v>76.525717088999997</v>
          </cell>
          <cell r="H15">
            <v>48.281855481999997</v>
          </cell>
          <cell r="I15">
            <v>49.737861864999999</v>
          </cell>
          <cell r="J15">
            <v>1.9802826533</v>
          </cell>
          <cell r="K15">
            <v>53.120407817999997</v>
          </cell>
          <cell r="L15">
            <v>46.371119810000003</v>
          </cell>
          <cell r="M15">
            <v>0.50847237209999996</v>
          </cell>
        </row>
      </sheetData>
      <sheetData sheetId="7">
        <row r="8">
          <cell r="H8">
            <v>85.221488629999996</v>
          </cell>
          <cell r="I8">
            <v>12.873756330000001</v>
          </cell>
          <cell r="J8">
            <v>1.9047550402</v>
          </cell>
          <cell r="K8">
            <v>84.745158583000006</v>
          </cell>
          <cell r="L8">
            <v>14.266974748999999</v>
          </cell>
          <cell r="M8">
            <v>0.987866668</v>
          </cell>
        </row>
        <row r="15">
          <cell r="C15">
            <v>38.820992158999999</v>
          </cell>
          <cell r="D15">
            <v>66.377846730000002</v>
          </cell>
          <cell r="H15">
            <v>75.669380724999996</v>
          </cell>
          <cell r="I15">
            <v>21.200970798</v>
          </cell>
          <cell r="J15">
            <v>3.1296484773</v>
          </cell>
          <cell r="K15">
            <v>75.285720738999999</v>
          </cell>
          <cell r="L15">
            <v>24.149613768999998</v>
          </cell>
          <cell r="M15">
            <v>0.56466549219999995</v>
          </cell>
        </row>
      </sheetData>
      <sheetData sheetId="8">
        <row r="8">
          <cell r="H8">
            <v>72.388054026000006</v>
          </cell>
          <cell r="I8">
            <v>25.151541162000001</v>
          </cell>
          <cell r="J8">
            <v>2.4604048124000002</v>
          </cell>
          <cell r="K8">
            <v>70.744950713999998</v>
          </cell>
          <cell r="L8">
            <v>27.469454323000001</v>
          </cell>
          <cell r="M8">
            <v>1.7855949632000001</v>
          </cell>
        </row>
        <row r="15">
          <cell r="C15">
            <v>55.777628896000003</v>
          </cell>
          <cell r="D15">
            <v>81.650893569000004</v>
          </cell>
          <cell r="H15">
            <v>40.974364428999998</v>
          </cell>
          <cell r="I15">
            <v>53.414530368999998</v>
          </cell>
          <cell r="J15">
            <v>5.6111052016</v>
          </cell>
          <cell r="K15">
            <v>54.653221047999999</v>
          </cell>
          <cell r="L15">
            <v>42.679111016</v>
          </cell>
          <cell r="M15">
            <v>2.6676679361</v>
          </cell>
        </row>
      </sheetData>
      <sheetData sheetId="9">
        <row r="8">
          <cell r="H8">
            <v>57.632990765000002</v>
          </cell>
          <cell r="I8">
            <v>38.809333088999999</v>
          </cell>
          <cell r="J8">
            <v>3.5576761461999999</v>
          </cell>
          <cell r="K8">
            <v>44.691965965000001</v>
          </cell>
          <cell r="L8">
            <v>53.204917262000002</v>
          </cell>
          <cell r="M8">
            <v>2.1031167732</v>
          </cell>
        </row>
        <row r="15">
          <cell r="C15">
            <v>80.103447043000003</v>
          </cell>
          <cell r="D15">
            <v>80.622102742999999</v>
          </cell>
          <cell r="H15">
            <v>26.618559822000002</v>
          </cell>
          <cell r="I15">
            <v>70.063581772999996</v>
          </cell>
          <cell r="J15">
            <v>3.3178584043999999</v>
          </cell>
          <cell r="K15">
            <v>37.303772873</v>
          </cell>
          <cell r="L15">
            <v>61.345876959000002</v>
          </cell>
          <cell r="M15">
            <v>1.3503501684000001</v>
          </cell>
        </row>
      </sheetData>
      <sheetData sheetId="10">
        <row r="8">
          <cell r="H8">
            <v>55.314849285999998</v>
          </cell>
          <cell r="I8">
            <v>41.719201538999997</v>
          </cell>
          <cell r="J8">
            <v>2.9659491757000001</v>
          </cell>
          <cell r="K8">
            <v>39.853389831000001</v>
          </cell>
          <cell r="L8">
            <v>58.522881355999999</v>
          </cell>
          <cell r="M8">
            <v>1.6237288136000001</v>
          </cell>
        </row>
        <row r="15">
          <cell r="C15">
            <v>72.130812090000006</v>
          </cell>
          <cell r="D15">
            <v>65.973863768000001</v>
          </cell>
          <cell r="H15">
            <v>32.332509674000001</v>
          </cell>
          <cell r="I15">
            <v>65.662734858999997</v>
          </cell>
          <cell r="J15">
            <v>2.0047554664999998</v>
          </cell>
          <cell r="K15">
            <v>40.638161324999999</v>
          </cell>
          <cell r="L15">
            <v>58.296899441999997</v>
          </cell>
          <cell r="M15">
            <v>1.0649392323</v>
          </cell>
        </row>
      </sheetData>
      <sheetData sheetId="11">
        <row r="8">
          <cell r="H8">
            <v>51.984643703000003</v>
          </cell>
          <cell r="I8">
            <v>45.521689039000002</v>
          </cell>
          <cell r="J8">
            <v>2.4936672583999999</v>
          </cell>
          <cell r="K8">
            <v>39.349320202999998</v>
          </cell>
          <cell r="L8">
            <v>58.711897039999997</v>
          </cell>
          <cell r="M8">
            <v>1.9387827569</v>
          </cell>
        </row>
        <row r="15">
          <cell r="C15">
            <v>77.848621128999994</v>
          </cell>
          <cell r="D15">
            <v>67.677504149000001</v>
          </cell>
          <cell r="H15">
            <v>26.842471754000002</v>
          </cell>
          <cell r="I15">
            <v>69.826366270999998</v>
          </cell>
          <cell r="J15">
            <v>3.3311619758000002</v>
          </cell>
          <cell r="K15">
            <v>33.854284294999999</v>
          </cell>
          <cell r="L15">
            <v>65.068431274999995</v>
          </cell>
          <cell r="M15">
            <v>1.0772844302</v>
          </cell>
        </row>
      </sheetData>
      <sheetData sheetId="12">
        <row r="8">
          <cell r="H8">
            <v>63.279900013999999</v>
          </cell>
          <cell r="I8">
            <v>34.623796921999997</v>
          </cell>
          <cell r="J8">
            <v>2.0963030643999998</v>
          </cell>
          <cell r="K8">
            <v>65.668795239999994</v>
          </cell>
          <cell r="L8">
            <v>33.148747313000001</v>
          </cell>
          <cell r="M8">
            <v>1.1824574472</v>
          </cell>
        </row>
        <row r="15">
          <cell r="C15">
            <v>68.319132103000001</v>
          </cell>
          <cell r="D15">
            <v>50.602848770000001</v>
          </cell>
          <cell r="H15">
            <v>43.314997933000001</v>
          </cell>
          <cell r="I15">
            <v>51.092175130000001</v>
          </cell>
          <cell r="J15">
            <v>5.5928269370999999</v>
          </cell>
          <cell r="K15">
            <v>43.283020895</v>
          </cell>
          <cell r="L15">
            <v>55.067948649000002</v>
          </cell>
          <cell r="M15">
            <v>1.649030456</v>
          </cell>
        </row>
      </sheetData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</sheetNames>
    <sheetDataSet>
      <sheetData sheetId="0">
        <row r="8">
          <cell r="C8">
            <v>17259037</v>
          </cell>
        </row>
        <row r="15">
          <cell r="C15">
            <v>2555470</v>
          </cell>
        </row>
      </sheetData>
      <sheetData sheetId="1">
        <row r="8">
          <cell r="C8">
            <v>1018644</v>
          </cell>
          <cell r="D8">
            <v>664074</v>
          </cell>
          <cell r="E8">
            <v>354570</v>
          </cell>
        </row>
        <row r="15">
          <cell r="C15">
            <v>165482</v>
          </cell>
          <cell r="D15">
            <v>75064</v>
          </cell>
          <cell r="E15">
            <v>90418</v>
          </cell>
        </row>
      </sheetData>
      <sheetData sheetId="2">
        <row r="8">
          <cell r="C8">
            <v>1170302</v>
          </cell>
          <cell r="D8">
            <v>889545</v>
          </cell>
          <cell r="E8">
            <v>280757</v>
          </cell>
        </row>
        <row r="15">
          <cell r="C15">
            <v>150175</v>
          </cell>
          <cell r="D15">
            <v>75256</v>
          </cell>
          <cell r="E15">
            <v>74919</v>
          </cell>
        </row>
      </sheetData>
      <sheetData sheetId="3">
        <row r="8">
          <cell r="C8">
            <v>1414536</v>
          </cell>
          <cell r="D8">
            <v>1105205</v>
          </cell>
          <cell r="E8">
            <v>309331</v>
          </cell>
        </row>
        <row r="15">
          <cell r="C15">
            <v>168581</v>
          </cell>
          <cell r="D15">
            <v>78187</v>
          </cell>
          <cell r="E15">
            <v>90394</v>
          </cell>
        </row>
      </sheetData>
      <sheetData sheetId="4">
        <row r="8">
          <cell r="C8">
            <v>1190695</v>
          </cell>
          <cell r="D8">
            <v>954906</v>
          </cell>
          <cell r="E8">
            <v>235789</v>
          </cell>
        </row>
        <row r="15">
          <cell r="C15">
            <v>180397</v>
          </cell>
          <cell r="D15">
            <v>77078</v>
          </cell>
          <cell r="E15">
            <v>103319</v>
          </cell>
        </row>
      </sheetData>
      <sheetData sheetId="5">
        <row r="8">
          <cell r="C8">
            <v>1133185</v>
          </cell>
          <cell r="D8">
            <v>816080</v>
          </cell>
          <cell r="E8">
            <v>317105</v>
          </cell>
        </row>
        <row r="15">
          <cell r="C15">
            <v>226271</v>
          </cell>
          <cell r="D15">
            <v>79850</v>
          </cell>
          <cell r="E15">
            <v>146421</v>
          </cell>
        </row>
      </sheetData>
      <sheetData sheetId="6">
        <row r="8">
          <cell r="C8">
            <v>1865693</v>
          </cell>
          <cell r="D8">
            <v>1396259</v>
          </cell>
          <cell r="E8">
            <v>469434</v>
          </cell>
        </row>
        <row r="15">
          <cell r="C15">
            <v>250971</v>
          </cell>
          <cell r="D15">
            <v>78422</v>
          </cell>
          <cell r="E15">
            <v>172549</v>
          </cell>
        </row>
      </sheetData>
      <sheetData sheetId="7">
        <row r="8">
          <cell r="C8">
            <v>2896139</v>
          </cell>
          <cell r="D8">
            <v>2215764</v>
          </cell>
          <cell r="E8">
            <v>680375</v>
          </cell>
        </row>
        <row r="15">
          <cell r="C15">
            <v>283302</v>
          </cell>
          <cell r="D15">
            <v>109270</v>
          </cell>
          <cell r="E15">
            <v>174032</v>
          </cell>
        </row>
      </sheetData>
      <sheetData sheetId="8">
        <row r="8">
          <cell r="C8">
            <v>1961952</v>
          </cell>
          <cell r="D8">
            <v>1304742</v>
          </cell>
          <cell r="E8">
            <v>657210</v>
          </cell>
        </row>
        <row r="15">
          <cell r="C15">
            <v>307433</v>
          </cell>
          <cell r="D15">
            <v>82272</v>
          </cell>
          <cell r="E15">
            <v>225161</v>
          </cell>
        </row>
      </sheetData>
      <sheetData sheetId="9">
        <row r="8">
          <cell r="C8">
            <v>1322434</v>
          </cell>
          <cell r="D8">
            <v>1009585</v>
          </cell>
          <cell r="E8">
            <v>312849</v>
          </cell>
        </row>
        <row r="15">
          <cell r="C15">
            <v>235863</v>
          </cell>
          <cell r="D15">
            <v>89895</v>
          </cell>
          <cell r="E15">
            <v>145968</v>
          </cell>
        </row>
      </sheetData>
      <sheetData sheetId="10">
        <row r="8">
          <cell r="C8">
            <v>1165138</v>
          </cell>
          <cell r="D8">
            <v>923250</v>
          </cell>
          <cell r="E8">
            <v>241888</v>
          </cell>
        </row>
        <row r="15">
          <cell r="C15">
            <v>221444</v>
          </cell>
          <cell r="D15">
            <v>101617</v>
          </cell>
          <cell r="E15">
            <v>119827</v>
          </cell>
        </row>
      </sheetData>
      <sheetData sheetId="11">
        <row r="8">
          <cell r="C8">
            <v>1070005</v>
          </cell>
          <cell r="D8">
            <v>816701</v>
          </cell>
          <cell r="E8">
            <v>253304</v>
          </cell>
        </row>
        <row r="15">
          <cell r="C15">
            <v>205612</v>
          </cell>
          <cell r="D15">
            <v>100941</v>
          </cell>
          <cell r="E15">
            <v>104671</v>
          </cell>
        </row>
      </sheetData>
      <sheetData sheetId="12">
        <row r="8">
          <cell r="C8">
            <v>1050314</v>
          </cell>
          <cell r="D8">
            <v>664291</v>
          </cell>
          <cell r="E8">
            <v>386023</v>
          </cell>
        </row>
        <row r="15">
          <cell r="C15">
            <v>159939</v>
          </cell>
          <cell r="D15">
            <v>68561</v>
          </cell>
          <cell r="E15">
            <v>91378</v>
          </cell>
        </row>
      </sheetData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73.537217192</v>
          </cell>
          <cell r="D15">
            <v>66.728819782000002</v>
          </cell>
        </row>
      </sheetData>
      <sheetData sheetId="1">
        <row r="8">
          <cell r="H8">
            <v>55.687869040999999</v>
          </cell>
          <cell r="I8">
            <v>41.023773720999998</v>
          </cell>
          <cell r="J8">
            <v>3.2883572374000001</v>
          </cell>
          <cell r="K8">
            <v>60.795437399999997</v>
          </cell>
          <cell r="L8">
            <v>38.098614925</v>
          </cell>
          <cell r="M8">
            <v>1.1059476748999999</v>
          </cell>
        </row>
        <row r="15">
          <cell r="C15">
            <v>74.073255252999999</v>
          </cell>
          <cell r="D15">
            <v>56.304591264999999</v>
          </cell>
          <cell r="H15">
            <v>31.009521688</v>
          </cell>
          <cell r="I15">
            <v>65.632830335999998</v>
          </cell>
          <cell r="J15">
            <v>3.3576479759</v>
          </cell>
          <cell r="K15">
            <v>38.203969663000002</v>
          </cell>
          <cell r="L15">
            <v>61.338819858999997</v>
          </cell>
          <cell r="M15">
            <v>0.45721047819999999</v>
          </cell>
        </row>
      </sheetData>
      <sheetData sheetId="2">
        <row r="8">
          <cell r="H8">
            <v>64.226817222999998</v>
          </cell>
          <cell r="I8">
            <v>33.381427029000001</v>
          </cell>
          <cell r="J8">
            <v>2.3917557487000001</v>
          </cell>
          <cell r="K8">
            <v>59.206156898000003</v>
          </cell>
          <cell r="L8">
            <v>39.737352559000001</v>
          </cell>
          <cell r="M8">
            <v>1.0564905431</v>
          </cell>
        </row>
        <row r="15">
          <cell r="C15">
            <v>74.238947945999996</v>
          </cell>
          <cell r="D15">
            <v>56.202467638000002</v>
          </cell>
          <cell r="H15">
            <v>30.312149643000001</v>
          </cell>
          <cell r="I15">
            <v>64.72827049</v>
          </cell>
          <cell r="J15">
            <v>4.9595798666000004</v>
          </cell>
          <cell r="K15">
            <v>34.879394804</v>
          </cell>
          <cell r="L15">
            <v>63.424691510999999</v>
          </cell>
          <cell r="M15">
            <v>1.6959136851000001</v>
          </cell>
        </row>
      </sheetData>
      <sheetData sheetId="3">
        <row r="8">
          <cell r="H8">
            <v>69.790920975000006</v>
          </cell>
          <cell r="I8">
            <v>28.171978586000002</v>
          </cell>
          <cell r="J8">
            <v>2.0371004389</v>
          </cell>
          <cell r="K8">
            <v>58.987991940000001</v>
          </cell>
          <cell r="L8">
            <v>39.306886873000003</v>
          </cell>
          <cell r="M8">
            <v>1.7051211871</v>
          </cell>
        </row>
        <row r="15">
          <cell r="C15">
            <v>74.547016607000003</v>
          </cell>
          <cell r="D15">
            <v>55.706788586999998</v>
          </cell>
          <cell r="H15">
            <v>32.325249642999999</v>
          </cell>
          <cell r="I15">
            <v>64.196861626</v>
          </cell>
          <cell r="J15">
            <v>3.4778887304000001</v>
          </cell>
          <cell r="K15">
            <v>35.284195871999998</v>
          </cell>
          <cell r="L15">
            <v>63.243286658999999</v>
          </cell>
          <cell r="M15">
            <v>1.4725174694000001</v>
          </cell>
        </row>
      </sheetData>
      <sheetData sheetId="4">
        <row r="8">
          <cell r="H8">
            <v>63.409120178000002</v>
          </cell>
          <cell r="I8">
            <v>34.219056205000001</v>
          </cell>
          <cell r="J8">
            <v>2.3718236168</v>
          </cell>
          <cell r="K8">
            <v>42.963009831000001</v>
          </cell>
          <cell r="L8">
            <v>55.491580919999997</v>
          </cell>
          <cell r="M8">
            <v>1.5454092487</v>
          </cell>
        </row>
        <row r="15">
          <cell r="C15">
            <v>78.906960748000003</v>
          </cell>
          <cell r="D15">
            <v>64.94120685</v>
          </cell>
          <cell r="H15">
            <v>30.997803825999998</v>
          </cell>
          <cell r="I15">
            <v>66.062498345999998</v>
          </cell>
          <cell r="J15">
            <v>2.9396978275999999</v>
          </cell>
          <cell r="K15">
            <v>32.808370044</v>
          </cell>
          <cell r="L15">
            <v>65.656387664999997</v>
          </cell>
          <cell r="M15">
            <v>1.5352422907000001</v>
          </cell>
        </row>
      </sheetData>
      <sheetData sheetId="5">
        <row r="8">
          <cell r="H8">
            <v>56.024483488999998</v>
          </cell>
          <cell r="I8">
            <v>40.616708121999999</v>
          </cell>
          <cell r="J8">
            <v>3.3588083884</v>
          </cell>
          <cell r="K8">
            <v>46.268886481999999</v>
          </cell>
          <cell r="L8">
            <v>52.105023091</v>
          </cell>
          <cell r="M8">
            <v>1.6260904270000001</v>
          </cell>
        </row>
        <row r="15">
          <cell r="C15">
            <v>80.826378951999999</v>
          </cell>
          <cell r="D15">
            <v>72.374268275000006</v>
          </cell>
          <cell r="H15">
            <v>37.865058212999998</v>
          </cell>
          <cell r="I15">
            <v>57.424603730999998</v>
          </cell>
          <cell r="J15">
            <v>4.7103380558000003</v>
          </cell>
          <cell r="K15">
            <v>30.552919592999999</v>
          </cell>
          <cell r="L15">
            <v>66.571771999999996</v>
          </cell>
          <cell r="M15">
            <v>2.8753084077</v>
          </cell>
        </row>
      </sheetData>
      <sheetData sheetId="6">
        <row r="8">
          <cell r="H8">
            <v>75.358821032999998</v>
          </cell>
          <cell r="I8">
            <v>21.213166838999999</v>
          </cell>
          <cell r="J8">
            <v>3.4280121277000002</v>
          </cell>
          <cell r="K8">
            <v>64.056503507000002</v>
          </cell>
          <cell r="L8">
            <v>34.590040387000002</v>
          </cell>
          <cell r="M8">
            <v>1.3534561054000001</v>
          </cell>
        </row>
        <row r="15">
          <cell r="C15">
            <v>75.706772919000002</v>
          </cell>
          <cell r="D15">
            <v>75.836809039000002</v>
          </cell>
          <cell r="H15">
            <v>46.172508993999998</v>
          </cell>
          <cell r="I15">
            <v>52.257452800999999</v>
          </cell>
          <cell r="J15">
            <v>1.5700382051999999</v>
          </cell>
          <cell r="K15">
            <v>46.015184757999997</v>
          </cell>
          <cell r="L15">
            <v>53.206635833999997</v>
          </cell>
          <cell r="M15">
            <v>0.77817940740000002</v>
          </cell>
        </row>
      </sheetData>
      <sheetData sheetId="7">
        <row r="8">
          <cell r="H8">
            <v>85.440234598000004</v>
          </cell>
          <cell r="I8">
            <v>12.526125992000001</v>
          </cell>
          <cell r="J8">
            <v>2.0336394100000001</v>
          </cell>
          <cell r="K8">
            <v>83.681639212999997</v>
          </cell>
          <cell r="L8">
            <v>15.29342733</v>
          </cell>
          <cell r="M8">
            <v>1.0249334568999999</v>
          </cell>
        </row>
        <row r="15">
          <cell r="C15">
            <v>41.050732560999997</v>
          </cell>
          <cell r="D15">
            <v>62.595889233000001</v>
          </cell>
          <cell r="H15">
            <v>71.073311064999999</v>
          </cell>
          <cell r="I15">
            <v>26.134805862</v>
          </cell>
          <cell r="J15">
            <v>2.7918830730000002</v>
          </cell>
          <cell r="K15">
            <v>69.867609024000004</v>
          </cell>
          <cell r="L15">
            <v>28.151647844999999</v>
          </cell>
          <cell r="M15">
            <v>1.9807431308000001</v>
          </cell>
        </row>
      </sheetData>
      <sheetData sheetId="8">
        <row r="8">
          <cell r="H8">
            <v>71.045581489</v>
          </cell>
          <cell r="I8">
            <v>26.140063774000001</v>
          </cell>
          <cell r="J8">
            <v>2.8143547360999999</v>
          </cell>
          <cell r="K8">
            <v>71.442768770000001</v>
          </cell>
          <cell r="L8">
            <v>27.227682064</v>
          </cell>
          <cell r="M8">
            <v>1.3295491656</v>
          </cell>
        </row>
        <row r="15">
          <cell r="C15">
            <v>83.569064161</v>
          </cell>
          <cell r="D15">
            <v>83.067210519</v>
          </cell>
          <cell r="H15">
            <v>49.687731014999997</v>
          </cell>
          <cell r="I15">
            <v>47.684111244</v>
          </cell>
          <cell r="J15">
            <v>2.6281577403999998</v>
          </cell>
          <cell r="K15">
            <v>56.731775896999999</v>
          </cell>
          <cell r="L15">
            <v>42.237244873000002</v>
          </cell>
          <cell r="M15">
            <v>1.0309792309000001</v>
          </cell>
        </row>
      </sheetData>
      <sheetData sheetId="9">
        <row r="8">
          <cell r="H8">
            <v>58.420008938999999</v>
          </cell>
          <cell r="I8">
            <v>38.086931618000001</v>
          </cell>
          <cell r="J8">
            <v>3.4930594427999999</v>
          </cell>
          <cell r="K8">
            <v>46.952792692000003</v>
          </cell>
          <cell r="L8">
            <v>51.760686145000001</v>
          </cell>
          <cell r="M8">
            <v>1.2865211631</v>
          </cell>
        </row>
        <row r="15">
          <cell r="C15">
            <v>81.110873369000004</v>
          </cell>
          <cell r="D15">
            <v>78.106664761999994</v>
          </cell>
          <cell r="H15">
            <v>32.588107802000003</v>
          </cell>
          <cell r="I15">
            <v>64.931209951</v>
          </cell>
          <cell r="J15">
            <v>2.4806822464999998</v>
          </cell>
          <cell r="K15">
            <v>35.928564582999996</v>
          </cell>
          <cell r="L15">
            <v>62.919715025000002</v>
          </cell>
          <cell r="M15">
            <v>1.1517203922999999</v>
          </cell>
        </row>
      </sheetData>
      <sheetData sheetId="10">
        <row r="8">
          <cell r="H8">
            <v>55.612018990999999</v>
          </cell>
          <cell r="I8">
            <v>40.850166002000002</v>
          </cell>
          <cell r="J8">
            <v>3.5378150068999998</v>
          </cell>
          <cell r="K8">
            <v>36.574419812000002</v>
          </cell>
          <cell r="L8">
            <v>61.434129202000001</v>
          </cell>
          <cell r="M8">
            <v>1.9914509854</v>
          </cell>
        </row>
        <row r="15">
          <cell r="C15">
            <v>75.487770574999999</v>
          </cell>
          <cell r="D15">
            <v>70.458598065000004</v>
          </cell>
          <cell r="H15">
            <v>28.420555179000001</v>
          </cell>
          <cell r="I15">
            <v>68.275493640999997</v>
          </cell>
          <cell r="J15">
            <v>3.3039511803999999</v>
          </cell>
          <cell r="K15">
            <v>29.162102956999998</v>
          </cell>
          <cell r="L15">
            <v>68.674698794999998</v>
          </cell>
          <cell r="M15">
            <v>2.1631982475</v>
          </cell>
        </row>
      </sheetData>
      <sheetData sheetId="11">
        <row r="8">
          <cell r="H8">
            <v>51.950361117</v>
          </cell>
          <cell r="I8">
            <v>44.626919350999998</v>
          </cell>
          <cell r="J8">
            <v>3.4227195325999999</v>
          </cell>
          <cell r="K8">
            <v>41.712003858999999</v>
          </cell>
          <cell r="L8">
            <v>56.337603516000001</v>
          </cell>
          <cell r="M8">
            <v>1.9503926246000001</v>
          </cell>
        </row>
        <row r="15">
          <cell r="C15">
            <v>79.489285550999995</v>
          </cell>
          <cell r="D15">
            <v>69.651409733999998</v>
          </cell>
          <cell r="H15">
            <v>26.561508859</v>
          </cell>
          <cell r="I15">
            <v>69.619824925000003</v>
          </cell>
          <cell r="J15">
            <v>3.8186662156</v>
          </cell>
          <cell r="K15">
            <v>25.913263934</v>
          </cell>
          <cell r="L15">
            <v>72.298620980999999</v>
          </cell>
          <cell r="M15">
            <v>1.7881150847</v>
          </cell>
        </row>
      </sheetData>
      <sheetData sheetId="12">
        <row r="8">
          <cell r="H8">
            <v>66.557233857</v>
          </cell>
          <cell r="I8">
            <v>32.144059310999999</v>
          </cell>
          <cell r="J8">
            <v>1.2987068322999999</v>
          </cell>
          <cell r="K8">
            <v>66.505069223999996</v>
          </cell>
          <cell r="L8">
            <v>32.214284827999997</v>
          </cell>
          <cell r="M8">
            <v>1.2806459485999999</v>
          </cell>
        </row>
        <row r="15">
          <cell r="C15">
            <v>67.516370035999998</v>
          </cell>
          <cell r="D15">
            <v>51.889561839000002</v>
          </cell>
          <cell r="H15">
            <v>36.307028735000003</v>
          </cell>
          <cell r="I15">
            <v>59.990280056000003</v>
          </cell>
          <cell r="J15">
            <v>3.7026912095000002</v>
          </cell>
          <cell r="K15">
            <v>37.464550361000001</v>
          </cell>
          <cell r="L15">
            <v>60.033391272999999</v>
          </cell>
          <cell r="M15">
            <v>2.5020583661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8">
          <cell r="C8">
            <v>18168869</v>
          </cell>
        </row>
        <row r="15">
          <cell r="C15">
            <v>2757769</v>
          </cell>
        </row>
      </sheetData>
      <sheetData sheetId="1">
        <row r="8">
          <cell r="C8">
            <v>1081340</v>
          </cell>
          <cell r="D8">
            <v>664394</v>
          </cell>
          <cell r="E8">
            <v>416946</v>
          </cell>
        </row>
        <row r="15">
          <cell r="C15">
            <v>178120</v>
          </cell>
          <cell r="D15">
            <v>73623</v>
          </cell>
          <cell r="E15">
            <v>104497</v>
          </cell>
        </row>
      </sheetData>
      <sheetData sheetId="2">
        <row r="8">
          <cell r="C8">
            <v>1227630</v>
          </cell>
          <cell r="D8">
            <v>917069</v>
          </cell>
          <cell r="E8">
            <v>310561</v>
          </cell>
        </row>
        <row r="15">
          <cell r="C15">
            <v>160394</v>
          </cell>
          <cell r="D15">
            <v>74902</v>
          </cell>
          <cell r="E15">
            <v>85492</v>
          </cell>
        </row>
      </sheetData>
      <sheetData sheetId="3">
        <row r="8">
          <cell r="C8">
            <v>1467067</v>
          </cell>
          <cell r="D8">
            <v>1115556</v>
          </cell>
          <cell r="E8">
            <v>351511</v>
          </cell>
        </row>
        <row r="15">
          <cell r="C15">
            <v>192009</v>
          </cell>
          <cell r="D15">
            <v>85165</v>
          </cell>
          <cell r="E15">
            <v>106844</v>
          </cell>
        </row>
      </sheetData>
      <sheetData sheetId="4">
        <row r="8">
          <cell r="C8">
            <v>1279121</v>
          </cell>
          <cell r="D8">
            <v>1028361</v>
          </cell>
          <cell r="E8">
            <v>250760</v>
          </cell>
        </row>
        <row r="15">
          <cell r="C15">
            <v>180077</v>
          </cell>
          <cell r="D15">
            <v>76540</v>
          </cell>
          <cell r="E15">
            <v>103537</v>
          </cell>
        </row>
      </sheetData>
      <sheetData sheetId="5">
        <row r="8">
          <cell r="C8">
            <v>1160552</v>
          </cell>
          <cell r="D8">
            <v>839753</v>
          </cell>
          <cell r="E8">
            <v>320799</v>
          </cell>
        </row>
        <row r="15">
          <cell r="C15">
            <v>236753</v>
          </cell>
          <cell r="D15">
            <v>94605</v>
          </cell>
          <cell r="E15">
            <v>142148</v>
          </cell>
        </row>
      </sheetData>
      <sheetData sheetId="6">
        <row r="8">
          <cell r="C8">
            <v>1965594</v>
          </cell>
          <cell r="D8">
            <v>1438892</v>
          </cell>
          <cell r="E8">
            <v>526702</v>
          </cell>
        </row>
        <row r="15">
          <cell r="C15">
            <v>268973</v>
          </cell>
          <cell r="D15">
            <v>77057</v>
          </cell>
          <cell r="E15">
            <v>191916</v>
          </cell>
        </row>
      </sheetData>
      <sheetData sheetId="7">
        <row r="8">
          <cell r="C8">
            <v>2954025</v>
          </cell>
          <cell r="D8">
            <v>2220164</v>
          </cell>
          <cell r="E8">
            <v>733861</v>
          </cell>
        </row>
        <row r="15">
          <cell r="C15">
            <v>305687</v>
          </cell>
          <cell r="D15">
            <v>109633</v>
          </cell>
          <cell r="E15">
            <v>196054</v>
          </cell>
        </row>
      </sheetData>
      <sheetData sheetId="8">
        <row r="8">
          <cell r="C8">
            <v>2040433</v>
          </cell>
          <cell r="D8">
            <v>1378298</v>
          </cell>
          <cell r="E8">
            <v>662135</v>
          </cell>
        </row>
        <row r="15">
          <cell r="C15">
            <v>335860</v>
          </cell>
          <cell r="D15">
            <v>98172</v>
          </cell>
          <cell r="E15">
            <v>237688</v>
          </cell>
        </row>
      </sheetData>
      <sheetData sheetId="9">
        <row r="8">
          <cell r="C8">
            <v>1449297</v>
          </cell>
          <cell r="D8">
            <v>1075800</v>
          </cell>
          <cell r="E8">
            <v>373497</v>
          </cell>
        </row>
        <row r="15">
          <cell r="C15">
            <v>252823</v>
          </cell>
          <cell r="D15">
            <v>82424</v>
          </cell>
          <cell r="E15">
            <v>170399</v>
          </cell>
        </row>
      </sheetData>
      <sheetData sheetId="10">
        <row r="8">
          <cell r="C8">
            <v>1232733</v>
          </cell>
          <cell r="D8">
            <v>943131</v>
          </cell>
          <cell r="E8">
            <v>289602</v>
          </cell>
        </row>
        <row r="15">
          <cell r="C15">
            <v>235937</v>
          </cell>
          <cell r="D15">
            <v>101368</v>
          </cell>
          <cell r="E15">
            <v>134569</v>
          </cell>
        </row>
      </sheetData>
      <sheetData sheetId="11">
        <row r="8">
          <cell r="C8">
            <v>1158284</v>
          </cell>
          <cell r="D8">
            <v>856137</v>
          </cell>
          <cell r="E8">
            <v>302147</v>
          </cell>
        </row>
        <row r="15">
          <cell r="C15">
            <v>234837</v>
          </cell>
          <cell r="D15">
            <v>105925</v>
          </cell>
          <cell r="E15">
            <v>128912</v>
          </cell>
        </row>
      </sheetData>
      <sheetData sheetId="12">
        <row r="8">
          <cell r="C8">
            <v>1152793</v>
          </cell>
          <cell r="D8">
            <v>687564</v>
          </cell>
          <cell r="E8">
            <v>465229</v>
          </cell>
        </row>
        <row r="15">
          <cell r="C15">
            <v>176299</v>
          </cell>
          <cell r="D15">
            <v>70526</v>
          </cell>
          <cell r="E15">
            <v>105773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73.501654931000004</v>
          </cell>
          <cell r="D15">
            <v>68.988110554000002</v>
          </cell>
        </row>
      </sheetData>
      <sheetData sheetId="1">
        <row r="8">
          <cell r="H8">
            <v>55.817051116000002</v>
          </cell>
          <cell r="I8">
            <v>40.885135015000003</v>
          </cell>
          <cell r="J8">
            <v>3.2978138685</v>
          </cell>
          <cell r="K8">
            <v>62.599746955000001</v>
          </cell>
          <cell r="L8">
            <v>36.155411043999997</v>
          </cell>
          <cell r="M8">
            <v>1.2448420008000001</v>
          </cell>
        </row>
        <row r="15">
          <cell r="C15">
            <v>75.555366437000004</v>
          </cell>
          <cell r="D15">
            <v>56.160865598000001</v>
          </cell>
          <cell r="H15">
            <v>31.545174538000001</v>
          </cell>
          <cell r="I15">
            <v>64.664613278999994</v>
          </cell>
          <cell r="J15">
            <v>3.7902121834</v>
          </cell>
          <cell r="K15">
            <v>32.216738638999999</v>
          </cell>
          <cell r="L15">
            <v>64.964013983000001</v>
          </cell>
          <cell r="M15">
            <v>2.8192473782</v>
          </cell>
        </row>
      </sheetData>
      <sheetData sheetId="2">
        <row r="8">
          <cell r="H8">
            <v>66.169419988000001</v>
          </cell>
          <cell r="I8">
            <v>31.579725330999999</v>
          </cell>
          <cell r="J8">
            <v>2.2508546807999998</v>
          </cell>
          <cell r="K8">
            <v>56.630476537</v>
          </cell>
          <cell r="L8">
            <v>42.343462526000003</v>
          </cell>
          <cell r="M8">
            <v>1.0260609369</v>
          </cell>
        </row>
        <row r="15">
          <cell r="C15">
            <v>79.702509763999998</v>
          </cell>
          <cell r="D15">
            <v>58.233592321000003</v>
          </cell>
          <cell r="H15">
            <v>30.117311698000002</v>
          </cell>
          <cell r="I15">
            <v>66.390746629000006</v>
          </cell>
          <cell r="J15">
            <v>3.4919416730999999</v>
          </cell>
          <cell r="K15">
            <v>31.895025346000001</v>
          </cell>
          <cell r="L15">
            <v>65.985107569999997</v>
          </cell>
          <cell r="M15">
            <v>2.1198670838</v>
          </cell>
        </row>
      </sheetData>
      <sheetData sheetId="3">
        <row r="8">
          <cell r="H8">
            <v>65.833959315000001</v>
          </cell>
          <cell r="I8">
            <v>30.961012505999999</v>
          </cell>
          <cell r="J8">
            <v>3.2050281783000001</v>
          </cell>
          <cell r="K8">
            <v>49.262610318999997</v>
          </cell>
          <cell r="L8">
            <v>48.759753685</v>
          </cell>
          <cell r="M8">
            <v>1.9776359958</v>
          </cell>
        </row>
        <row r="15">
          <cell r="C15">
            <v>80.706375316000006</v>
          </cell>
          <cell r="D15">
            <v>62.367954900999997</v>
          </cell>
          <cell r="H15">
            <v>26.795997459999999</v>
          </cell>
          <cell r="I15">
            <v>67.565851416000001</v>
          </cell>
          <cell r="J15">
            <v>5.6381511243000002</v>
          </cell>
          <cell r="K15">
            <v>27.394255514000001</v>
          </cell>
          <cell r="L15">
            <v>68.859565795999998</v>
          </cell>
          <cell r="M15">
            <v>3.7461786904999999</v>
          </cell>
        </row>
      </sheetData>
      <sheetData sheetId="4">
        <row r="8">
          <cell r="H8">
            <v>69.801221771000002</v>
          </cell>
          <cell r="I8">
            <v>27.482163804999999</v>
          </cell>
          <cell r="J8">
            <v>2.7166144240999999</v>
          </cell>
          <cell r="K8">
            <v>45.427078076999997</v>
          </cell>
          <cell r="L8">
            <v>52.388784022000003</v>
          </cell>
          <cell r="M8">
            <v>2.1841379010000002</v>
          </cell>
        </row>
        <row r="15">
          <cell r="C15">
            <v>72.670120659999995</v>
          </cell>
          <cell r="D15">
            <v>58.215148910000003</v>
          </cell>
          <cell r="H15">
            <v>29.522758067000002</v>
          </cell>
          <cell r="I15">
            <v>65.373613689999999</v>
          </cell>
          <cell r="J15">
            <v>5.1036282431000002</v>
          </cell>
          <cell r="K15">
            <v>29.739932124999999</v>
          </cell>
          <cell r="L15">
            <v>66.323660188000005</v>
          </cell>
          <cell r="M15">
            <v>3.9364076877</v>
          </cell>
        </row>
      </sheetData>
      <sheetData sheetId="5">
        <row r="8">
          <cell r="H8">
            <v>55.825390579</v>
          </cell>
          <cell r="I8">
            <v>40.420042576999997</v>
          </cell>
          <cell r="J8">
            <v>3.7545668434000001</v>
          </cell>
          <cell r="K8">
            <v>41.571658972999998</v>
          </cell>
          <cell r="L8">
            <v>55.800820057999999</v>
          </cell>
          <cell r="M8">
            <v>2.6275209690999999</v>
          </cell>
        </row>
        <row r="15">
          <cell r="C15">
            <v>77.056527079000006</v>
          </cell>
          <cell r="D15">
            <v>71.585704327000002</v>
          </cell>
          <cell r="H15">
            <v>30.260366058999999</v>
          </cell>
          <cell r="I15">
            <v>64.573955462000001</v>
          </cell>
          <cell r="J15">
            <v>5.1656784787000003</v>
          </cell>
          <cell r="K15">
            <v>27.312809606999998</v>
          </cell>
          <cell r="L15">
            <v>67.507845527000001</v>
          </cell>
          <cell r="M15">
            <v>5.1793448660000001</v>
          </cell>
        </row>
      </sheetData>
      <sheetData sheetId="6">
        <row r="8">
          <cell r="H8">
            <v>75.114013498000006</v>
          </cell>
          <cell r="I8">
            <v>21.64894116</v>
          </cell>
          <cell r="J8">
            <v>3.2370453419</v>
          </cell>
          <cell r="K8">
            <v>58.720512790999997</v>
          </cell>
          <cell r="L8">
            <v>38.630704913999999</v>
          </cell>
          <cell r="M8">
            <v>2.6487822955000002</v>
          </cell>
        </row>
        <row r="15">
          <cell r="C15">
            <v>77.748618536999999</v>
          </cell>
          <cell r="D15">
            <v>77.495830757999997</v>
          </cell>
          <cell r="H15">
            <v>46.217970786000002</v>
          </cell>
          <cell r="I15">
            <v>48.517188806</v>
          </cell>
          <cell r="J15">
            <v>5.2648404072000003</v>
          </cell>
          <cell r="K15">
            <v>38.742819920999999</v>
          </cell>
          <cell r="L15">
            <v>54.998914352</v>
          </cell>
          <cell r="M15">
            <v>6.2582657271000004</v>
          </cell>
        </row>
      </sheetData>
      <sheetData sheetId="7">
        <row r="8">
          <cell r="H8">
            <v>85.519221615000006</v>
          </cell>
          <cell r="I8">
            <v>12.629546194</v>
          </cell>
          <cell r="J8">
            <v>1.8512321911</v>
          </cell>
          <cell r="K8">
            <v>82.065210398000005</v>
          </cell>
          <cell r="L8">
            <v>15.307366087</v>
          </cell>
          <cell r="M8">
            <v>2.6274235145999998</v>
          </cell>
        </row>
        <row r="15">
          <cell r="C15">
            <v>48.564267416</v>
          </cell>
          <cell r="D15">
            <v>68.067076792999998</v>
          </cell>
          <cell r="H15">
            <v>69.738507306000002</v>
          </cell>
          <cell r="I15">
            <v>23.986325461</v>
          </cell>
          <cell r="J15">
            <v>6.2751672337000004</v>
          </cell>
          <cell r="K15">
            <v>64.900892546999998</v>
          </cell>
          <cell r="L15">
            <v>27.009885906000001</v>
          </cell>
          <cell r="M15">
            <v>8.0892215469999993</v>
          </cell>
        </row>
      </sheetData>
      <sheetData sheetId="8">
        <row r="8">
          <cell r="H8">
            <v>72.737759436999994</v>
          </cell>
          <cell r="I8">
            <v>24.838354168999999</v>
          </cell>
          <cell r="J8">
            <v>2.4238863940000002</v>
          </cell>
          <cell r="K8">
            <v>70.537322078000003</v>
          </cell>
          <cell r="L8">
            <v>27.394781594000001</v>
          </cell>
          <cell r="M8">
            <v>2.0678963286999998</v>
          </cell>
        </row>
        <row r="15">
          <cell r="C15">
            <v>60.564202543</v>
          </cell>
          <cell r="D15">
            <v>84.527595581</v>
          </cell>
          <cell r="H15">
            <v>52.968273162000003</v>
          </cell>
          <cell r="I15">
            <v>42.732385174999997</v>
          </cell>
          <cell r="J15">
            <v>4.2993416632999999</v>
          </cell>
          <cell r="K15">
            <v>55.677243408999999</v>
          </cell>
          <cell r="L15">
            <v>40.251504263999998</v>
          </cell>
          <cell r="M15">
            <v>4.0712523266999998</v>
          </cell>
        </row>
      </sheetData>
      <sheetData sheetId="9">
        <row r="8">
          <cell r="H8">
            <v>59.602056961000002</v>
          </cell>
          <cell r="I8">
            <v>37.344879161000001</v>
          </cell>
          <cell r="J8">
            <v>3.0530638783000001</v>
          </cell>
          <cell r="K8">
            <v>42.281966418000003</v>
          </cell>
          <cell r="L8">
            <v>54.854095547999997</v>
          </cell>
          <cell r="M8">
            <v>2.8639380338999998</v>
          </cell>
        </row>
        <row r="15">
          <cell r="C15">
            <v>85.365265042000004</v>
          </cell>
          <cell r="D15">
            <v>81.496571729999999</v>
          </cell>
          <cell r="H15">
            <v>32.560276463000001</v>
          </cell>
          <cell r="I15">
            <v>61.830566709000003</v>
          </cell>
          <cell r="J15">
            <v>5.6091568286999998</v>
          </cell>
          <cell r="K15">
            <v>32.346072419000002</v>
          </cell>
          <cell r="L15">
            <v>62.414605932000001</v>
          </cell>
          <cell r="M15">
            <v>5.2393216491999999</v>
          </cell>
        </row>
      </sheetData>
      <sheetData sheetId="10">
        <row r="8">
          <cell r="H8">
            <v>55.195209829</v>
          </cell>
          <cell r="I8">
            <v>41.635474823000003</v>
          </cell>
          <cell r="J8">
            <v>3.1693153478</v>
          </cell>
          <cell r="K8">
            <v>33.188837565</v>
          </cell>
          <cell r="L8">
            <v>62.615136524</v>
          </cell>
          <cell r="M8">
            <v>4.1960259108000004</v>
          </cell>
        </row>
        <row r="15">
          <cell r="C15">
            <v>82.007359476999994</v>
          </cell>
          <cell r="D15">
            <v>74.086382990000004</v>
          </cell>
          <cell r="H15">
            <v>30.451776814999999</v>
          </cell>
          <cell r="I15">
            <v>64.286179602999994</v>
          </cell>
          <cell r="J15">
            <v>5.2620435816000004</v>
          </cell>
          <cell r="K15">
            <v>28.512308432000001</v>
          </cell>
          <cell r="L15">
            <v>64.461739734000005</v>
          </cell>
          <cell r="M15">
            <v>7.0259518342999998</v>
          </cell>
        </row>
      </sheetData>
      <sheetData sheetId="11">
        <row r="8">
          <cell r="H8">
            <v>50.208711487999999</v>
          </cell>
          <cell r="I8">
            <v>46.737699696</v>
          </cell>
          <cell r="J8">
            <v>3.0535888158</v>
          </cell>
          <cell r="K8">
            <v>35.946806969999997</v>
          </cell>
          <cell r="L8">
            <v>58.377660857999999</v>
          </cell>
          <cell r="M8">
            <v>5.6755321715999996</v>
          </cell>
        </row>
        <row r="15">
          <cell r="C15">
            <v>85.725379731000004</v>
          </cell>
          <cell r="D15">
            <v>77.723032830999998</v>
          </cell>
          <cell r="H15">
            <v>34.303379726999999</v>
          </cell>
          <cell r="I15">
            <v>61.195100635000003</v>
          </cell>
          <cell r="J15">
            <v>4.5015196379000004</v>
          </cell>
          <cell r="K15">
            <v>32.049064510000001</v>
          </cell>
          <cell r="L15">
            <v>62.313632820000002</v>
          </cell>
          <cell r="M15">
            <v>5.6373026700000004</v>
          </cell>
        </row>
      </sheetData>
      <sheetData sheetId="12">
        <row r="8">
          <cell r="H8">
            <v>65.245607430000007</v>
          </cell>
          <cell r="I8">
            <v>31.629792350999999</v>
          </cell>
          <cell r="J8">
            <v>3.1246002185999999</v>
          </cell>
          <cell r="K8">
            <v>66.648979667999996</v>
          </cell>
          <cell r="L8">
            <v>29.452597804</v>
          </cell>
          <cell r="M8">
            <v>3.8984225278000002</v>
          </cell>
        </row>
        <row r="15">
          <cell r="C15">
            <v>68.279522627999995</v>
          </cell>
          <cell r="D15">
            <v>54.621794960000003</v>
          </cell>
          <cell r="H15">
            <v>33.912047237000003</v>
          </cell>
          <cell r="I15">
            <v>50.099145147999998</v>
          </cell>
          <cell r="J15">
            <v>15.988807614000001</v>
          </cell>
          <cell r="K15">
            <v>37.379923925</v>
          </cell>
          <cell r="L15">
            <v>44.776287795999998</v>
          </cell>
          <cell r="M15">
            <v>17.843788279000002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8">
          <cell r="C8">
            <v>19036665</v>
          </cell>
        </row>
        <row r="15">
          <cell r="C15">
            <v>2984115</v>
          </cell>
        </row>
      </sheetData>
      <sheetData sheetId="1">
        <row r="8">
          <cell r="C8">
            <v>1196838</v>
          </cell>
          <cell r="D8">
            <v>696313</v>
          </cell>
          <cell r="E8">
            <v>500525</v>
          </cell>
        </row>
        <row r="15">
          <cell r="C15">
            <v>200141</v>
          </cell>
          <cell r="D15">
            <v>79315</v>
          </cell>
          <cell r="E15">
            <v>120826</v>
          </cell>
        </row>
      </sheetData>
      <sheetData sheetId="2">
        <row r="8">
          <cell r="C8">
            <v>1291441</v>
          </cell>
          <cell r="D8">
            <v>948061</v>
          </cell>
          <cell r="E8">
            <v>343380</v>
          </cell>
        </row>
        <row r="15">
          <cell r="C15">
            <v>172044</v>
          </cell>
          <cell r="D15">
            <v>80539</v>
          </cell>
          <cell r="E15">
            <v>91505</v>
          </cell>
        </row>
      </sheetData>
      <sheetData sheetId="3">
        <row r="8">
          <cell r="C8">
            <v>1578146</v>
          </cell>
          <cell r="D8">
            <v>1179893</v>
          </cell>
          <cell r="E8">
            <v>398253</v>
          </cell>
        </row>
        <row r="15">
          <cell r="C15">
            <v>213624</v>
          </cell>
          <cell r="D15">
            <v>92113</v>
          </cell>
          <cell r="E15">
            <v>121511</v>
          </cell>
        </row>
      </sheetData>
      <sheetData sheetId="4">
        <row r="8">
          <cell r="C8">
            <v>1265954</v>
          </cell>
          <cell r="D8">
            <v>984628</v>
          </cell>
          <cell r="E8">
            <v>281326</v>
          </cell>
        </row>
        <row r="15">
          <cell r="C15">
            <v>187944</v>
          </cell>
          <cell r="D15">
            <v>75993</v>
          </cell>
          <cell r="E15">
            <v>111951</v>
          </cell>
        </row>
      </sheetData>
      <sheetData sheetId="5">
        <row r="8">
          <cell r="C8">
            <v>1231465</v>
          </cell>
          <cell r="D8">
            <v>883393</v>
          </cell>
          <cell r="E8">
            <v>348072</v>
          </cell>
        </row>
        <row r="15">
          <cell r="C15">
            <v>258878</v>
          </cell>
          <cell r="D15">
            <v>92224</v>
          </cell>
          <cell r="E15">
            <v>166654</v>
          </cell>
        </row>
      </sheetData>
      <sheetData sheetId="6">
        <row r="8">
          <cell r="C8">
            <v>2089726</v>
          </cell>
          <cell r="D8">
            <v>1549074</v>
          </cell>
          <cell r="E8">
            <v>540652</v>
          </cell>
        </row>
        <row r="15">
          <cell r="C15">
            <v>300242</v>
          </cell>
          <cell r="D15">
            <v>102611</v>
          </cell>
          <cell r="E15">
            <v>197631</v>
          </cell>
        </row>
      </sheetData>
      <sheetData sheetId="7">
        <row r="8">
          <cell r="C8">
            <v>2990701</v>
          </cell>
          <cell r="D8">
            <v>2246738</v>
          </cell>
          <cell r="E8">
            <v>743963</v>
          </cell>
        </row>
        <row r="15">
          <cell r="C15">
            <v>330398</v>
          </cell>
          <cell r="D15">
            <v>132096</v>
          </cell>
          <cell r="E15">
            <v>198302</v>
          </cell>
        </row>
      </sheetData>
      <sheetData sheetId="8">
        <row r="8">
          <cell r="C8">
            <v>2139972</v>
          </cell>
          <cell r="D8">
            <v>1448356</v>
          </cell>
          <cell r="E8">
            <v>691616</v>
          </cell>
        </row>
        <row r="15">
          <cell r="C15">
            <v>361788</v>
          </cell>
          <cell r="D15">
            <v>114019</v>
          </cell>
          <cell r="E15">
            <v>247769</v>
          </cell>
        </row>
      </sheetData>
      <sheetData sheetId="9">
        <row r="8">
          <cell r="C8">
            <v>1482086</v>
          </cell>
          <cell r="D8">
            <v>1114319</v>
          </cell>
          <cell r="E8">
            <v>367767</v>
          </cell>
        </row>
        <row r="15">
          <cell r="C15">
            <v>269031</v>
          </cell>
          <cell r="D15">
            <v>101204</v>
          </cell>
          <cell r="E15">
            <v>167827</v>
          </cell>
        </row>
      </sheetData>
      <sheetData sheetId="10">
        <row r="8">
          <cell r="C8">
            <v>1310247</v>
          </cell>
          <cell r="D8">
            <v>1015804</v>
          </cell>
          <cell r="E8">
            <v>294443</v>
          </cell>
        </row>
        <row r="15">
          <cell r="C15">
            <v>255426</v>
          </cell>
          <cell r="D15">
            <v>115545</v>
          </cell>
          <cell r="E15">
            <v>139881</v>
          </cell>
        </row>
      </sheetData>
      <sheetData sheetId="11">
        <row r="8">
          <cell r="C8">
            <v>1214720</v>
          </cell>
          <cell r="D8">
            <v>904948</v>
          </cell>
          <cell r="E8">
            <v>309772</v>
          </cell>
        </row>
        <row r="15">
          <cell r="C15">
            <v>247875</v>
          </cell>
          <cell r="D15">
            <v>122601</v>
          </cell>
          <cell r="E15">
            <v>125274</v>
          </cell>
        </row>
      </sheetData>
      <sheetData sheetId="12">
        <row r="8">
          <cell r="C8">
            <v>1245369</v>
          </cell>
          <cell r="D8">
            <v>736923</v>
          </cell>
          <cell r="E8">
            <v>508446</v>
          </cell>
        </row>
        <row r="15">
          <cell r="C15">
            <v>186724</v>
          </cell>
          <cell r="D15">
            <v>77091</v>
          </cell>
          <cell r="E15">
            <v>109633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2000"/>
      <sheetName val="2001"/>
      <sheetName val="2002"/>
      <sheetName val="2003"/>
      <sheetName val="2004"/>
      <sheetName val="Helsinki"/>
    </sheetNames>
    <sheetDataSet>
      <sheetData sheetId="0"/>
      <sheetData sheetId="1">
        <row r="4">
          <cell r="B4">
            <v>220822</v>
          </cell>
          <cell r="C4">
            <v>224415</v>
          </cell>
          <cell r="D4">
            <v>215929</v>
          </cell>
          <cell r="E4">
            <v>218475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72.207082087000003</v>
          </cell>
          <cell r="D15">
            <v>70.396528595000007</v>
          </cell>
        </row>
      </sheetData>
      <sheetData sheetId="1">
        <row r="8">
          <cell r="H8">
            <v>54.256824889999997</v>
          </cell>
          <cell r="I8">
            <v>43.444988358000003</v>
          </cell>
          <cell r="J8">
            <v>2.2981867516999999</v>
          </cell>
          <cell r="K8">
            <v>60.389825279999997</v>
          </cell>
          <cell r="L8">
            <v>37.557562330000003</v>
          </cell>
          <cell r="M8">
            <v>2.0526123903000002</v>
          </cell>
        </row>
        <row r="15">
          <cell r="C15">
            <v>76.947268178000002</v>
          </cell>
          <cell r="D15">
            <v>64.031509600999996</v>
          </cell>
          <cell r="H15">
            <v>34.548126074000002</v>
          </cell>
          <cell r="I15">
            <v>60.609258914000002</v>
          </cell>
          <cell r="J15">
            <v>4.8426150120999996</v>
          </cell>
          <cell r="K15">
            <v>33.459824382999997</v>
          </cell>
          <cell r="L15">
            <v>60.562738090000003</v>
          </cell>
          <cell r="M15">
            <v>5.9774375267000002</v>
          </cell>
        </row>
      </sheetData>
      <sheetData sheetId="2">
        <row r="8">
          <cell r="H8">
            <v>63.803763904</v>
          </cell>
          <cell r="I8">
            <v>34.027260607999999</v>
          </cell>
          <cell r="J8">
            <v>2.1689754877</v>
          </cell>
          <cell r="K8">
            <v>56.589739670999997</v>
          </cell>
          <cell r="L8">
            <v>41.947288874999998</v>
          </cell>
          <cell r="M8">
            <v>1.4629714538</v>
          </cell>
        </row>
        <row r="15">
          <cell r="C15">
            <v>76.922636152999999</v>
          </cell>
          <cell r="D15">
            <v>59.672757255</v>
          </cell>
          <cell r="H15">
            <v>36.557159548000001</v>
          </cell>
          <cell r="I15">
            <v>60.817045882000002</v>
          </cell>
          <cell r="J15">
            <v>2.6257945702000001</v>
          </cell>
          <cell r="K15">
            <v>34.5385797</v>
          </cell>
          <cell r="L15">
            <v>63.637795896</v>
          </cell>
          <cell r="M15">
            <v>1.8236244043000001</v>
          </cell>
        </row>
      </sheetData>
      <sheetData sheetId="3">
        <row r="8">
          <cell r="H8">
            <v>64.879135661999996</v>
          </cell>
          <cell r="I8">
            <v>32.926388363000001</v>
          </cell>
          <cell r="J8">
            <v>2.1944759743</v>
          </cell>
          <cell r="K8">
            <v>52.337323931</v>
          </cell>
          <cell r="L8">
            <v>45.274877457999999</v>
          </cell>
          <cell r="M8">
            <v>2.3877986115000001</v>
          </cell>
        </row>
        <row r="15">
          <cell r="C15">
            <v>78.971727772999998</v>
          </cell>
          <cell r="D15">
            <v>68.126623445000007</v>
          </cell>
          <cell r="H15">
            <v>34.702119410999998</v>
          </cell>
          <cell r="I15">
            <v>61.021904884999998</v>
          </cell>
          <cell r="J15">
            <v>4.2759757043000004</v>
          </cell>
          <cell r="K15">
            <v>36.068837615</v>
          </cell>
          <cell r="L15">
            <v>59.326078656</v>
          </cell>
          <cell r="M15">
            <v>4.6050837288000004</v>
          </cell>
        </row>
      </sheetData>
      <sheetData sheetId="4">
        <row r="8">
          <cell r="H8">
            <v>65.093790583000001</v>
          </cell>
          <cell r="I8">
            <v>32.520337599999998</v>
          </cell>
          <cell r="J8">
            <v>2.3858718165999999</v>
          </cell>
          <cell r="K8">
            <v>47.654140179999999</v>
          </cell>
          <cell r="L8">
            <v>49.294735967000001</v>
          </cell>
          <cell r="M8">
            <v>3.0511238522999999</v>
          </cell>
        </row>
        <row r="15">
          <cell r="C15">
            <v>72.734488083000002</v>
          </cell>
          <cell r="D15">
            <v>58.641980681</v>
          </cell>
          <cell r="H15">
            <v>38.009092993000003</v>
          </cell>
          <cell r="I15">
            <v>56.852219759999997</v>
          </cell>
          <cell r="J15">
            <v>5.1386872469</v>
          </cell>
          <cell r="K15">
            <v>38.315097534000003</v>
          </cell>
          <cell r="L15">
            <v>56.313760084000002</v>
          </cell>
          <cell r="M15">
            <v>5.3711423815000003</v>
          </cell>
        </row>
      </sheetData>
      <sheetData sheetId="5">
        <row r="8">
          <cell r="H8">
            <v>53.231286685000001</v>
          </cell>
          <cell r="I8">
            <v>43.406117655000003</v>
          </cell>
          <cell r="J8">
            <v>3.3625956598000002</v>
          </cell>
          <cell r="K8">
            <v>43.473236241000002</v>
          </cell>
          <cell r="L8">
            <v>52.710539746000002</v>
          </cell>
          <cell r="M8">
            <v>3.8162240133999998</v>
          </cell>
        </row>
        <row r="15">
          <cell r="C15">
            <v>90.552022502</v>
          </cell>
          <cell r="D15">
            <v>75.989925726999999</v>
          </cell>
          <cell r="H15">
            <v>38.217209574999998</v>
          </cell>
          <cell r="I15">
            <v>56.989878752000003</v>
          </cell>
          <cell r="J15">
            <v>4.7929116722999998</v>
          </cell>
          <cell r="K15">
            <v>34.103021327999997</v>
          </cell>
          <cell r="L15">
            <v>59.899658475999999</v>
          </cell>
          <cell r="M15">
            <v>5.9973201962999996</v>
          </cell>
        </row>
      </sheetData>
      <sheetData sheetId="6">
        <row r="8">
          <cell r="H8">
            <v>74.547084890999997</v>
          </cell>
          <cell r="I8">
            <v>22.537254395000001</v>
          </cell>
          <cell r="J8">
            <v>2.9156607138999999</v>
          </cell>
          <cell r="K8">
            <v>60.375944934000003</v>
          </cell>
          <cell r="L8">
            <v>36.551043315000001</v>
          </cell>
          <cell r="M8">
            <v>3.0730117517000002</v>
          </cell>
        </row>
        <row r="15">
          <cell r="C15">
            <v>80.404669149</v>
          </cell>
          <cell r="D15">
            <v>80.591763358999998</v>
          </cell>
          <cell r="H15">
            <v>54.800290038</v>
          </cell>
          <cell r="I15">
            <v>39.394313396000001</v>
          </cell>
          <cell r="J15">
            <v>5.8053965657999997</v>
          </cell>
          <cell r="K15">
            <v>45.601488510000003</v>
          </cell>
          <cell r="L15">
            <v>46.539743567000002</v>
          </cell>
          <cell r="M15">
            <v>7.8587679230000003</v>
          </cell>
        </row>
      </sheetData>
      <sheetData sheetId="7">
        <row r="8">
          <cell r="H8">
            <v>84.836628997999995</v>
          </cell>
          <cell r="I8">
            <v>13.492157846</v>
          </cell>
          <cell r="J8">
            <v>1.6712131561000001</v>
          </cell>
          <cell r="K8">
            <v>82.388108219000003</v>
          </cell>
          <cell r="L8">
            <v>15.490832770999999</v>
          </cell>
          <cell r="M8">
            <v>2.1210590102000002</v>
          </cell>
        </row>
        <row r="15">
          <cell r="C15">
            <v>43.110517854999998</v>
          </cell>
          <cell r="D15">
            <v>67.772925080999997</v>
          </cell>
          <cell r="H15">
            <v>82.323525227999994</v>
          </cell>
          <cell r="I15">
            <v>14.449538775000001</v>
          </cell>
          <cell r="J15">
            <v>3.2269359975</v>
          </cell>
          <cell r="K15">
            <v>74.346673095</v>
          </cell>
          <cell r="L15">
            <v>20.269206043000001</v>
          </cell>
          <cell r="M15">
            <v>5.3841208614999996</v>
          </cell>
        </row>
      </sheetData>
      <sheetData sheetId="8">
        <row r="8">
          <cell r="H8">
            <v>69.775257495000005</v>
          </cell>
          <cell r="I8">
            <v>26.808981571</v>
          </cell>
          <cell r="J8">
            <v>3.4157609340000001</v>
          </cell>
          <cell r="K8">
            <v>68.156418067999994</v>
          </cell>
          <cell r="L8">
            <v>28.509225293</v>
          </cell>
          <cell r="M8">
            <v>3.3343566388000001</v>
          </cell>
        </row>
        <row r="15">
          <cell r="C15">
            <v>59.035057512999998</v>
          </cell>
          <cell r="D15">
            <v>84.015991291000006</v>
          </cell>
          <cell r="H15">
            <v>54.902650557000001</v>
          </cell>
          <cell r="I15">
            <v>40.641870408000003</v>
          </cell>
          <cell r="J15">
            <v>4.4554790349999998</v>
          </cell>
          <cell r="K15">
            <v>53.943445316000002</v>
          </cell>
          <cell r="L15">
            <v>40.464389033000003</v>
          </cell>
          <cell r="M15">
            <v>5.5921656507000002</v>
          </cell>
        </row>
      </sheetData>
      <sheetData sheetId="9">
        <row r="8">
          <cell r="H8">
            <v>59.564934923999999</v>
          </cell>
          <cell r="I8">
            <v>36.858825822</v>
          </cell>
          <cell r="J8">
            <v>3.5762392532999998</v>
          </cell>
          <cell r="K8">
            <v>46.377995951999999</v>
          </cell>
          <cell r="L8">
            <v>50.463272988999996</v>
          </cell>
          <cell r="M8">
            <v>3.1587310595</v>
          </cell>
        </row>
        <row r="15">
          <cell r="C15">
            <v>78.167221932000004</v>
          </cell>
          <cell r="D15">
            <v>78.703703704000006</v>
          </cell>
          <cell r="H15">
            <v>38.984116999999998</v>
          </cell>
          <cell r="I15">
            <v>57.576234112999998</v>
          </cell>
          <cell r="J15">
            <v>3.4396488870000002</v>
          </cell>
          <cell r="K15">
            <v>40.986383598000003</v>
          </cell>
          <cell r="L15">
            <v>54.883583903000002</v>
          </cell>
          <cell r="M15">
            <v>4.1300324989000003</v>
          </cell>
        </row>
      </sheetData>
      <sheetData sheetId="10">
        <row r="8">
          <cell r="H8">
            <v>54.668731383000001</v>
          </cell>
          <cell r="I8">
            <v>40.973618713</v>
          </cell>
          <cell r="J8">
            <v>4.3576499039999996</v>
          </cell>
          <cell r="K8">
            <v>37.021322179999999</v>
          </cell>
          <cell r="L8">
            <v>56.835859268</v>
          </cell>
          <cell r="M8">
            <v>6.1428185518999996</v>
          </cell>
        </row>
        <row r="15">
          <cell r="C15">
            <v>79.943438805</v>
          </cell>
          <cell r="D15">
            <v>74.297685086000001</v>
          </cell>
          <cell r="H15">
            <v>37.538500583000001</v>
          </cell>
          <cell r="I15">
            <v>54.287263373000002</v>
          </cell>
          <cell r="J15">
            <v>8.1742360446000006</v>
          </cell>
          <cell r="K15">
            <v>31.138322630000001</v>
          </cell>
          <cell r="L15">
            <v>57.305660150999998</v>
          </cell>
          <cell r="M15">
            <v>11.556017218999999</v>
          </cell>
        </row>
      </sheetData>
      <sheetData sheetId="11">
        <row r="8">
          <cell r="H8">
            <v>51.023053603000001</v>
          </cell>
          <cell r="I8">
            <v>45.646778906999998</v>
          </cell>
          <cell r="J8">
            <v>3.3301674904</v>
          </cell>
          <cell r="K8">
            <v>41.648902966000001</v>
          </cell>
          <cell r="L8">
            <v>55.714054515999997</v>
          </cell>
          <cell r="M8">
            <v>2.6370425172999998</v>
          </cell>
        </row>
        <row r="15">
          <cell r="C15">
            <v>77.990236519999996</v>
          </cell>
          <cell r="D15">
            <v>73.574441526000001</v>
          </cell>
          <cell r="H15">
            <v>35.050088819000003</v>
          </cell>
          <cell r="I15">
            <v>60.150085193000002</v>
          </cell>
          <cell r="J15">
            <v>4.7998259882000003</v>
          </cell>
          <cell r="K15">
            <v>38.250896247</v>
          </cell>
          <cell r="L15">
            <v>56.847856282999999</v>
          </cell>
          <cell r="M15">
            <v>4.9012474700000004</v>
          </cell>
        </row>
      </sheetData>
      <sheetData sheetId="12">
        <row r="8">
          <cell r="H8">
            <v>65.287030568999995</v>
          </cell>
          <cell r="I8">
            <v>32.574987016000001</v>
          </cell>
          <cell r="J8">
            <v>2.1379824149000002</v>
          </cell>
          <cell r="K8">
            <v>70.862990476999997</v>
          </cell>
          <cell r="L8">
            <v>28.008180447000001</v>
          </cell>
          <cell r="M8">
            <v>1.1288290764</v>
          </cell>
        </row>
        <row r="15">
          <cell r="C15">
            <v>67.050881603999997</v>
          </cell>
          <cell r="D15">
            <v>55.126765712000001</v>
          </cell>
          <cell r="H15">
            <v>44.205298012999997</v>
          </cell>
          <cell r="I15">
            <v>51.257051754000003</v>
          </cell>
          <cell r="J15">
            <v>4.5376502329999999</v>
          </cell>
          <cell r="K15">
            <v>45.225511746999999</v>
          </cell>
          <cell r="L15">
            <v>50.482515628999998</v>
          </cell>
          <cell r="M15">
            <v>4.2919726237000004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8">
          <cell r="C8">
            <v>19465116</v>
          </cell>
        </row>
      </sheetData>
      <sheetData sheetId="1">
        <row r="8">
          <cell r="C8">
            <v>1289818</v>
          </cell>
          <cell r="D8">
            <v>730187</v>
          </cell>
          <cell r="E8">
            <v>559631</v>
          </cell>
        </row>
        <row r="15">
          <cell r="D15">
            <v>90087</v>
          </cell>
          <cell r="E15">
            <v>134007</v>
          </cell>
        </row>
      </sheetData>
      <sheetData sheetId="2">
        <row r="8">
          <cell r="C8">
            <v>1478376</v>
          </cell>
          <cell r="D8">
            <v>1069561</v>
          </cell>
          <cell r="E8">
            <v>408815</v>
          </cell>
        </row>
        <row r="15">
          <cell r="D15">
            <v>97081</v>
          </cell>
          <cell r="E15">
            <v>108323</v>
          </cell>
        </row>
      </sheetData>
      <sheetData sheetId="3">
        <row r="8">
          <cell r="C8">
            <v>1613267</v>
          </cell>
          <cell r="D8">
            <v>1191693</v>
          </cell>
          <cell r="E8">
            <v>421574</v>
          </cell>
        </row>
        <row r="15">
          <cell r="D15">
            <v>87874</v>
          </cell>
          <cell r="E15">
            <v>126500</v>
          </cell>
        </row>
      </sheetData>
      <sheetData sheetId="4">
        <row r="8">
          <cell r="C8">
            <v>1356053</v>
          </cell>
          <cell r="D8">
            <v>1042528</v>
          </cell>
          <cell r="E8">
            <v>313525</v>
          </cell>
        </row>
        <row r="15">
          <cell r="D15">
            <v>101960</v>
          </cell>
          <cell r="E15">
            <v>129934</v>
          </cell>
        </row>
      </sheetData>
      <sheetData sheetId="5">
        <row r="8">
          <cell r="C8">
            <v>1305022</v>
          </cell>
          <cell r="D8">
            <v>940132</v>
          </cell>
          <cell r="E8">
            <v>364890</v>
          </cell>
        </row>
        <row r="15">
          <cell r="D15">
            <v>104896</v>
          </cell>
          <cell r="E15">
            <v>160047</v>
          </cell>
        </row>
      </sheetData>
      <sheetData sheetId="6">
        <row r="8">
          <cell r="C8">
            <v>2081185</v>
          </cell>
          <cell r="D8">
            <v>1553809</v>
          </cell>
          <cell r="E8">
            <v>527376</v>
          </cell>
        </row>
        <row r="15">
          <cell r="D15">
            <v>110118</v>
          </cell>
          <cell r="E15">
            <v>184086</v>
          </cell>
        </row>
      </sheetData>
      <sheetData sheetId="7">
        <row r="8">
          <cell r="C8">
            <v>2967115</v>
          </cell>
          <cell r="D8">
            <v>2243769</v>
          </cell>
          <cell r="E8">
            <v>723346</v>
          </cell>
        </row>
        <row r="15">
          <cell r="D15">
            <v>144360</v>
          </cell>
          <cell r="E15">
            <v>193331</v>
          </cell>
        </row>
      </sheetData>
      <sheetData sheetId="8">
        <row r="8">
          <cell r="C8">
            <v>2093714</v>
          </cell>
          <cell r="D8">
            <v>1412041</v>
          </cell>
          <cell r="E8">
            <v>681673</v>
          </cell>
        </row>
        <row r="15">
          <cell r="D15">
            <v>113901</v>
          </cell>
          <cell r="E15">
            <v>240182</v>
          </cell>
        </row>
      </sheetData>
      <sheetData sheetId="9">
        <row r="8">
          <cell r="C8">
            <v>1495072</v>
          </cell>
          <cell r="D8">
            <v>1111955</v>
          </cell>
          <cell r="E8">
            <v>383117</v>
          </cell>
        </row>
        <row r="15">
          <cell r="D15">
            <v>103148</v>
          </cell>
          <cell r="E15">
            <v>170106</v>
          </cell>
        </row>
      </sheetData>
      <sheetData sheetId="10">
        <row r="8">
          <cell r="C8">
            <v>1331161</v>
          </cell>
          <cell r="D8">
            <v>1024695</v>
          </cell>
          <cell r="E8">
            <v>306466</v>
          </cell>
        </row>
        <row r="15">
          <cell r="D15">
            <v>120077</v>
          </cell>
          <cell r="E15">
            <v>141215</v>
          </cell>
        </row>
      </sheetData>
      <sheetData sheetId="11">
        <row r="8">
          <cell r="C8">
            <v>1213027</v>
          </cell>
          <cell r="D8">
            <v>905667</v>
          </cell>
          <cell r="E8">
            <v>307360</v>
          </cell>
        </row>
        <row r="15">
          <cell r="D15">
            <v>118207</v>
          </cell>
          <cell r="E15">
            <v>117647</v>
          </cell>
        </row>
      </sheetData>
      <sheetData sheetId="12">
        <row r="8">
          <cell r="C8">
            <v>1241306</v>
          </cell>
          <cell r="D8">
            <v>736537</v>
          </cell>
          <cell r="E8">
            <v>504769</v>
          </cell>
        </row>
        <row r="15">
          <cell r="D15">
            <v>76231</v>
          </cell>
          <cell r="E15">
            <v>108899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6">
          <cell r="C16">
            <v>54.199077625999998</v>
          </cell>
        </row>
      </sheetData>
      <sheetData sheetId="1">
        <row r="8">
          <cell r="H8">
            <v>53.456441941000001</v>
          </cell>
          <cell r="I8">
            <v>44.451695202000003</v>
          </cell>
          <cell r="J8">
            <v>2.0918628565000001</v>
          </cell>
          <cell r="K8">
            <v>60.053780693</v>
          </cell>
          <cell r="L8">
            <v>38.164143054</v>
          </cell>
          <cell r="M8">
            <v>1.7820762532000001</v>
          </cell>
        </row>
        <row r="15">
          <cell r="H15">
            <v>31.326420572</v>
          </cell>
          <cell r="I15">
            <v>63.223558689000001</v>
          </cell>
          <cell r="J15">
            <v>5.4500207383000001</v>
          </cell>
          <cell r="K15">
            <v>33.058045663999998</v>
          </cell>
          <cell r="L15">
            <v>62.326036352999999</v>
          </cell>
          <cell r="M15">
            <v>4.6159179833000001</v>
          </cell>
        </row>
      </sheetData>
      <sheetData sheetId="2">
        <row r="8">
          <cell r="H8">
            <v>64.055922946999999</v>
          </cell>
          <cell r="I8">
            <v>33.717892100999997</v>
          </cell>
          <cell r="J8">
            <v>2.2261849527000002</v>
          </cell>
          <cell r="K8">
            <v>55.925821331000002</v>
          </cell>
          <cell r="L8">
            <v>42.310485335000003</v>
          </cell>
          <cell r="M8">
            <v>1.7636933339</v>
          </cell>
        </row>
        <row r="15">
          <cell r="H15">
            <v>36.720974947000002</v>
          </cell>
          <cell r="I15">
            <v>57.285357003000001</v>
          </cell>
          <cell r="J15">
            <v>5.9936680497000001</v>
          </cell>
          <cell r="K15">
            <v>35.495375938000002</v>
          </cell>
          <cell r="L15">
            <v>59.876415211999998</v>
          </cell>
          <cell r="M15">
            <v>4.62820885</v>
          </cell>
        </row>
      </sheetData>
      <sheetData sheetId="3">
        <row r="8">
          <cell r="H8">
            <v>66.834392910999995</v>
          </cell>
          <cell r="I8">
            <v>31.414429123000001</v>
          </cell>
          <cell r="J8">
            <v>1.7511779661</v>
          </cell>
          <cell r="K8">
            <v>57.591089469000003</v>
          </cell>
          <cell r="L8">
            <v>40.302850569999997</v>
          </cell>
          <cell r="M8">
            <v>2.1060599606000001</v>
          </cell>
        </row>
        <row r="15">
          <cell r="H15">
            <v>39.102960816</v>
          </cell>
          <cell r="I15">
            <v>57.465554867999998</v>
          </cell>
          <cell r="J15">
            <v>3.4314843165000002</v>
          </cell>
          <cell r="K15">
            <v>44.167418034999997</v>
          </cell>
          <cell r="L15">
            <v>53.093679354999999</v>
          </cell>
          <cell r="M15">
            <v>2.7389026095000002</v>
          </cell>
        </row>
      </sheetData>
      <sheetData sheetId="4">
        <row r="8">
          <cell r="H8">
            <v>59.193940746999999</v>
          </cell>
          <cell r="I8">
            <v>38.572620544999999</v>
          </cell>
          <cell r="J8">
            <v>2.2334387082</v>
          </cell>
          <cell r="K8">
            <v>44.415287186</v>
          </cell>
          <cell r="L8">
            <v>52.927929998000003</v>
          </cell>
          <cell r="M8">
            <v>2.6567828157000002</v>
          </cell>
        </row>
        <row r="15">
          <cell r="H15">
            <v>37.531450137</v>
          </cell>
          <cell r="I15">
            <v>57.355043457999997</v>
          </cell>
          <cell r="J15">
            <v>5.1135064043999998</v>
          </cell>
          <cell r="K15">
            <v>35.738835973</v>
          </cell>
          <cell r="L15">
            <v>59.67760346</v>
          </cell>
          <cell r="M15">
            <v>4.5835605667000001</v>
          </cell>
        </row>
      </sheetData>
      <sheetData sheetId="5">
        <row r="8">
          <cell r="H8">
            <v>53.500839538000001</v>
          </cell>
          <cell r="I8">
            <v>42.124331882</v>
          </cell>
          <cell r="J8">
            <v>4.3748285804</v>
          </cell>
          <cell r="K8">
            <v>45.743682395</v>
          </cell>
          <cell r="L8">
            <v>51.300280782000002</v>
          </cell>
          <cell r="M8">
            <v>2.9560368224000002</v>
          </cell>
        </row>
        <row r="15">
          <cell r="H15">
            <v>41.010174951000003</v>
          </cell>
          <cell r="I15">
            <v>53.151306638999998</v>
          </cell>
          <cell r="J15">
            <v>5.8385184100999998</v>
          </cell>
          <cell r="K15">
            <v>38.102646999000001</v>
          </cell>
          <cell r="L15">
            <v>56.759951504999997</v>
          </cell>
          <cell r="M15">
            <v>5.1374014952999998</v>
          </cell>
        </row>
      </sheetData>
      <sheetData sheetId="6">
        <row r="8">
          <cell r="H8">
            <v>72.333601975999997</v>
          </cell>
          <cell r="I8">
            <v>24.776626339</v>
          </cell>
          <cell r="J8">
            <v>2.8897716854</v>
          </cell>
          <cell r="K8">
            <v>64.002476799999997</v>
          </cell>
          <cell r="L8">
            <v>34.003047115999998</v>
          </cell>
          <cell r="M8">
            <v>1.9944760833999999</v>
          </cell>
        </row>
        <row r="15">
          <cell r="H15">
            <v>55.756275197999997</v>
          </cell>
          <cell r="I15">
            <v>41.032644036999997</v>
          </cell>
          <cell r="J15">
            <v>3.2110807647000001</v>
          </cell>
          <cell r="K15">
            <v>51.486587882000002</v>
          </cell>
          <cell r="L15">
            <v>45.205402364000001</v>
          </cell>
          <cell r="M15">
            <v>3.3080097543</v>
          </cell>
        </row>
      </sheetData>
      <sheetData sheetId="7">
        <row r="8">
          <cell r="H8">
            <v>83.111440599000005</v>
          </cell>
          <cell r="I8">
            <v>14.966332495</v>
          </cell>
          <cell r="J8">
            <v>1.9222269060999999</v>
          </cell>
          <cell r="K8">
            <v>79.865179503999997</v>
          </cell>
          <cell r="L8">
            <v>17.855285014</v>
          </cell>
          <cell r="M8">
            <v>2.2795354828000001</v>
          </cell>
        </row>
        <row r="15">
          <cell r="H15">
            <v>72.442110385999996</v>
          </cell>
          <cell r="I15">
            <v>22.961190640000002</v>
          </cell>
          <cell r="J15">
            <v>4.5966989739999997</v>
          </cell>
          <cell r="K15">
            <v>68.549701248999995</v>
          </cell>
          <cell r="L15">
            <v>26.852136126000001</v>
          </cell>
          <cell r="M15">
            <v>4.5981626242999996</v>
          </cell>
        </row>
      </sheetData>
      <sheetData sheetId="8">
        <row r="8">
          <cell r="H8">
            <v>69.110696363000002</v>
          </cell>
          <cell r="I8">
            <v>28.323712329999999</v>
          </cell>
          <cell r="J8">
            <v>2.5655913073000001</v>
          </cell>
          <cell r="K8">
            <v>66.650654263000007</v>
          </cell>
          <cell r="L8">
            <v>30.656918628</v>
          </cell>
          <cell r="M8">
            <v>2.6924271094000001</v>
          </cell>
        </row>
        <row r="15">
          <cell r="H15">
            <v>52.550943961999998</v>
          </cell>
          <cell r="I15">
            <v>44.295025471999999</v>
          </cell>
          <cell r="J15">
            <v>3.1540305663999999</v>
          </cell>
          <cell r="K15">
            <v>57.015338514</v>
          </cell>
          <cell r="L15">
            <v>39.249073086000003</v>
          </cell>
          <cell r="M15">
            <v>3.7355883996000001</v>
          </cell>
        </row>
      </sheetData>
      <sheetData sheetId="9">
        <row r="8">
          <cell r="H8">
            <v>56.966976150999997</v>
          </cell>
          <cell r="I8">
            <v>39.528272192000003</v>
          </cell>
          <cell r="J8">
            <v>3.5047516569999999</v>
          </cell>
          <cell r="K8">
            <v>43.530371694000003</v>
          </cell>
          <cell r="L8">
            <v>53.328996357999998</v>
          </cell>
          <cell r="M8">
            <v>3.1406319487999999</v>
          </cell>
        </row>
        <row r="15">
          <cell r="H15">
            <v>35.490665389999997</v>
          </cell>
          <cell r="I15">
            <v>60.499213568000002</v>
          </cell>
          <cell r="J15">
            <v>4.0101210421999998</v>
          </cell>
          <cell r="K15">
            <v>36.847603866</v>
          </cell>
          <cell r="L15">
            <v>58.036799870000003</v>
          </cell>
          <cell r="M15">
            <v>5.1155962641999997</v>
          </cell>
        </row>
      </sheetData>
      <sheetData sheetId="10">
        <row r="8">
          <cell r="H8">
            <v>53.319770738000003</v>
          </cell>
          <cell r="I8">
            <v>44.085154625999998</v>
          </cell>
          <cell r="J8">
            <v>2.5950746363000001</v>
          </cell>
          <cell r="K8">
            <v>39.694258296999998</v>
          </cell>
          <cell r="L8">
            <v>58.093743244999999</v>
          </cell>
          <cell r="M8">
            <v>2.2119984586000001</v>
          </cell>
        </row>
        <row r="15">
          <cell r="H15">
            <v>37.082821215999999</v>
          </cell>
          <cell r="I15">
            <v>58.271485298000002</v>
          </cell>
          <cell r="J15">
            <v>4.6456934858999999</v>
          </cell>
          <cell r="K15">
            <v>35.446660977999997</v>
          </cell>
          <cell r="L15">
            <v>61.078769158</v>
          </cell>
          <cell r="M15">
            <v>3.4745698639999998</v>
          </cell>
        </row>
      </sheetData>
      <sheetData sheetId="11">
        <row r="8">
          <cell r="H8">
            <v>51.573784658999998</v>
          </cell>
          <cell r="I8">
            <v>45.908412411</v>
          </cell>
          <cell r="J8">
            <v>2.5178029303999998</v>
          </cell>
          <cell r="K8">
            <v>44.134798826000001</v>
          </cell>
          <cell r="L8">
            <v>52.355416443000003</v>
          </cell>
          <cell r="M8">
            <v>3.5097847313999999</v>
          </cell>
        </row>
        <row r="15">
          <cell r="H15">
            <v>33.961915781000002</v>
          </cell>
          <cell r="I15">
            <v>60.803042799000004</v>
          </cell>
          <cell r="J15">
            <v>5.2350414199999999</v>
          </cell>
          <cell r="K15">
            <v>35.610549552999998</v>
          </cell>
          <cell r="L15">
            <v>60.108697055</v>
          </cell>
          <cell r="M15">
            <v>4.2807533919000003</v>
          </cell>
        </row>
      </sheetData>
      <sheetData sheetId="12">
        <row r="8">
          <cell r="H8">
            <v>64.077906307999996</v>
          </cell>
          <cell r="I8">
            <v>33.972353449000003</v>
          </cell>
          <cell r="J8">
            <v>1.9497402428999999</v>
          </cell>
          <cell r="K8">
            <v>73.430691259</v>
          </cell>
          <cell r="L8">
            <v>25.530591985000001</v>
          </cell>
          <cell r="M8">
            <v>1.0387167563999999</v>
          </cell>
        </row>
        <row r="15">
          <cell r="H15">
            <v>48.268070917000003</v>
          </cell>
          <cell r="I15">
            <v>47.785207995</v>
          </cell>
          <cell r="J15">
            <v>3.9467210873999998</v>
          </cell>
          <cell r="K15">
            <v>55.414885896000001</v>
          </cell>
          <cell r="L15">
            <v>41.893126897999998</v>
          </cell>
          <cell r="M15">
            <v>2.6919872052999998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6">
          <cell r="C16">
            <v>335162</v>
          </cell>
        </row>
      </sheetData>
      <sheetData sheetId="1">
        <row r="8">
          <cell r="C8">
            <v>1286807</v>
          </cell>
          <cell r="D8">
            <v>743501</v>
          </cell>
          <cell r="E8">
            <v>543306</v>
          </cell>
        </row>
        <row r="15">
          <cell r="D15">
            <v>91249</v>
          </cell>
          <cell r="E15">
            <v>128494</v>
          </cell>
        </row>
      </sheetData>
      <sheetData sheetId="2">
        <row r="8">
          <cell r="C8">
            <v>1345563</v>
          </cell>
          <cell r="D8">
            <v>1007466</v>
          </cell>
          <cell r="E8">
            <v>338097</v>
          </cell>
        </row>
        <row r="15">
          <cell r="D15">
            <v>76485</v>
          </cell>
          <cell r="E15">
            <v>82994</v>
          </cell>
        </row>
      </sheetData>
      <sheetData sheetId="3">
        <row r="8">
          <cell r="C8">
            <v>1487028</v>
          </cell>
          <cell r="D8">
            <v>1132609</v>
          </cell>
          <cell r="E8">
            <v>354419</v>
          </cell>
        </row>
        <row r="15">
          <cell r="D15">
            <v>91680</v>
          </cell>
          <cell r="E15">
            <v>97312</v>
          </cell>
        </row>
      </sheetData>
      <sheetData sheetId="4">
        <row r="8">
          <cell r="C8">
            <v>1332781</v>
          </cell>
          <cell r="D8">
            <v>1073648</v>
          </cell>
          <cell r="E8">
            <v>259133</v>
          </cell>
        </row>
        <row r="15">
          <cell r="D15">
            <v>89903</v>
          </cell>
          <cell r="E15">
            <v>101114</v>
          </cell>
        </row>
      </sheetData>
      <sheetData sheetId="5">
        <row r="8">
          <cell r="C8">
            <v>1231401</v>
          </cell>
          <cell r="D8">
            <v>898090</v>
          </cell>
          <cell r="E8">
            <v>333311</v>
          </cell>
        </row>
        <row r="15">
          <cell r="D15">
            <v>101634</v>
          </cell>
          <cell r="E15">
            <v>151351</v>
          </cell>
        </row>
      </sheetData>
      <sheetData sheetId="6">
        <row r="8">
          <cell r="C8">
            <v>2016655</v>
          </cell>
          <cell r="D8">
            <v>1549378</v>
          </cell>
          <cell r="E8">
            <v>467277</v>
          </cell>
        </row>
        <row r="15">
          <cell r="D15">
            <v>124718</v>
          </cell>
          <cell r="E15">
            <v>171750</v>
          </cell>
        </row>
      </sheetData>
      <sheetData sheetId="7">
        <row r="8">
          <cell r="C8">
            <v>2851232</v>
          </cell>
          <cell r="D8">
            <v>2209112</v>
          </cell>
          <cell r="E8">
            <v>642120</v>
          </cell>
        </row>
        <row r="15">
          <cell r="D15">
            <v>152164</v>
          </cell>
          <cell r="E15">
            <v>172767</v>
          </cell>
        </row>
      </sheetData>
      <sheetData sheetId="8">
        <row r="8">
          <cell r="C8">
            <v>2001038</v>
          </cell>
          <cell r="D8">
            <v>1389319</v>
          </cell>
          <cell r="E8">
            <v>611719</v>
          </cell>
        </row>
        <row r="15">
          <cell r="D15">
            <v>119524</v>
          </cell>
          <cell r="E15">
            <v>228116</v>
          </cell>
        </row>
      </sheetData>
      <sheetData sheetId="9">
        <row r="8">
          <cell r="C8">
            <v>1414858</v>
          </cell>
          <cell r="D8">
            <v>1074623</v>
          </cell>
          <cell r="E8">
            <v>340235</v>
          </cell>
        </row>
        <row r="15">
          <cell r="D15">
            <v>98946</v>
          </cell>
          <cell r="E15">
            <v>150184</v>
          </cell>
        </row>
      </sheetData>
      <sheetData sheetId="10">
        <row r="8">
          <cell r="C8">
            <v>1289484</v>
          </cell>
          <cell r="D8">
            <v>1012311</v>
          </cell>
          <cell r="E8">
            <v>277173</v>
          </cell>
        </row>
        <row r="15">
          <cell r="D15">
            <v>132891</v>
          </cell>
          <cell r="E15">
            <v>128664</v>
          </cell>
        </row>
      </sheetData>
      <sheetData sheetId="11">
        <row r="8">
          <cell r="C8">
            <v>1125460</v>
          </cell>
          <cell r="D8">
            <v>845045</v>
          </cell>
          <cell r="E8">
            <v>280415</v>
          </cell>
        </row>
        <row r="15">
          <cell r="D15">
            <v>118548</v>
          </cell>
          <cell r="E15">
            <v>104442</v>
          </cell>
        </row>
      </sheetData>
      <sheetData sheetId="12">
        <row r="8">
          <cell r="C8">
            <v>1185031</v>
          </cell>
          <cell r="D8">
            <v>742230</v>
          </cell>
          <cell r="E8">
            <v>442801</v>
          </cell>
        </row>
        <row r="15">
          <cell r="D15">
            <v>89150</v>
          </cell>
          <cell r="E15">
            <v>104361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6">
          <cell r="C16">
            <v>53.616248261999999</v>
          </cell>
        </row>
      </sheetData>
      <sheetData sheetId="1">
        <row r="8">
          <cell r="H8">
            <v>56.334312656999998</v>
          </cell>
          <cell r="I8">
            <v>40.240485640999999</v>
          </cell>
          <cell r="J8">
            <v>3.4252017017999998</v>
          </cell>
          <cell r="K8">
            <v>68.22784566</v>
          </cell>
          <cell r="L8">
            <v>29.552621681000002</v>
          </cell>
          <cell r="M8">
            <v>2.2195326589</v>
          </cell>
        </row>
        <row r="15">
          <cell r="H15">
            <v>39.628460637000003</v>
          </cell>
          <cell r="I15">
            <v>54.439534674000001</v>
          </cell>
          <cell r="J15">
            <v>5.9320046893000002</v>
          </cell>
          <cell r="K15">
            <v>46.080325764000001</v>
          </cell>
          <cell r="L15">
            <v>48.295314546999997</v>
          </cell>
          <cell r="M15">
            <v>5.6243596893000003</v>
          </cell>
        </row>
      </sheetData>
      <sheetData sheetId="2">
        <row r="8">
          <cell r="H8">
            <v>63.886508393</v>
          </cell>
          <cell r="I8">
            <v>32.879130875999998</v>
          </cell>
          <cell r="J8">
            <v>3.2343607305000002</v>
          </cell>
          <cell r="K8">
            <v>60.011973179999998</v>
          </cell>
          <cell r="L8">
            <v>38.040788632999998</v>
          </cell>
          <cell r="M8">
            <v>1.9472381864999999</v>
          </cell>
        </row>
        <row r="15">
          <cell r="H15">
            <v>36.420275363000002</v>
          </cell>
          <cell r="I15">
            <v>57.110991462000001</v>
          </cell>
          <cell r="J15">
            <v>6.4687331743999996</v>
          </cell>
          <cell r="K15">
            <v>42.591609134000002</v>
          </cell>
          <cell r="L15">
            <v>53.195888021000002</v>
          </cell>
          <cell r="M15">
            <v>4.2125028450000004</v>
          </cell>
        </row>
      </sheetData>
      <sheetData sheetId="3">
        <row r="8">
          <cell r="H8">
            <v>64.844079954999998</v>
          </cell>
          <cell r="I8">
            <v>32.766953061000002</v>
          </cell>
          <cell r="J8">
            <v>2.3889669837</v>
          </cell>
          <cell r="K8">
            <v>55.682607128999997</v>
          </cell>
          <cell r="L8">
            <v>42.472447217999999</v>
          </cell>
          <cell r="M8">
            <v>1.8449456531999999</v>
          </cell>
        </row>
        <row r="15">
          <cell r="H15">
            <v>36.087404728999999</v>
          </cell>
          <cell r="I15">
            <v>58.388116201999999</v>
          </cell>
          <cell r="J15">
            <v>5.5244790697999999</v>
          </cell>
          <cell r="K15">
            <v>36.979330171999997</v>
          </cell>
          <cell r="L15">
            <v>58.835484031</v>
          </cell>
          <cell r="M15">
            <v>4.1851857970999999</v>
          </cell>
        </row>
      </sheetData>
      <sheetData sheetId="4">
        <row r="8">
          <cell r="H8">
            <v>67.867638686000006</v>
          </cell>
          <cell r="I8">
            <v>29.459491419999999</v>
          </cell>
          <cell r="J8">
            <v>2.6728698943000002</v>
          </cell>
          <cell r="K8">
            <v>50.880184331999999</v>
          </cell>
          <cell r="L8">
            <v>45.355862774999999</v>
          </cell>
          <cell r="M8">
            <v>3.7639528929999999</v>
          </cell>
        </row>
        <row r="15">
          <cell r="H15">
            <v>41.846784542000002</v>
          </cell>
          <cell r="I15">
            <v>52.675521189000001</v>
          </cell>
          <cell r="J15">
            <v>5.4776942689999997</v>
          </cell>
          <cell r="K15">
            <v>42.621640372999998</v>
          </cell>
          <cell r="L15">
            <v>53.524780550000003</v>
          </cell>
          <cell r="M15">
            <v>3.8535790776000001</v>
          </cell>
        </row>
      </sheetData>
      <sheetData sheetId="5">
        <row r="8">
          <cell r="H8">
            <v>55.898916145999998</v>
          </cell>
          <cell r="I8">
            <v>39.868034498999997</v>
          </cell>
          <cell r="J8">
            <v>4.2330493546000003</v>
          </cell>
          <cell r="K8">
            <v>48.953363799000002</v>
          </cell>
          <cell r="L8">
            <v>48.744538744000003</v>
          </cell>
          <cell r="M8">
            <v>2.3020974572999999</v>
          </cell>
        </row>
        <row r="15">
          <cell r="H15">
            <v>39.186201490000002</v>
          </cell>
          <cell r="I15">
            <v>54.775382202999999</v>
          </cell>
          <cell r="J15">
            <v>6.0384163073000003</v>
          </cell>
          <cell r="K15">
            <v>40.000656698999997</v>
          </cell>
          <cell r="L15">
            <v>56.028500755000003</v>
          </cell>
          <cell r="M15">
            <v>3.9708425454</v>
          </cell>
        </row>
      </sheetData>
      <sheetData sheetId="6">
        <row r="8">
          <cell r="H8">
            <v>73.500507963999993</v>
          </cell>
          <cell r="I8">
            <v>22.851759122000001</v>
          </cell>
          <cell r="J8">
            <v>3.6477329141000001</v>
          </cell>
          <cell r="K8">
            <v>64.353222939999995</v>
          </cell>
          <cell r="L8">
            <v>33.400862427</v>
          </cell>
          <cell r="M8">
            <v>2.2459146328999999</v>
          </cell>
        </row>
        <row r="15">
          <cell r="H15">
            <v>56.967849745999999</v>
          </cell>
          <cell r="I15">
            <v>37.889521747000003</v>
          </cell>
          <cell r="J15">
            <v>5.1426285069000004</v>
          </cell>
          <cell r="K15">
            <v>54.672035622999999</v>
          </cell>
          <cell r="L15">
            <v>42.002226434999997</v>
          </cell>
          <cell r="M15">
            <v>3.3257379415999999</v>
          </cell>
        </row>
      </sheetData>
      <sheetData sheetId="7">
        <row r="8">
          <cell r="H8">
            <v>83.004078766999996</v>
          </cell>
          <cell r="I8">
            <v>14.089455889</v>
          </cell>
          <cell r="J8">
            <v>2.9064653431999998</v>
          </cell>
          <cell r="K8">
            <v>81.750593366000004</v>
          </cell>
          <cell r="L8">
            <v>16.159047909000002</v>
          </cell>
          <cell r="M8">
            <v>2.0903587252000002</v>
          </cell>
        </row>
        <row r="15">
          <cell r="H15">
            <v>74.898352685000006</v>
          </cell>
          <cell r="I15">
            <v>19.968981849999999</v>
          </cell>
          <cell r="J15">
            <v>5.1326654650999997</v>
          </cell>
          <cell r="K15">
            <v>75.295732126000004</v>
          </cell>
          <cell r="L15">
            <v>22.203009926</v>
          </cell>
          <cell r="M15">
            <v>2.5012579479000001</v>
          </cell>
        </row>
      </sheetData>
      <sheetData sheetId="8">
        <row r="8">
          <cell r="H8">
            <v>71.399393266000004</v>
          </cell>
          <cell r="I8">
            <v>24.768145926999999</v>
          </cell>
          <cell r="J8">
            <v>3.8324608069999999</v>
          </cell>
          <cell r="K8">
            <v>68.857593023999996</v>
          </cell>
          <cell r="L8">
            <v>26.694725028000001</v>
          </cell>
          <cell r="M8">
            <v>4.4476819476999996</v>
          </cell>
        </row>
        <row r="15">
          <cell r="H15">
            <v>53.427975752999998</v>
          </cell>
          <cell r="I15">
            <v>37.463695633999997</v>
          </cell>
          <cell r="J15">
            <v>9.1083286132999994</v>
          </cell>
          <cell r="K15">
            <v>57.926470491000003</v>
          </cell>
          <cell r="L15">
            <v>33.151085225000003</v>
          </cell>
          <cell r="M15">
            <v>8.9224442842999991</v>
          </cell>
        </row>
      </sheetData>
      <sheetData sheetId="9">
        <row r="8">
          <cell r="H8">
            <v>58.852895058999998</v>
          </cell>
          <cell r="I8">
            <v>36.697610179000002</v>
          </cell>
          <cell r="J8">
            <v>4.4494947618999996</v>
          </cell>
          <cell r="K8">
            <v>46.971646233999998</v>
          </cell>
          <cell r="L8">
            <v>50.403612330000001</v>
          </cell>
          <cell r="M8">
            <v>2.6247414358999999</v>
          </cell>
        </row>
        <row r="15">
          <cell r="H15">
            <v>38.198206132999999</v>
          </cell>
          <cell r="I15">
            <v>56.424597407999997</v>
          </cell>
          <cell r="J15">
            <v>5.3771964592000003</v>
          </cell>
          <cell r="K15">
            <v>43.367859418999998</v>
          </cell>
          <cell r="L15">
            <v>52.749306058000002</v>
          </cell>
          <cell r="M15">
            <v>3.8828345232000001</v>
          </cell>
        </row>
      </sheetData>
      <sheetData sheetId="10">
        <row r="8">
          <cell r="H8">
            <v>58.572839889000001</v>
          </cell>
          <cell r="I8">
            <v>38.310837495000001</v>
          </cell>
          <cell r="J8">
            <v>3.1163226163000002</v>
          </cell>
          <cell r="K8">
            <v>44.237623562000003</v>
          </cell>
          <cell r="L8">
            <v>51.990125102</v>
          </cell>
          <cell r="M8">
            <v>3.7722513353</v>
          </cell>
        </row>
        <row r="15">
          <cell r="H15">
            <v>45.149107493000002</v>
          </cell>
          <cell r="I15">
            <v>51.469697510000003</v>
          </cell>
          <cell r="J15">
            <v>3.3811949977000002</v>
          </cell>
          <cell r="K15">
            <v>45.319146387000004</v>
          </cell>
          <cell r="L15">
            <v>49.855614267999997</v>
          </cell>
          <cell r="M15">
            <v>4.8252393447999999</v>
          </cell>
        </row>
      </sheetData>
      <sheetData sheetId="11">
        <row r="8">
          <cell r="H8">
            <v>53.085814454000001</v>
          </cell>
          <cell r="I8">
            <v>43.550218786000002</v>
          </cell>
          <cell r="J8">
            <v>3.3639667604999999</v>
          </cell>
          <cell r="K8">
            <v>46.248165802000003</v>
          </cell>
          <cell r="L8">
            <v>51.595872215</v>
          </cell>
          <cell r="M8">
            <v>2.1559619829000001</v>
          </cell>
        </row>
        <row r="15">
          <cell r="H15">
            <v>37.948620120000001</v>
          </cell>
          <cell r="I15">
            <v>57.998219509000002</v>
          </cell>
          <cell r="J15">
            <v>4.0531603713999997</v>
          </cell>
          <cell r="K15">
            <v>40.927918038999998</v>
          </cell>
          <cell r="L15">
            <v>55.800951335999997</v>
          </cell>
          <cell r="M15">
            <v>3.2711306257000001</v>
          </cell>
        </row>
      </sheetData>
      <sheetData sheetId="12">
        <row r="8">
          <cell r="H8">
            <v>65.625553870999994</v>
          </cell>
          <cell r="I8">
            <v>32.127126042999997</v>
          </cell>
          <cell r="J8">
            <v>2.2473200863999998</v>
          </cell>
          <cell r="K8">
            <v>73.194588969999998</v>
          </cell>
          <cell r="L8">
            <v>25.885198414000001</v>
          </cell>
          <cell r="M8">
            <v>0.92021261639999996</v>
          </cell>
        </row>
        <row r="15">
          <cell r="H15">
            <v>45.232503522999998</v>
          </cell>
          <cell r="I15">
            <v>50.513319465999999</v>
          </cell>
          <cell r="J15">
            <v>4.2541770113000004</v>
          </cell>
          <cell r="K15">
            <v>49.408577749999999</v>
          </cell>
          <cell r="L15">
            <v>47.848471095000001</v>
          </cell>
          <cell r="M15">
            <v>2.7429511545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8">
          <cell r="C8">
            <v>19248057</v>
          </cell>
        </row>
      </sheetData>
      <sheetData sheetId="1">
        <row r="8">
          <cell r="C8">
            <v>1218924</v>
          </cell>
          <cell r="D8">
            <v>727539</v>
          </cell>
          <cell r="E8">
            <v>491385</v>
          </cell>
        </row>
        <row r="15">
          <cell r="D15">
            <v>93792</v>
          </cell>
          <cell r="E15">
            <v>120109</v>
          </cell>
        </row>
      </sheetData>
      <sheetData sheetId="2">
        <row r="8">
          <cell r="C8">
            <v>1324564</v>
          </cell>
          <cell r="D8">
            <v>979892</v>
          </cell>
          <cell r="E8">
            <v>344672</v>
          </cell>
        </row>
        <row r="15">
          <cell r="D15">
            <v>95427</v>
          </cell>
          <cell r="E15">
            <v>94668</v>
          </cell>
        </row>
      </sheetData>
      <sheetData sheetId="3">
        <row r="8">
          <cell r="C8">
            <v>1626146</v>
          </cell>
          <cell r="D8">
            <v>1251796</v>
          </cell>
          <cell r="E8">
            <v>374350</v>
          </cell>
        </row>
        <row r="15">
          <cell r="D15">
            <v>111643</v>
          </cell>
          <cell r="E15">
            <v>116459</v>
          </cell>
        </row>
      </sheetData>
      <sheetData sheetId="4">
        <row r="8">
          <cell r="C8">
            <v>1382459</v>
          </cell>
          <cell r="D8">
            <v>1128888</v>
          </cell>
          <cell r="E8">
            <v>253571</v>
          </cell>
        </row>
        <row r="15">
          <cell r="D15">
            <v>100134</v>
          </cell>
          <cell r="E15">
            <v>104376</v>
          </cell>
        </row>
      </sheetData>
      <sheetData sheetId="5">
        <row r="8">
          <cell r="C8">
            <v>1214950</v>
          </cell>
          <cell r="D8">
            <v>892556</v>
          </cell>
          <cell r="E8">
            <v>322394</v>
          </cell>
        </row>
        <row r="15">
          <cell r="D15">
            <v>118227</v>
          </cell>
          <cell r="E15">
            <v>144750</v>
          </cell>
        </row>
      </sheetData>
      <sheetData sheetId="6">
        <row r="8">
          <cell r="C8">
            <v>1947335</v>
          </cell>
          <cell r="D8">
            <v>1472171</v>
          </cell>
          <cell r="E8">
            <v>475164</v>
          </cell>
        </row>
        <row r="15">
          <cell r="D15">
            <v>121549</v>
          </cell>
          <cell r="E15">
            <v>180666</v>
          </cell>
        </row>
      </sheetData>
      <sheetData sheetId="7">
        <row r="8">
          <cell r="C8">
            <v>3067170</v>
          </cell>
          <cell r="D8">
            <v>2381523</v>
          </cell>
          <cell r="E8">
            <v>685647</v>
          </cell>
        </row>
        <row r="15">
          <cell r="D15">
            <v>177241</v>
          </cell>
          <cell r="E15">
            <v>205798</v>
          </cell>
        </row>
      </sheetData>
      <sheetData sheetId="8">
        <row r="8">
          <cell r="C8">
            <v>2093035</v>
          </cell>
          <cell r="D8">
            <v>1462719</v>
          </cell>
          <cell r="E8">
            <v>630316</v>
          </cell>
        </row>
        <row r="15">
          <cell r="D15">
            <v>151981</v>
          </cell>
          <cell r="E15">
            <v>224279</v>
          </cell>
        </row>
      </sheetData>
      <sheetData sheetId="9">
        <row r="8">
          <cell r="C8">
            <v>1502607</v>
          </cell>
          <cell r="D8">
            <v>1141178</v>
          </cell>
          <cell r="E8">
            <v>361429</v>
          </cell>
        </row>
        <row r="15">
          <cell r="D15">
            <v>121829</v>
          </cell>
          <cell r="E15">
            <v>157554</v>
          </cell>
        </row>
      </sheetData>
      <sheetData sheetId="10">
        <row r="8">
          <cell r="C8">
            <v>1364083</v>
          </cell>
          <cell r="D8">
            <v>1074808</v>
          </cell>
          <cell r="E8">
            <v>289275</v>
          </cell>
        </row>
        <row r="15">
          <cell r="D15">
            <v>143509</v>
          </cell>
          <cell r="E15">
            <v>133070</v>
          </cell>
        </row>
      </sheetData>
      <sheetData sheetId="11">
        <row r="8">
          <cell r="C8">
            <v>1249270</v>
          </cell>
          <cell r="D8">
            <v>923435</v>
          </cell>
          <cell r="E8">
            <v>325835</v>
          </cell>
        </row>
        <row r="15">
          <cell r="D15">
            <v>135930</v>
          </cell>
          <cell r="E15">
            <v>118461</v>
          </cell>
        </row>
      </sheetData>
      <sheetData sheetId="12">
        <row r="8">
          <cell r="C8">
            <v>1257514</v>
          </cell>
          <cell r="D8">
            <v>806484</v>
          </cell>
          <cell r="E8">
            <v>451030</v>
          </cell>
        </row>
        <row r="15">
          <cell r="D15">
            <v>106312</v>
          </cell>
          <cell r="E15">
            <v>109372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6">
          <cell r="C16">
            <v>55.393512506999997</v>
          </cell>
        </row>
      </sheetData>
      <sheetData sheetId="1">
        <row r="8">
          <cell r="H8">
            <v>59.867351349000003</v>
          </cell>
          <cell r="I8">
            <v>37.061182346000002</v>
          </cell>
          <cell r="J8">
            <v>3.0714663043999999</v>
          </cell>
          <cell r="K8">
            <v>70.026830302999997</v>
          </cell>
          <cell r="L8">
            <v>27.913664196999999</v>
          </cell>
          <cell r="M8">
            <v>2.0595055001000002</v>
          </cell>
        </row>
        <row r="15">
          <cell r="H15">
            <v>42.445013154000002</v>
          </cell>
          <cell r="I15">
            <v>50.945827442000002</v>
          </cell>
          <cell r="J15">
            <v>6.6091594036999997</v>
          </cell>
          <cell r="K15">
            <v>51.344060253000002</v>
          </cell>
          <cell r="L15">
            <v>43.433070866000001</v>
          </cell>
          <cell r="M15">
            <v>5.2228688805000001</v>
          </cell>
        </row>
      </sheetData>
      <sheetData sheetId="2">
        <row r="8">
          <cell r="H8">
            <v>64.239995117999996</v>
          </cell>
          <cell r="I8">
            <v>33.198610506999998</v>
          </cell>
          <cell r="J8">
            <v>2.5613943749999999</v>
          </cell>
          <cell r="K8">
            <v>60.612969935000002</v>
          </cell>
          <cell r="L8">
            <v>37.556907273999997</v>
          </cell>
          <cell r="M8">
            <v>1.8301227909</v>
          </cell>
        </row>
        <row r="15">
          <cell r="H15">
            <v>42.928132765000001</v>
          </cell>
          <cell r="I15">
            <v>53.580860407000003</v>
          </cell>
          <cell r="J15">
            <v>3.4910068288999998</v>
          </cell>
          <cell r="K15">
            <v>40.874344241999999</v>
          </cell>
          <cell r="L15">
            <v>55.438421183999999</v>
          </cell>
          <cell r="M15">
            <v>3.6872345741000001</v>
          </cell>
        </row>
      </sheetData>
      <sheetData sheetId="3">
        <row r="8">
          <cell r="H8">
            <v>66.898609680999996</v>
          </cell>
          <cell r="I8">
            <v>30.940713414000001</v>
          </cell>
          <cell r="J8">
            <v>2.1606769048999999</v>
          </cell>
          <cell r="K8">
            <v>57.463423171000002</v>
          </cell>
          <cell r="L8">
            <v>40.572628631000001</v>
          </cell>
          <cell r="M8">
            <v>1.9639481973999999</v>
          </cell>
        </row>
        <row r="15">
          <cell r="H15">
            <v>39.876692132000002</v>
          </cell>
          <cell r="I15">
            <v>56.279319125999997</v>
          </cell>
          <cell r="J15">
            <v>3.8439887415</v>
          </cell>
          <cell r="K15">
            <v>40.470500274000003</v>
          </cell>
          <cell r="L15">
            <v>56.518778621999999</v>
          </cell>
          <cell r="M15">
            <v>3.0107211044</v>
          </cell>
        </row>
      </sheetData>
      <sheetData sheetId="4">
        <row r="8">
          <cell r="H8">
            <v>65.761489299999994</v>
          </cell>
          <cell r="I8">
            <v>31.526797316</v>
          </cell>
          <cell r="J8">
            <v>2.7117133840999998</v>
          </cell>
          <cell r="K8">
            <v>50.899204034999997</v>
          </cell>
          <cell r="L8">
            <v>46.405022723000002</v>
          </cell>
          <cell r="M8">
            <v>2.6957732419</v>
          </cell>
        </row>
        <row r="15">
          <cell r="H15">
            <v>43.851755373000003</v>
          </cell>
          <cell r="I15">
            <v>51.290628144999999</v>
          </cell>
          <cell r="J15">
            <v>4.8576164822000001</v>
          </cell>
          <cell r="K15">
            <v>47.153958017999997</v>
          </cell>
          <cell r="L15">
            <v>49.518927097000002</v>
          </cell>
          <cell r="M15">
            <v>3.3271148845999998</v>
          </cell>
        </row>
      </sheetData>
      <sheetData sheetId="5">
        <row r="8">
          <cell r="H8">
            <v>56.195083902999997</v>
          </cell>
          <cell r="I8">
            <v>39.480188916000003</v>
          </cell>
          <cell r="J8">
            <v>4.3247271804</v>
          </cell>
          <cell r="K8">
            <v>49.726274134000001</v>
          </cell>
          <cell r="L8">
            <v>47.725457835999997</v>
          </cell>
          <cell r="M8">
            <v>2.5482680295</v>
          </cell>
        </row>
        <row r="15">
          <cell r="H15">
            <v>47.797004694000002</v>
          </cell>
          <cell r="I15">
            <v>47.982452774999999</v>
          </cell>
          <cell r="J15">
            <v>4.2205425315999996</v>
          </cell>
          <cell r="K15">
            <v>44.251753035999997</v>
          </cell>
          <cell r="L15">
            <v>53.454193033000003</v>
          </cell>
          <cell r="M15">
            <v>2.2940539308000001</v>
          </cell>
        </row>
      </sheetData>
      <sheetData sheetId="6">
        <row r="8">
          <cell r="H8">
            <v>70.902127027000006</v>
          </cell>
          <cell r="I8">
            <v>25.549688465999999</v>
          </cell>
          <cell r="J8">
            <v>3.5481845075999998</v>
          </cell>
          <cell r="K8">
            <v>59.525246893999999</v>
          </cell>
          <cell r="L8">
            <v>37.374242131000003</v>
          </cell>
          <cell r="M8">
            <v>3.1005109748000002</v>
          </cell>
        </row>
        <row r="15">
          <cell r="H15">
            <v>46.826755888000001</v>
          </cell>
          <cell r="I15">
            <v>49.262342588999999</v>
          </cell>
          <cell r="J15">
            <v>3.9109015227000001</v>
          </cell>
          <cell r="K15">
            <v>49.257284677000001</v>
          </cell>
          <cell r="L15">
            <v>47.879400680000003</v>
          </cell>
          <cell r="M15">
            <v>2.8633146428999998</v>
          </cell>
        </row>
      </sheetData>
      <sheetData sheetId="7">
        <row r="8">
          <cell r="H8">
            <v>82.609130222999994</v>
          </cell>
          <cell r="I8">
            <v>14.513112072</v>
          </cell>
          <cell r="J8">
            <v>2.8777577055000001</v>
          </cell>
          <cell r="K8">
            <v>80.695756513999996</v>
          </cell>
          <cell r="L8">
            <v>16.719678501000001</v>
          </cell>
          <cell r="M8">
            <v>2.5845649855000001</v>
          </cell>
        </row>
        <row r="15">
          <cell r="H15">
            <v>73.224483634999999</v>
          </cell>
          <cell r="I15">
            <v>20.485211368000002</v>
          </cell>
          <cell r="J15">
            <v>6.2903049971999998</v>
          </cell>
          <cell r="K15">
            <v>74.368069892999998</v>
          </cell>
          <cell r="L15">
            <v>20.522283955999999</v>
          </cell>
          <cell r="M15">
            <v>5.1096461509999997</v>
          </cell>
        </row>
      </sheetData>
      <sheetData sheetId="8">
        <row r="8">
          <cell r="H8">
            <v>70.860822603000003</v>
          </cell>
          <cell r="I8">
            <v>25.850631392</v>
          </cell>
          <cell r="J8">
            <v>3.2885460043000001</v>
          </cell>
          <cell r="K8">
            <v>71.035195932999997</v>
          </cell>
          <cell r="L8">
            <v>26.212794547000001</v>
          </cell>
          <cell r="M8">
            <v>2.7520095194</v>
          </cell>
        </row>
        <row r="15">
          <cell r="H15">
            <v>61.163651710000003</v>
          </cell>
          <cell r="I15">
            <v>35.263480979999997</v>
          </cell>
          <cell r="J15">
            <v>3.5728673098999999</v>
          </cell>
          <cell r="K15">
            <v>66.117110302</v>
          </cell>
          <cell r="L15">
            <v>31.470639038000002</v>
          </cell>
          <cell r="M15">
            <v>2.4122506596000002</v>
          </cell>
        </row>
      </sheetData>
      <sheetData sheetId="9">
        <row r="8">
          <cell r="H8">
            <v>59.442641692999999</v>
          </cell>
          <cell r="I8">
            <v>37.249641533999998</v>
          </cell>
          <cell r="J8">
            <v>3.3077167731000001</v>
          </cell>
          <cell r="K8">
            <v>49.136577127000002</v>
          </cell>
          <cell r="L8">
            <v>48.583927222</v>
          </cell>
          <cell r="M8">
            <v>2.2794956514</v>
          </cell>
        </row>
        <row r="15">
          <cell r="H15">
            <v>43.588662343000003</v>
          </cell>
          <cell r="I15">
            <v>52.409878851000002</v>
          </cell>
          <cell r="J15">
            <v>4.0014588057999996</v>
          </cell>
          <cell r="K15">
            <v>45.492290543999999</v>
          </cell>
          <cell r="L15">
            <v>51.494519785000001</v>
          </cell>
          <cell r="M15">
            <v>3.0131896712000001</v>
          </cell>
        </row>
      </sheetData>
      <sheetData sheetId="10">
        <row r="8">
          <cell r="H8">
            <v>58.241731690999998</v>
          </cell>
          <cell r="I8">
            <v>38.648261198999997</v>
          </cell>
          <cell r="J8">
            <v>3.1100071103000002</v>
          </cell>
          <cell r="K8">
            <v>45.698102362999997</v>
          </cell>
          <cell r="L8">
            <v>52.292553142000003</v>
          </cell>
          <cell r="M8">
            <v>2.0093444948000001</v>
          </cell>
        </row>
        <row r="15">
          <cell r="H15">
            <v>43.068942825000001</v>
          </cell>
          <cell r="I15">
            <v>54.985870785000003</v>
          </cell>
          <cell r="J15">
            <v>1.9451863894999999</v>
          </cell>
          <cell r="K15">
            <v>42.614616904000002</v>
          </cell>
          <cell r="L15">
            <v>55.991267284000003</v>
          </cell>
          <cell r="M15">
            <v>1.3941158124999999</v>
          </cell>
        </row>
      </sheetData>
      <sheetData sheetId="11">
        <row r="8">
          <cell r="H8">
            <v>49.972772024000001</v>
          </cell>
          <cell r="I8">
            <v>46.717815723000001</v>
          </cell>
          <cell r="J8">
            <v>3.3094122531000001</v>
          </cell>
          <cell r="K8">
            <v>47.693676592999999</v>
          </cell>
          <cell r="L8">
            <v>50.389528216000002</v>
          </cell>
          <cell r="M8">
            <v>1.9167951912000001</v>
          </cell>
        </row>
        <row r="15">
          <cell r="H15">
            <v>39.734255007999998</v>
          </cell>
          <cell r="I15">
            <v>57.441955436999997</v>
          </cell>
          <cell r="J15">
            <v>2.8237895554999999</v>
          </cell>
          <cell r="K15">
            <v>40.774892825000002</v>
          </cell>
          <cell r="L15">
            <v>58.121583989000001</v>
          </cell>
          <cell r="M15">
            <v>1.1035231855000001</v>
          </cell>
        </row>
      </sheetData>
      <sheetData sheetId="12">
        <row r="8">
          <cell r="H8">
            <v>64.644932253999997</v>
          </cell>
          <cell r="I8">
            <v>32.906414681999998</v>
          </cell>
          <cell r="J8">
            <v>2.4486530642000002</v>
          </cell>
          <cell r="K8">
            <v>72.879287163000001</v>
          </cell>
          <cell r="L8">
            <v>25.402541439</v>
          </cell>
          <cell r="M8">
            <v>1.7181713983</v>
          </cell>
        </row>
        <row r="15">
          <cell r="H15">
            <v>53.826955075000001</v>
          </cell>
          <cell r="I15">
            <v>43.958481894999998</v>
          </cell>
          <cell r="J15">
            <v>2.2145630298999999</v>
          </cell>
          <cell r="K15">
            <v>57.463035019000003</v>
          </cell>
          <cell r="L15">
            <v>41.219195849999998</v>
          </cell>
          <cell r="M15">
            <v>1.3177691309999999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</sheetNames>
    <sheetDataSet>
      <sheetData sheetId="0">
        <row r="8">
          <cell r="C8">
            <v>19987871</v>
          </cell>
        </row>
      </sheetData>
      <sheetData sheetId="1">
        <row r="8">
          <cell r="C8">
            <v>1315529</v>
          </cell>
          <cell r="D8">
            <v>777815</v>
          </cell>
          <cell r="E8">
            <v>537714</v>
          </cell>
        </row>
        <row r="15">
          <cell r="D15">
            <v>101328</v>
          </cell>
          <cell r="E15">
            <v>130782</v>
          </cell>
        </row>
      </sheetData>
      <sheetData sheetId="2">
        <row r="8">
          <cell r="C8">
            <v>1342464</v>
          </cell>
          <cell r="D8">
            <v>991878</v>
          </cell>
          <cell r="E8">
            <v>350586</v>
          </cell>
        </row>
        <row r="15">
          <cell r="D15">
            <v>104689</v>
          </cell>
          <cell r="E15">
            <v>97652</v>
          </cell>
        </row>
      </sheetData>
      <sheetData sheetId="3">
        <row r="8">
          <cell r="C8">
            <v>1674005</v>
          </cell>
          <cell r="D8">
            <v>1254754</v>
          </cell>
          <cell r="E8">
            <v>419251</v>
          </cell>
        </row>
        <row r="15">
          <cell r="D15">
            <v>113611</v>
          </cell>
          <cell r="E15">
            <v>119811</v>
          </cell>
        </row>
      </sheetData>
      <sheetData sheetId="4">
        <row r="8">
          <cell r="C8">
            <v>1397696</v>
          </cell>
          <cell r="D8">
            <v>1094741</v>
          </cell>
          <cell r="E8">
            <v>302955</v>
          </cell>
        </row>
        <row r="15">
          <cell r="D15">
            <v>109091</v>
          </cell>
          <cell r="E15">
            <v>127471</v>
          </cell>
        </row>
      </sheetData>
      <sheetData sheetId="5">
        <row r="8">
          <cell r="C8">
            <v>1329447</v>
          </cell>
          <cell r="D8">
            <v>966275</v>
          </cell>
          <cell r="E8">
            <v>363172</v>
          </cell>
        </row>
        <row r="15">
          <cell r="D15">
            <v>128193</v>
          </cell>
          <cell r="E15">
            <v>153787</v>
          </cell>
        </row>
      </sheetData>
      <sheetData sheetId="6">
        <row r="8">
          <cell r="C8">
            <v>2030221</v>
          </cell>
          <cell r="D8">
            <v>1505233</v>
          </cell>
          <cell r="E8">
            <v>524988</v>
          </cell>
        </row>
        <row r="15">
          <cell r="D15">
            <v>131727</v>
          </cell>
          <cell r="E15">
            <v>193242</v>
          </cell>
        </row>
      </sheetData>
      <sheetData sheetId="7">
        <row r="8">
          <cell r="C8">
            <v>3136744</v>
          </cell>
          <cell r="D8">
            <v>2394358</v>
          </cell>
          <cell r="E8">
            <v>742386</v>
          </cell>
        </row>
        <row r="15">
          <cell r="D15">
            <v>191283</v>
          </cell>
          <cell r="E15">
            <v>208262</v>
          </cell>
        </row>
      </sheetData>
      <sheetData sheetId="8">
        <row r="8">
          <cell r="C8">
            <v>2201610</v>
          </cell>
          <cell r="D8">
            <v>1489680</v>
          </cell>
          <cell r="E8">
            <v>711930</v>
          </cell>
        </row>
        <row r="15">
          <cell r="D15">
            <v>145520</v>
          </cell>
          <cell r="E15">
            <v>243588</v>
          </cell>
        </row>
      </sheetData>
      <sheetData sheetId="9">
        <row r="8">
          <cell r="C8">
            <v>1570153</v>
          </cell>
          <cell r="D8">
            <v>1170365</v>
          </cell>
          <cell r="E8">
            <v>399788</v>
          </cell>
        </row>
        <row r="15">
          <cell r="D15">
            <v>127718</v>
          </cell>
          <cell r="E15">
            <v>167598</v>
          </cell>
        </row>
      </sheetData>
      <sheetData sheetId="10">
        <row r="8">
          <cell r="C8">
            <v>1398382</v>
          </cell>
          <cell r="D8">
            <v>1084672</v>
          </cell>
          <cell r="E8">
            <v>313710</v>
          </cell>
        </row>
        <row r="15">
          <cell r="D15">
            <v>145631</v>
          </cell>
          <cell r="E15">
            <v>143427</v>
          </cell>
        </row>
      </sheetData>
      <sheetData sheetId="11">
        <row r="8">
          <cell r="C8">
            <v>1284936</v>
          </cell>
          <cell r="D8">
            <v>946710</v>
          </cell>
          <cell r="E8">
            <v>338226</v>
          </cell>
        </row>
        <row r="15">
          <cell r="D15">
            <v>137041</v>
          </cell>
          <cell r="E15">
            <v>118086</v>
          </cell>
        </row>
      </sheetData>
      <sheetData sheetId="12">
        <row r="8">
          <cell r="C8">
            <v>1306684</v>
          </cell>
          <cell r="D8">
            <v>803922</v>
          </cell>
          <cell r="E8">
            <v>502762</v>
          </cell>
        </row>
        <row r="15">
          <cell r="D15">
            <v>107120</v>
          </cell>
          <cell r="E15">
            <v>117313</v>
          </cell>
        </row>
      </sheetData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6">
          <cell r="C16">
            <v>52.929642692000002</v>
          </cell>
        </row>
      </sheetData>
      <sheetData sheetId="1">
        <row r="8">
          <cell r="H8">
            <v>55.743584685000002</v>
          </cell>
          <cell r="I8">
            <v>41.082433299999998</v>
          </cell>
          <cell r="J8">
            <v>3.173982015</v>
          </cell>
          <cell r="K8">
            <v>69.329113895000006</v>
          </cell>
          <cell r="L8">
            <v>29.443231917999999</v>
          </cell>
          <cell r="M8">
            <v>1.227654187</v>
          </cell>
        </row>
        <row r="15">
          <cell r="H15">
            <v>41.447738289</v>
          </cell>
          <cell r="I15">
            <v>56.599759925999997</v>
          </cell>
          <cell r="J15">
            <v>1.9525017854</v>
          </cell>
          <cell r="K15">
            <v>50.578781210999999</v>
          </cell>
          <cell r="L15">
            <v>49.024735057000001</v>
          </cell>
          <cell r="M15">
            <v>0.39648373139999998</v>
          </cell>
        </row>
      </sheetData>
      <sheetData sheetId="2">
        <row r="8">
          <cell r="H8">
            <v>62.360822562000003</v>
          </cell>
          <cell r="I8">
            <v>34.639911423999997</v>
          </cell>
          <cell r="J8">
            <v>2.9992660139999998</v>
          </cell>
          <cell r="K8">
            <v>58.166179446999998</v>
          </cell>
          <cell r="L8">
            <v>39.992504310000001</v>
          </cell>
          <cell r="M8">
            <v>1.8413162432000001</v>
          </cell>
        </row>
        <row r="15">
          <cell r="H15">
            <v>41.458718015999999</v>
          </cell>
          <cell r="I15">
            <v>55.985228171999999</v>
          </cell>
          <cell r="J15">
            <v>2.5560538117</v>
          </cell>
          <cell r="K15">
            <v>45.177915534999997</v>
          </cell>
          <cell r="L15">
            <v>54.148458935999997</v>
          </cell>
          <cell r="M15">
            <v>0.67362552809999998</v>
          </cell>
        </row>
      </sheetData>
      <sheetData sheetId="3">
        <row r="8">
          <cell r="H8">
            <v>65.589658456999999</v>
          </cell>
          <cell r="I8">
            <v>32.002942869000002</v>
          </cell>
          <cell r="J8">
            <v>2.4073986737999999</v>
          </cell>
          <cell r="K8">
            <v>58.969651681999999</v>
          </cell>
          <cell r="L8">
            <v>39.471879602999998</v>
          </cell>
          <cell r="M8">
            <v>1.5584687153000001</v>
          </cell>
        </row>
        <row r="15">
          <cell r="H15">
            <v>42.406915218000002</v>
          </cell>
          <cell r="I15">
            <v>55.001097266999999</v>
          </cell>
          <cell r="J15">
            <v>2.5919875155000001</v>
          </cell>
          <cell r="K15">
            <v>43.719164616</v>
          </cell>
          <cell r="L15">
            <v>54.967665351999997</v>
          </cell>
          <cell r="M15">
            <v>1.3131700319999999</v>
          </cell>
        </row>
      </sheetData>
      <sheetData sheetId="4">
        <row r="8">
          <cell r="H8">
            <v>65.720746258999995</v>
          </cell>
          <cell r="I8">
            <v>31.534216811</v>
          </cell>
          <cell r="J8">
            <v>2.7450369294999999</v>
          </cell>
          <cell r="K8">
            <v>57.441677265000003</v>
          </cell>
          <cell r="L8">
            <v>40.127273606999999</v>
          </cell>
          <cell r="M8">
            <v>2.4310491271000001</v>
          </cell>
        </row>
        <row r="15">
          <cell r="H15">
            <v>46.758451540999999</v>
          </cell>
          <cell r="I15">
            <v>50.504437533000001</v>
          </cell>
          <cell r="J15">
            <v>2.7371109257000001</v>
          </cell>
          <cell r="K15">
            <v>52.322299493999999</v>
          </cell>
          <cell r="L15">
            <v>45.980852601000002</v>
          </cell>
          <cell r="M15">
            <v>1.6968479046</v>
          </cell>
        </row>
      </sheetData>
      <sheetData sheetId="5">
        <row r="8">
          <cell r="H8">
            <v>52.981458924999998</v>
          </cell>
          <cell r="I8">
            <v>42.171181099000002</v>
          </cell>
          <cell r="J8">
            <v>4.8473599752999998</v>
          </cell>
          <cell r="K8">
            <v>52.693802595000001</v>
          </cell>
          <cell r="L8">
            <v>45.834839109000001</v>
          </cell>
          <cell r="M8">
            <v>1.471358296</v>
          </cell>
        </row>
        <row r="15">
          <cell r="H15">
            <v>46.742672796999997</v>
          </cell>
          <cell r="I15">
            <v>49.814008098000002</v>
          </cell>
          <cell r="J15">
            <v>3.443319105</v>
          </cell>
          <cell r="K15">
            <v>53.481113806000003</v>
          </cell>
          <cell r="L15">
            <v>45.642732246999998</v>
          </cell>
          <cell r="M15">
            <v>0.87615394739999997</v>
          </cell>
        </row>
      </sheetData>
      <sheetData sheetId="6">
        <row r="8">
          <cell r="H8">
            <v>73.355777704999994</v>
          </cell>
          <cell r="I8">
            <v>23.004502108000001</v>
          </cell>
          <cell r="J8">
            <v>3.6397201863999999</v>
          </cell>
          <cell r="K8">
            <v>65.276659277999997</v>
          </cell>
          <cell r="L8">
            <v>32.474581297999997</v>
          </cell>
          <cell r="M8">
            <v>2.2487594242000002</v>
          </cell>
        </row>
        <row r="15">
          <cell r="H15">
            <v>58.582604185999998</v>
          </cell>
          <cell r="I15">
            <v>38.700886009999998</v>
          </cell>
          <cell r="J15">
            <v>2.7165098035000002</v>
          </cell>
          <cell r="K15">
            <v>60.930410277999997</v>
          </cell>
          <cell r="L15">
            <v>38.321313146000001</v>
          </cell>
          <cell r="M15">
            <v>0.74827657579999995</v>
          </cell>
        </row>
      </sheetData>
      <sheetData sheetId="7">
        <row r="8">
          <cell r="H8">
            <v>82.505706490999998</v>
          </cell>
          <cell r="I8">
            <v>14.791075593</v>
          </cell>
          <cell r="J8">
            <v>2.7032179161999998</v>
          </cell>
          <cell r="K8">
            <v>80.081162282999998</v>
          </cell>
          <cell r="L8">
            <v>17.956024926000001</v>
          </cell>
          <cell r="M8">
            <v>1.9628127912</v>
          </cell>
        </row>
        <row r="15">
          <cell r="H15">
            <v>78.564845755999997</v>
          </cell>
          <cell r="I15">
            <v>18.384747968999999</v>
          </cell>
          <cell r="J15">
            <v>3.0504062752999999</v>
          </cell>
          <cell r="K15">
            <v>80.570878338</v>
          </cell>
          <cell r="L15">
            <v>18.948413438999999</v>
          </cell>
          <cell r="M15">
            <v>0.48070822349999998</v>
          </cell>
        </row>
      </sheetData>
      <sheetData sheetId="8">
        <row r="8">
          <cell r="H8">
            <v>69.616550629000002</v>
          </cell>
          <cell r="I8">
            <v>27.053818089</v>
          </cell>
          <cell r="J8">
            <v>3.3296312822999998</v>
          </cell>
          <cell r="K8">
            <v>70.795425886999993</v>
          </cell>
          <cell r="L8">
            <v>26.461687288</v>
          </cell>
          <cell r="M8">
            <v>2.7428868252999998</v>
          </cell>
        </row>
        <row r="15">
          <cell r="H15">
            <v>59.039761560000002</v>
          </cell>
          <cell r="I15">
            <v>38.323146368000003</v>
          </cell>
          <cell r="J15">
            <v>2.6370920714000001</v>
          </cell>
          <cell r="K15">
            <v>66.722960619000006</v>
          </cell>
          <cell r="L15">
            <v>32.132100186000002</v>
          </cell>
          <cell r="M15">
            <v>1.1449391958999999</v>
          </cell>
        </row>
      </sheetData>
      <sheetData sheetId="9">
        <row r="8">
          <cell r="H8">
            <v>58.680576756000001</v>
          </cell>
          <cell r="I8">
            <v>38.031627825999998</v>
          </cell>
          <cell r="J8">
            <v>3.2877954178</v>
          </cell>
          <cell r="K8">
            <v>50.448255838999998</v>
          </cell>
          <cell r="L8">
            <v>47.818204993999998</v>
          </cell>
          <cell r="M8">
            <v>1.7335391675</v>
          </cell>
        </row>
        <row r="15">
          <cell r="H15">
            <v>43.120687705000002</v>
          </cell>
          <cell r="I15">
            <v>54.910078044999999</v>
          </cell>
          <cell r="J15">
            <v>1.9692342494999999</v>
          </cell>
          <cell r="K15">
            <v>46.530268683000003</v>
          </cell>
          <cell r="L15">
            <v>52.673916994000002</v>
          </cell>
          <cell r="M15">
            <v>0.79581432269999997</v>
          </cell>
        </row>
      </sheetData>
      <sheetData sheetId="10">
        <row r="8">
          <cell r="H8">
            <v>57.166852053</v>
          </cell>
          <cell r="I8">
            <v>39.715756040999999</v>
          </cell>
          <cell r="J8">
            <v>3.1173919064</v>
          </cell>
          <cell r="K8">
            <v>46.945453413999999</v>
          </cell>
          <cell r="L8">
            <v>50.763581072999997</v>
          </cell>
          <cell r="M8">
            <v>2.2909655133000002</v>
          </cell>
        </row>
        <row r="15">
          <cell r="H15">
            <v>45.441145687999999</v>
          </cell>
          <cell r="I15">
            <v>52.935738207999997</v>
          </cell>
          <cell r="J15">
            <v>1.6231161037999999</v>
          </cell>
          <cell r="K15">
            <v>44.967692585999998</v>
          </cell>
          <cell r="L15">
            <v>52.856337688000004</v>
          </cell>
          <cell r="M15">
            <v>2.1759697255999999</v>
          </cell>
        </row>
      </sheetData>
      <sheetData sheetId="11">
        <row r="8">
          <cell r="H8">
            <v>50.341622442000002</v>
          </cell>
          <cell r="I8">
            <v>46.377408264000003</v>
          </cell>
          <cell r="J8">
            <v>3.2809692940000001</v>
          </cell>
          <cell r="K8">
            <v>49.892715395000003</v>
          </cell>
          <cell r="L8">
            <v>48.596940299000003</v>
          </cell>
          <cell r="M8">
            <v>1.5103443059999999</v>
          </cell>
        </row>
        <row r="15">
          <cell r="H15">
            <v>37.324776567999997</v>
          </cell>
          <cell r="I15">
            <v>60.841483857999997</v>
          </cell>
          <cell r="J15">
            <v>1.833739574</v>
          </cell>
          <cell r="K15">
            <v>41.551701485000002</v>
          </cell>
          <cell r="L15">
            <v>57.758507422999998</v>
          </cell>
          <cell r="M15">
            <v>0.68979109179999998</v>
          </cell>
        </row>
      </sheetData>
      <sheetData sheetId="12">
        <row r="8">
          <cell r="H8">
            <v>65.391770473999998</v>
          </cell>
          <cell r="I8">
            <v>31.794805006000001</v>
          </cell>
          <cell r="J8">
            <v>2.8134245192999998</v>
          </cell>
          <cell r="K8">
            <v>72.465991067000004</v>
          </cell>
          <cell r="L8">
            <v>26.368751462999999</v>
          </cell>
          <cell r="M8">
            <v>1.1652574708000001</v>
          </cell>
        </row>
        <row r="15">
          <cell r="H15">
            <v>52.050130938999999</v>
          </cell>
          <cell r="I15">
            <v>45.634118966999999</v>
          </cell>
          <cell r="J15">
            <v>2.3157500935000002</v>
          </cell>
          <cell r="K15">
            <v>54.412013844000001</v>
          </cell>
          <cell r="L15">
            <v>44.801423073999999</v>
          </cell>
          <cell r="M15">
            <v>0.78656308239999995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8">
          <cell r="C8">
            <v>20317132</v>
          </cell>
        </row>
      </sheetData>
      <sheetData sheetId="1">
        <row r="8">
          <cell r="C8">
            <v>1402874</v>
          </cell>
          <cell r="D8">
            <v>786382</v>
          </cell>
          <cell r="E8">
            <v>616492</v>
          </cell>
        </row>
        <row r="15">
          <cell r="D15">
            <v>101756</v>
          </cell>
          <cell r="E15">
            <v>141721</v>
          </cell>
        </row>
      </sheetData>
      <sheetData sheetId="2">
        <row r="8">
          <cell r="C8">
            <v>1458832</v>
          </cell>
          <cell r="D8">
            <v>1027526</v>
          </cell>
          <cell r="E8">
            <v>431306</v>
          </cell>
        </row>
        <row r="15">
          <cell r="D15">
            <v>112091</v>
          </cell>
          <cell r="E15">
            <v>98869</v>
          </cell>
        </row>
      </sheetData>
      <sheetData sheetId="3">
        <row r="8">
          <cell r="C8">
            <v>1739878</v>
          </cell>
          <cell r="D8">
            <v>1289438</v>
          </cell>
          <cell r="E8">
            <v>450440</v>
          </cell>
        </row>
        <row r="15">
          <cell r="D15">
            <v>125815</v>
          </cell>
          <cell r="E15">
            <v>118543</v>
          </cell>
        </row>
      </sheetData>
      <sheetData sheetId="4">
        <row r="8">
          <cell r="C8">
            <v>1395247</v>
          </cell>
          <cell r="D8">
            <v>1076684</v>
          </cell>
          <cell r="E8">
            <v>318563</v>
          </cell>
        </row>
        <row r="15">
          <cell r="D15">
            <v>109337</v>
          </cell>
          <cell r="E15">
            <v>121203</v>
          </cell>
        </row>
      </sheetData>
      <sheetData sheetId="5">
        <row r="8">
          <cell r="C8">
            <v>1340572</v>
          </cell>
          <cell r="D8">
            <v>952491</v>
          </cell>
          <cell r="E8">
            <v>388081</v>
          </cell>
        </row>
        <row r="15">
          <cell r="D15">
            <v>132437</v>
          </cell>
          <cell r="E15">
            <v>165800</v>
          </cell>
        </row>
      </sheetData>
      <sheetData sheetId="6">
        <row r="8">
          <cell r="C8">
            <v>2130407</v>
          </cell>
          <cell r="D8">
            <v>1575623</v>
          </cell>
          <cell r="E8">
            <v>554784</v>
          </cell>
        </row>
        <row r="15">
          <cell r="D15">
            <v>136363</v>
          </cell>
          <cell r="E15">
            <v>196740</v>
          </cell>
        </row>
      </sheetData>
      <sheetData sheetId="7">
        <row r="8">
          <cell r="C8">
            <v>3025894</v>
          </cell>
          <cell r="D8">
            <v>2293456</v>
          </cell>
          <cell r="E8">
            <v>732438</v>
          </cell>
        </row>
        <row r="15">
          <cell r="D15">
            <v>177884</v>
          </cell>
          <cell r="E15">
            <v>201432</v>
          </cell>
        </row>
      </sheetData>
      <sheetData sheetId="8">
        <row r="8">
          <cell r="C8">
            <v>2216899</v>
          </cell>
          <cell r="D8">
            <v>1513544</v>
          </cell>
          <cell r="E8">
            <v>703355</v>
          </cell>
        </row>
        <row r="15">
          <cell r="D15">
            <v>145858</v>
          </cell>
          <cell r="E15">
            <v>241795</v>
          </cell>
        </row>
      </sheetData>
      <sheetData sheetId="9">
        <row r="8">
          <cell r="C8">
            <v>1555183</v>
          </cell>
          <cell r="D8">
            <v>1152688</v>
          </cell>
          <cell r="E8">
            <v>402495</v>
          </cell>
        </row>
        <row r="15">
          <cell r="D15">
            <v>124960</v>
          </cell>
          <cell r="E15">
            <v>169283</v>
          </cell>
        </row>
      </sheetData>
      <sheetData sheetId="10">
        <row r="8">
          <cell r="C8">
            <v>1396297</v>
          </cell>
          <cell r="D8">
            <v>1071497</v>
          </cell>
          <cell r="E8">
            <v>324800</v>
          </cell>
        </row>
        <row r="15">
          <cell r="D15">
            <v>138181</v>
          </cell>
          <cell r="E15">
            <v>136029</v>
          </cell>
        </row>
      </sheetData>
      <sheetData sheetId="11">
        <row r="8">
          <cell r="C8">
            <v>1311438</v>
          </cell>
          <cell r="D8">
            <v>955449</v>
          </cell>
          <cell r="E8">
            <v>355989</v>
          </cell>
        </row>
        <row r="15">
          <cell r="D15">
            <v>142350</v>
          </cell>
          <cell r="E15">
            <v>117169</v>
          </cell>
        </row>
      </sheetData>
      <sheetData sheetId="12">
        <row r="8">
          <cell r="C8">
            <v>1343611</v>
          </cell>
          <cell r="D8">
            <v>818398</v>
          </cell>
          <cell r="E8">
            <v>525213</v>
          </cell>
        </row>
        <row r="15">
          <cell r="D15">
            <v>98068</v>
          </cell>
          <cell r="E15">
            <v>112653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upungit06"/>
      <sheetName val="Kaupungit05"/>
      <sheetName val="Kaupungit04"/>
      <sheetName val="Kaupungit03"/>
      <sheetName val="Kaupunkikehitys0506"/>
      <sheetName val="Kaupunkikehitys0405"/>
      <sheetName val="Yöpymiset0506"/>
      <sheetName val="Yöpymiset0405"/>
      <sheetName val="Yöpymiset0001"/>
      <sheetName val="1999"/>
      <sheetName val="Yöpymiset0304"/>
      <sheetName val="2006"/>
      <sheetName val="2005"/>
      <sheetName val="Muutos0506"/>
      <sheetName val="2004"/>
      <sheetName val="Muutos0405"/>
      <sheetName val="2003"/>
      <sheetName val="Muutos0304"/>
      <sheetName val="2002"/>
      <sheetName val="Muutos0203"/>
      <sheetName val="Muutos9900"/>
      <sheetName val="Kesä02"/>
      <sheetName val="Kesä03"/>
      <sheetName val="Kesä04"/>
      <sheetName val="Kesä05"/>
      <sheetName val="Muutoskesä0203"/>
      <sheetName val="Muutoskesä0304"/>
      <sheetName val="Muutoskesä0405"/>
      <sheetName val="Muutoskesä0405%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G7">
            <v>1098614</v>
          </cell>
          <cell r="H7">
            <v>676870</v>
          </cell>
          <cell r="I7">
            <v>421744</v>
          </cell>
        </row>
      </sheetData>
      <sheetData sheetId="5" refreshError="1">
        <row r="7">
          <cell r="F7">
            <v>17198108</v>
          </cell>
          <cell r="G7">
            <v>12702662</v>
          </cell>
          <cell r="H7">
            <v>4495446</v>
          </cell>
        </row>
        <row r="8">
          <cell r="G8">
            <v>1016312</v>
          </cell>
          <cell r="H8">
            <v>1538998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6">
          <cell r="C16">
            <v>54.353093471999998</v>
          </cell>
        </row>
      </sheetData>
      <sheetData sheetId="1">
        <row r="8">
          <cell r="H8">
            <v>55.997078000999998</v>
          </cell>
          <cell r="I8">
            <v>40.947540494999998</v>
          </cell>
          <cell r="J8">
            <v>3.0553815039000001</v>
          </cell>
          <cell r="K8">
            <v>70.611415410999996</v>
          </cell>
          <cell r="L8">
            <v>27.867341562</v>
          </cell>
          <cell r="M8">
            <v>1.5212430272999999</v>
          </cell>
        </row>
        <row r="15">
          <cell r="H15">
            <v>43.233498974</v>
          </cell>
          <cell r="I15">
            <v>54.387220481999996</v>
          </cell>
          <cell r="J15">
            <v>2.3792805444999998</v>
          </cell>
          <cell r="K15">
            <v>51.671442216000003</v>
          </cell>
          <cell r="L15">
            <v>47.082670063000002</v>
          </cell>
          <cell r="M15">
            <v>1.2458877214999999</v>
          </cell>
        </row>
      </sheetData>
      <sheetData sheetId="2">
        <row r="8">
          <cell r="H8">
            <v>63.527624011999997</v>
          </cell>
          <cell r="I8">
            <v>33.891296107999999</v>
          </cell>
          <cell r="J8">
            <v>2.5810798795999998</v>
          </cell>
          <cell r="K8">
            <v>62.485477306999996</v>
          </cell>
          <cell r="L8">
            <v>35.707185238000001</v>
          </cell>
          <cell r="M8">
            <v>1.8073374546000001</v>
          </cell>
        </row>
        <row r="15">
          <cell r="H15">
            <v>42.117252428</v>
          </cell>
          <cell r="I15">
            <v>55.746220086000001</v>
          </cell>
          <cell r="J15">
            <v>2.1365274856999998</v>
          </cell>
          <cell r="K15">
            <v>44.697530184000001</v>
          </cell>
          <cell r="L15">
            <v>53.951862986999998</v>
          </cell>
          <cell r="M15">
            <v>1.3506068285999999</v>
          </cell>
        </row>
      </sheetData>
      <sheetData sheetId="3">
        <row r="8">
          <cell r="H8">
            <v>65.865871545999994</v>
          </cell>
          <cell r="I8">
            <v>31.153275477000001</v>
          </cell>
          <cell r="J8">
            <v>2.9808529773000001</v>
          </cell>
          <cell r="K8">
            <v>61.365109801999999</v>
          </cell>
          <cell r="L8">
            <v>36.793133361000002</v>
          </cell>
          <cell r="M8">
            <v>1.8417568369999999</v>
          </cell>
        </row>
        <row r="15">
          <cell r="H15">
            <v>41.175735687</v>
          </cell>
          <cell r="I15">
            <v>56.024623212999998</v>
          </cell>
          <cell r="J15">
            <v>2.7996411008000002</v>
          </cell>
          <cell r="K15">
            <v>45.182332482</v>
          </cell>
          <cell r="L15">
            <v>52.420402132</v>
          </cell>
          <cell r="M15">
            <v>2.3972653858999999</v>
          </cell>
        </row>
      </sheetData>
      <sheetData sheetId="4">
        <row r="8">
          <cell r="H8">
            <v>64.770873273000007</v>
          </cell>
          <cell r="I8">
            <v>32.417650993999999</v>
          </cell>
          <cell r="J8">
            <v>2.8114757323999999</v>
          </cell>
          <cell r="K8">
            <v>55.201705889999999</v>
          </cell>
          <cell r="L8">
            <v>41.971936194000001</v>
          </cell>
          <cell r="M8">
            <v>2.8263579156</v>
          </cell>
        </row>
        <row r="15">
          <cell r="H15">
            <v>45.749049047</v>
          </cell>
          <cell r="I15">
            <v>51.667632314999999</v>
          </cell>
          <cell r="J15">
            <v>2.5833186386999998</v>
          </cell>
          <cell r="K15">
            <v>48.526843628000002</v>
          </cell>
          <cell r="L15">
            <v>49.614559425000003</v>
          </cell>
          <cell r="M15">
            <v>1.8585969464000001</v>
          </cell>
        </row>
      </sheetData>
      <sheetData sheetId="5">
        <row r="8">
          <cell r="H8">
            <v>53.480926160000003</v>
          </cell>
          <cell r="I8">
            <v>42.194848708999999</v>
          </cell>
          <cell r="J8">
            <v>4.3242251312000004</v>
          </cell>
          <cell r="K8">
            <v>54.032664379000003</v>
          </cell>
          <cell r="L8">
            <v>44.122287315999998</v>
          </cell>
          <cell r="M8">
            <v>1.8450483052</v>
          </cell>
        </row>
        <row r="15">
          <cell r="H15">
            <v>48.418858921000002</v>
          </cell>
          <cell r="I15">
            <v>47.932586305999997</v>
          </cell>
          <cell r="J15">
            <v>3.6485547735999999</v>
          </cell>
          <cell r="K15">
            <v>52.255484207999999</v>
          </cell>
          <cell r="L15">
            <v>45.458382321999999</v>
          </cell>
          <cell r="M15">
            <v>2.2861334699999998</v>
          </cell>
        </row>
      </sheetData>
      <sheetData sheetId="6">
        <row r="8">
          <cell r="H8">
            <v>72.344067949000006</v>
          </cell>
          <cell r="I8">
            <v>24.131615656000001</v>
          </cell>
          <cell r="J8">
            <v>3.5243163949</v>
          </cell>
          <cell r="K8">
            <v>66.143608563000001</v>
          </cell>
          <cell r="L8">
            <v>31.951314985</v>
          </cell>
          <cell r="M8">
            <v>1.9050764525999999</v>
          </cell>
        </row>
        <row r="15">
          <cell r="H15">
            <v>58.619083381999999</v>
          </cell>
          <cell r="I15">
            <v>38.401574279000002</v>
          </cell>
          <cell r="J15">
            <v>2.9793423392</v>
          </cell>
          <cell r="K15">
            <v>58.927628728000002</v>
          </cell>
          <cell r="L15">
            <v>39.536697789999998</v>
          </cell>
          <cell r="M15">
            <v>1.5356734823</v>
          </cell>
        </row>
      </sheetData>
      <sheetData sheetId="7">
        <row r="8">
          <cell r="H8">
            <v>82.750717456000004</v>
          </cell>
          <cell r="I8">
            <v>14.366662572999999</v>
          </cell>
          <cell r="J8">
            <v>2.8826199707</v>
          </cell>
          <cell r="K8">
            <v>79.979963655000006</v>
          </cell>
          <cell r="L8">
            <v>17.127849086000001</v>
          </cell>
          <cell r="M8">
            <v>2.8921872592</v>
          </cell>
        </row>
        <row r="15">
          <cell r="H15">
            <v>77.696909357999999</v>
          </cell>
          <cell r="I15">
            <v>19.521426794</v>
          </cell>
          <cell r="J15">
            <v>2.7816638487000001</v>
          </cell>
          <cell r="K15">
            <v>75.003823558999997</v>
          </cell>
          <cell r="L15">
            <v>24.488767735</v>
          </cell>
          <cell r="M15">
            <v>0.50740870689999995</v>
          </cell>
        </row>
      </sheetData>
      <sheetData sheetId="8">
        <row r="8">
          <cell r="H8">
            <v>69.289099376999999</v>
          </cell>
          <cell r="I8">
            <v>27.284364178000001</v>
          </cell>
          <cell r="J8">
            <v>3.4265364448</v>
          </cell>
          <cell r="K8">
            <v>69.339121778999996</v>
          </cell>
          <cell r="L8">
            <v>27.516130222000001</v>
          </cell>
          <cell r="M8">
            <v>3.1447479998999999</v>
          </cell>
        </row>
        <row r="15">
          <cell r="H15">
            <v>56.673762687999997</v>
          </cell>
          <cell r="I15">
            <v>40.822833961999997</v>
          </cell>
          <cell r="J15">
            <v>2.5034033494000001</v>
          </cell>
          <cell r="K15">
            <v>63.232641614999999</v>
          </cell>
          <cell r="L15">
            <v>35.345369998999999</v>
          </cell>
          <cell r="M15">
            <v>1.4219883868000001</v>
          </cell>
        </row>
      </sheetData>
      <sheetData sheetId="9">
        <row r="8">
          <cell r="H8">
            <v>59.201371592000001</v>
          </cell>
          <cell r="I8">
            <v>37.353770216999997</v>
          </cell>
          <cell r="J8">
            <v>3.4448581913999998</v>
          </cell>
          <cell r="K8">
            <v>55.326751227000003</v>
          </cell>
          <cell r="L8">
            <v>42.260198301999999</v>
          </cell>
          <cell r="M8">
            <v>2.4130504706</v>
          </cell>
        </row>
        <row r="15">
          <cell r="H15">
            <v>44.00234055</v>
          </cell>
          <cell r="I15">
            <v>53.801672805000003</v>
          </cell>
          <cell r="J15">
            <v>2.1959866451000001</v>
          </cell>
          <cell r="K15">
            <v>49.959460104000001</v>
          </cell>
          <cell r="L15">
            <v>48.438021653</v>
          </cell>
          <cell r="M15">
            <v>1.602518243</v>
          </cell>
        </row>
      </sheetData>
      <sheetData sheetId="10">
        <row r="8">
          <cell r="H8">
            <v>56.684766547999999</v>
          </cell>
          <cell r="I8">
            <v>40.566363885999998</v>
          </cell>
          <cell r="J8">
            <v>2.7488695656000002</v>
          </cell>
          <cell r="K8">
            <v>50.149146670999997</v>
          </cell>
          <cell r="L8">
            <v>47.650830585000001</v>
          </cell>
          <cell r="M8">
            <v>2.2000227438</v>
          </cell>
        </row>
        <row r="15">
          <cell r="H15">
            <v>44.587886855999997</v>
          </cell>
          <cell r="I15">
            <v>52.974624108999997</v>
          </cell>
          <cell r="J15">
            <v>2.4374890354000001</v>
          </cell>
          <cell r="K15">
            <v>46.292856544000003</v>
          </cell>
          <cell r="L15">
            <v>51.829304827999998</v>
          </cell>
          <cell r="M15">
            <v>1.8778386280999999</v>
          </cell>
        </row>
      </sheetData>
      <sheetData sheetId="11">
        <row r="8">
          <cell r="H8">
            <v>51.517097284000002</v>
          </cell>
          <cell r="I8">
            <v>44.683407226</v>
          </cell>
          <cell r="J8">
            <v>3.79949549</v>
          </cell>
          <cell r="K8">
            <v>56.555816731999997</v>
          </cell>
          <cell r="L8">
            <v>39.796539631999998</v>
          </cell>
          <cell r="M8">
            <v>3.6476436361000002</v>
          </cell>
        </row>
        <row r="15">
          <cell r="H15">
            <v>37.905319446</v>
          </cell>
          <cell r="I15">
            <v>59.211029859999996</v>
          </cell>
          <cell r="J15">
            <v>2.8836506934999999</v>
          </cell>
          <cell r="K15">
            <v>46.726513384</v>
          </cell>
          <cell r="L15">
            <v>51.378505715000003</v>
          </cell>
          <cell r="M15">
            <v>1.8949809016000001</v>
          </cell>
        </row>
      </sheetData>
      <sheetData sheetId="12">
        <row r="8">
          <cell r="H8">
            <v>66.418506570999995</v>
          </cell>
          <cell r="I8">
            <v>30.123371019</v>
          </cell>
          <cell r="J8">
            <v>3.4581224100000001</v>
          </cell>
          <cell r="K8">
            <v>75.083371501000002</v>
          </cell>
          <cell r="L8">
            <v>23.406904917999999</v>
          </cell>
          <cell r="M8">
            <v>1.5097235805</v>
          </cell>
        </row>
        <row r="15">
          <cell r="H15">
            <v>52.794689728000002</v>
          </cell>
          <cell r="I15">
            <v>44.289866809000003</v>
          </cell>
          <cell r="J15">
            <v>2.9154434626999999</v>
          </cell>
          <cell r="K15">
            <v>56.533654445000003</v>
          </cell>
          <cell r="L15">
            <v>41.174272307999999</v>
          </cell>
          <cell r="M15">
            <v>2.2920732466999998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definedNames>
      <definedName name="_xlbgnm.AJW16" sheetId="10"/>
      <definedName name="_xlbgnm.AKA16" sheetId="10"/>
      <definedName name="_xlbgnm.AKE16" sheetId="10"/>
      <definedName name="_xlbgnm.AKI16" sheetId="10"/>
      <definedName name="_xlbgnm.AKM16" sheetId="10"/>
      <definedName name="_xlbgnm.AKQ16" sheetId="10"/>
      <definedName name="_xlbgnm.AKU16" sheetId="10"/>
      <definedName name="_xlbgnm.AKY16" sheetId="10"/>
      <definedName name="_xlbgnm.ALC16" sheetId="10"/>
      <definedName name="_xlbgnm.ALG16" sheetId="10"/>
      <definedName name="_xlbgnm.ALK16" sheetId="10"/>
      <definedName name="_xlbgnm.ALO16" sheetId="10"/>
      <definedName name="_xlbgnm.ALS16" sheetId="10"/>
      <definedName name="_xlbgnm.ALW16" sheetId="10"/>
      <definedName name="_xlbgnm.AMA16" sheetId="10"/>
      <definedName name="_xlbgnm.AME16" sheetId="10"/>
      <definedName name="_xlbgnm.AMI16" sheetId="10"/>
      <definedName name="_xlbgnm.AMM16" sheetId="10"/>
      <definedName name="_xlbgnm.AMQ16" sheetId="10"/>
      <definedName name="_xlbgnm.AMU16" sheetId="10"/>
      <definedName name="_xlbgnm.AMY16" sheetId="10"/>
      <definedName name="_xlbgnm.ANC16" sheetId="10"/>
      <definedName name="_xlbgnm.ANG16" sheetId="10"/>
      <definedName name="_xlbgnm.ANK16" sheetId="10"/>
      <definedName name="_xlbgnm.ANO16" sheetId="10"/>
      <definedName name="_xlbgnm.ANS16" sheetId="10"/>
      <definedName name="_xlbgnm.ANW16" sheetId="10"/>
      <definedName name="_xlbgnm.AOA16" sheetId="10"/>
      <definedName name="_xlbgnm.AOE16" sheetId="10"/>
      <definedName name="_xlbgnm.AOI16" sheetId="10"/>
      <definedName name="_xlbgnm.AOM16" sheetId="10"/>
      <definedName name="_xlbgnm.AOQ16" sheetId="10"/>
      <definedName name="_xlbgnm.AOU16" sheetId="10"/>
      <definedName name="_xlbgnm.AOY16" sheetId="10"/>
      <definedName name="_xlbgnm.APC16" sheetId="10"/>
      <definedName name="_xlbgnm.APG16" sheetId="10"/>
      <definedName name="_xlbgnm.APK16" sheetId="10"/>
      <definedName name="_xlbgnm.APO16" sheetId="10"/>
      <definedName name="_xlbgnm.APS16" sheetId="10"/>
      <definedName name="_xlbgnm.APW16" sheetId="10"/>
      <definedName name="_xlbgnm.AQA16" sheetId="10"/>
      <definedName name="_xlbgnm.AQE16" sheetId="10"/>
      <definedName name="_xlbgnm.AQI16" sheetId="10"/>
      <definedName name="_xlbgnm.AQM16" sheetId="10"/>
      <definedName name="_xlbgnm.AQQ16" sheetId="10"/>
      <definedName name="_xlbgnm.AQU16" sheetId="10"/>
      <definedName name="_xlbgnm.AQY16" sheetId="10"/>
      <definedName name="_xlbgnm.ARC16" sheetId="10"/>
      <definedName name="_xlbgnm.ARG16" sheetId="10"/>
      <definedName name="_xlbgnm.ARK16" sheetId="10"/>
      <definedName name="_xlbgnm.ARO16" sheetId="10"/>
      <definedName name="_xlbgnm.ARS16" sheetId="10"/>
      <definedName name="_xlbgnm.ARW16" sheetId="10"/>
      <definedName name="_xlbgnm.ASA16" sheetId="10"/>
      <definedName name="_xlbgnm.ASE16" sheetId="10"/>
      <definedName name="_xlbgnm.ASI16" sheetId="10"/>
      <definedName name="_xlbgnm.ASM16" sheetId="10"/>
      <definedName name="_xlbgnm.ASQ16" sheetId="10"/>
      <definedName name="_xlbgnm.ASU16" sheetId="10"/>
      <definedName name="_xlbgnm.ASY16" sheetId="10"/>
      <definedName name="_xlbgnm.ATC16" sheetId="10"/>
      <definedName name="_xlbgnm.ATG16" sheetId="10"/>
      <definedName name="_xlbgnm.ATK16" sheetId="10"/>
      <definedName name="_xlbgnm.ATO16" sheetId="10"/>
      <definedName name="_xlbgnm.ATS16" sheetId="10"/>
      <definedName name="_xlbgnm.ATW16" sheetId="10"/>
      <definedName name="_xlbgnm.AUA16" sheetId="10"/>
      <definedName name="_xlbgnm.AUE16" sheetId="10"/>
      <definedName name="_xlbgnm.AUI16" sheetId="10"/>
      <definedName name="_xlbgnm.AUM16" sheetId="10"/>
      <definedName name="_xlbgnm.AUQ16" sheetId="10"/>
      <definedName name="_xlbgnm.AUU16" sheetId="10"/>
      <definedName name="_xlbgnm.AUY16" sheetId="10"/>
      <definedName name="_xlbgnm.AWA16" sheetId="10"/>
      <definedName name="_xlbgnm.AVC16" sheetId="10"/>
      <definedName name="_xlbgnm.AWE16" sheetId="10"/>
      <definedName name="_xlbgnm.AVG16" sheetId="10"/>
      <definedName name="_xlbgnm.AWI16" sheetId="10"/>
      <definedName name="_xlbgnm.AVK16" sheetId="10"/>
      <definedName name="_xlbgnm.AWM16" sheetId="10"/>
      <definedName name="_xlbgnm.AVO16" sheetId="10"/>
      <definedName name="_xlbgnm.AWQ16" sheetId="10"/>
      <definedName name="_xlbgnm.AVS16" sheetId="10"/>
      <definedName name="_xlbgnm.AWU16" sheetId="10"/>
      <definedName name="_xlbgnm.AVW16" sheetId="10"/>
      <definedName name="_xlbgnm.AWY16" sheetId="10"/>
      <definedName name="_xlbgnm.AXC16" sheetId="10"/>
      <definedName name="_xlbgnm.AXG16" sheetId="10"/>
      <definedName name="_xlbgnm.AXK16" sheetId="10"/>
      <definedName name="_xlbgnm.AXO16" sheetId="10"/>
      <definedName name="_xlbgnm.AXS16" sheetId="10"/>
      <definedName name="_xlbgnm.AXW16" sheetId="10"/>
      <definedName name="_xlbgnm.AYA16" sheetId="10"/>
      <definedName name="_xlbgnm.AYE16" sheetId="10"/>
      <definedName name="_xlbgnm.AYI16" sheetId="10"/>
      <definedName name="_xlbgnm.AYM16" sheetId="10"/>
      <definedName name="_xlbgnm.AYQ16" sheetId="10"/>
      <definedName name="_xlbgnm.AYU16" sheetId="10"/>
      <definedName name="_xlbgnm.AYY16" sheetId="10"/>
      <definedName name="_xlbgnm.AZC16" sheetId="10"/>
      <definedName name="_xlbgnm.AZG16" sheetId="10"/>
      <definedName name="_xlbgnm.AZK16" sheetId="10"/>
      <definedName name="_xlbgnm.AZO16" sheetId="10"/>
      <definedName name="_xlbgnm.AZS16" sheetId="10"/>
      <definedName name="_xlbgnm.AZW16" sheetId="10"/>
      <definedName name="_xlbgnm.BAA16" sheetId="10"/>
      <definedName name="_xlbgnm.BAE16" sheetId="10"/>
      <definedName name="_xlbgnm.BAI16" sheetId="10"/>
      <definedName name="_xlbgnm.BAM16" sheetId="10"/>
      <definedName name="_xlbgnm.BAQ16" sheetId="10"/>
      <definedName name="_xlbgnm.BAU16" sheetId="10"/>
      <definedName name="_xlbgnm.BAY16" sheetId="10"/>
      <definedName name="_xlbgnm.BBC16" sheetId="10"/>
      <definedName name="_xlbgnm.BBG16" sheetId="10"/>
      <definedName name="_xlbgnm.BBK16" sheetId="10"/>
      <definedName name="_xlbgnm.BBO16" sheetId="10"/>
      <definedName name="_xlbgnm.BBS16" sheetId="10"/>
      <definedName name="_xlbgnm.BBW16" sheetId="10"/>
      <definedName name="_xlbgnm.BCA16" sheetId="10"/>
      <definedName name="_xlbgnm.BCE16" sheetId="10"/>
      <definedName name="_xlbgnm.BCI16" sheetId="10"/>
      <definedName name="_xlbgnm.BCM16" sheetId="10"/>
      <definedName name="_xlbgnm.BCQ16" sheetId="10"/>
      <definedName name="_xlbgnm.BCU16" sheetId="10"/>
      <definedName name="_xlbgnm.BCY16" sheetId="10"/>
      <definedName name="_xlbgnm.BDC16" sheetId="10"/>
      <definedName name="_xlbgnm.BDG16" sheetId="10"/>
      <definedName name="_xlbgnm.BDK16" sheetId="10"/>
      <definedName name="_xlbgnm.BDO16" sheetId="10"/>
      <definedName name="_xlbgnm.BDS16" sheetId="10"/>
      <definedName name="_xlbgnm.BDW16" sheetId="10"/>
      <definedName name="_xlbgnm.BEA16" sheetId="10"/>
      <definedName name="_xlbgnm.BEE16" sheetId="10"/>
      <definedName name="_xlbgnm.BEI16" sheetId="10"/>
      <definedName name="_xlbgnm.BEM16" sheetId="10"/>
      <definedName name="_xlbgnm.BEQ16" sheetId="10"/>
      <definedName name="_xlbgnm.BEU16" sheetId="10"/>
      <definedName name="_xlbgnm.BEY16" sheetId="10"/>
      <definedName name="_xlbgnm.BFC16" sheetId="10"/>
      <definedName name="_xlbgnm.BFG16" sheetId="10"/>
      <definedName name="_xlbgnm.BFK16" sheetId="10"/>
      <definedName name="_xlbgnm.BFO16" sheetId="10"/>
      <definedName name="_xlbgnm.BFS16" sheetId="10"/>
      <definedName name="_xlbgnm.BFW16" sheetId="10"/>
      <definedName name="_xlbgnm.BGA16" sheetId="10"/>
      <definedName name="_xlbgnm.BGE16" sheetId="10"/>
      <definedName name="_xlbgnm.BGI16" sheetId="10"/>
      <definedName name="_xlbgnm.BGM16" sheetId="10"/>
      <definedName name="_xlbgnm.BGQ16" sheetId="10"/>
      <definedName name="_xlbgnm.BGU16" sheetId="10"/>
      <definedName name="_xlbgnm.BGY16" sheetId="10"/>
      <definedName name="_xlbgnm.BHC16" sheetId="10"/>
      <definedName name="_xlbgnm.BHG16" sheetId="10"/>
      <definedName name="_xlbgnm.BHK16" sheetId="10"/>
      <definedName name="_xlbgnm.BHO16" sheetId="10"/>
      <definedName name="_xlbgnm.BHS16" sheetId="10"/>
      <definedName name="_xlbgnm.BHW16" sheetId="10"/>
      <definedName name="_xlbgnm.BIA16" sheetId="10"/>
      <definedName name="_xlbgnm.BIE16" sheetId="10"/>
      <definedName name="_xlbgnm.BII16" sheetId="10"/>
      <definedName name="_xlbgnm.BIM16" sheetId="10"/>
      <definedName name="_xlbgnm.BIQ16" sheetId="10"/>
      <definedName name="_xlbgnm.BIU16" sheetId="10"/>
      <definedName name="_xlbgnm.BIY16" sheetId="10"/>
      <definedName name="_xlbgnm.BJC16" sheetId="10"/>
      <definedName name="_xlbgnm.BJG16" sheetId="10"/>
      <definedName name="_xlbgnm.BJK16" sheetId="10"/>
      <definedName name="_xlbgnm.BJO16" sheetId="10"/>
      <definedName name="_xlbgnm.BJS16" sheetId="10"/>
      <definedName name="_xlbgnm.BJW16" sheetId="10"/>
      <definedName name="_xlbgnm.BKA16" sheetId="10"/>
      <definedName name="_xlbgnm.BKE16" sheetId="10"/>
      <definedName name="_xlbgnm.BKI16" sheetId="10"/>
      <definedName name="_xlbgnm.BKM16" sheetId="10"/>
      <definedName name="_xlbgnm.BKQ16" sheetId="10"/>
      <definedName name="_xlbgnm.BKU16" sheetId="10"/>
      <definedName name="_xlbgnm.BKY16" sheetId="10"/>
      <definedName name="_xlbgnm.BLC16" sheetId="10"/>
      <definedName name="_xlbgnm.BLG16" sheetId="10"/>
      <definedName name="_xlbgnm.BLK16" sheetId="10"/>
      <definedName name="_xlbgnm.BLO16" sheetId="10"/>
      <definedName name="_xlbgnm.BLS16" sheetId="10"/>
      <definedName name="_xlbgnm.BLW16" sheetId="10"/>
      <definedName name="_xlbgnm.BMA16" sheetId="10"/>
      <definedName name="_xlbgnm.BME16" sheetId="10"/>
      <definedName name="_xlbgnm.BMI16" sheetId="10"/>
      <definedName name="_xlbgnm.BMM16" sheetId="10"/>
      <definedName name="_xlbgnm.BMQ16" sheetId="10"/>
      <definedName name="_xlbgnm.BMU16" sheetId="10"/>
      <definedName name="_xlbgnm.BMY16" sheetId="10"/>
      <definedName name="_xlbgnm.BNC16" sheetId="10"/>
      <definedName name="_xlbgnm.BNG16" sheetId="10"/>
      <definedName name="_xlbgnm.BNK16" sheetId="10"/>
      <definedName name="_xlbgnm.BNO16" sheetId="10"/>
      <definedName name="_xlbgnm.BNS16" sheetId="10"/>
      <definedName name="_xlbgnm.BNW16" sheetId="10"/>
      <definedName name="_xlbgnm.BOA16" sheetId="10"/>
      <definedName name="_xlbgnm.BOE16" sheetId="10"/>
      <definedName name="_xlbgnm.BOI16" sheetId="10"/>
      <definedName name="_xlbgnm.BOM16" sheetId="10"/>
      <definedName name="_xlbgnm.BOQ16" sheetId="10"/>
      <definedName name="_xlbgnm.BOU16" sheetId="10"/>
      <definedName name="_xlbgnm.BOY16" sheetId="10"/>
      <definedName name="_xlbgnm.BPC16" sheetId="10"/>
      <definedName name="_xlbgnm.BPG16" sheetId="10"/>
      <definedName name="_xlbgnm.BPK16" sheetId="10"/>
      <definedName name="_xlbgnm.BPO16" sheetId="10"/>
      <definedName name="_xlbgnm.BPS16" sheetId="10"/>
      <definedName name="_xlbgnm.BPW16" sheetId="10"/>
      <definedName name="_xlbgnm.BQA16" sheetId="10"/>
      <definedName name="_xlbgnm.BQE16" sheetId="10"/>
      <definedName name="_xlbgnm.BQI16" sheetId="10"/>
      <definedName name="_xlbgnm.BQM16" sheetId="10"/>
      <definedName name="_xlbgnm.BQQ16" sheetId="10"/>
      <definedName name="_xlbgnm.BQU16" sheetId="10"/>
      <definedName name="_xlbgnm.BQY16" sheetId="10"/>
      <definedName name="_xlbgnm.BRC16" sheetId="10"/>
      <definedName name="_xlbgnm.BRG16" sheetId="10"/>
      <definedName name="_xlbgnm.BRK16" sheetId="10"/>
      <definedName name="_xlbgnm.BRO16" sheetId="10"/>
      <definedName name="_xlbgnm.BRS16" sheetId="10"/>
      <definedName name="_xlbgnm.BRW16" sheetId="10"/>
      <definedName name="_xlbgnm.BSA16" sheetId="10"/>
      <definedName name="_xlbgnm.BSE16" sheetId="10"/>
      <definedName name="_xlbgnm.BSI16" sheetId="10"/>
      <definedName name="_xlbgnm.BSM16" sheetId="10"/>
      <definedName name="_xlbgnm.BSQ16" sheetId="10"/>
      <definedName name="_xlbgnm.BSU16" sheetId="10"/>
      <definedName name="_xlbgnm.BSY16" sheetId="10"/>
      <definedName name="_xlbgnm.BTC16" sheetId="10"/>
      <definedName name="_xlbgnm.BTG16" sheetId="10"/>
      <definedName name="_xlbgnm.BTK16" sheetId="10"/>
      <definedName name="_xlbgnm.BTO16" sheetId="10"/>
      <definedName name="_xlbgnm.BTS16" sheetId="10"/>
      <definedName name="_xlbgnm.BTW16" sheetId="10"/>
      <definedName name="_xlbgnm.BUA16" sheetId="10"/>
      <definedName name="_xlbgnm.BUE16" sheetId="10"/>
      <definedName name="_xlbgnm.BUI16" sheetId="10"/>
      <definedName name="_xlbgnm.BUM16" sheetId="10"/>
      <definedName name="_xlbgnm.BUQ16" sheetId="10"/>
      <definedName name="_xlbgnm.BUU16" sheetId="10"/>
      <definedName name="_xlbgnm.BUY16" sheetId="10"/>
      <definedName name="_xlbgnm.BWA16" sheetId="10"/>
      <definedName name="_xlbgnm.BVC16" sheetId="10"/>
      <definedName name="_xlbgnm.BWE16" sheetId="10"/>
      <definedName name="_xlbgnm.BVG16" sheetId="10"/>
      <definedName name="_xlbgnm.BWI16" sheetId="10"/>
      <definedName name="_xlbgnm.BVK16" sheetId="10"/>
      <definedName name="_xlbgnm.BWM16" sheetId="10"/>
      <definedName name="_xlbgnm.BVO16" sheetId="10"/>
      <definedName name="_xlbgnm.BWQ16" sheetId="10"/>
      <definedName name="_xlbgnm.BVS16" sheetId="10"/>
      <definedName name="_xlbgnm.BWU16" sheetId="10"/>
      <definedName name="_xlbgnm.BVW16" sheetId="10"/>
      <definedName name="_xlbgnm.BWY16" sheetId="10"/>
      <definedName name="_xlbgnm.BXC16" sheetId="10"/>
      <definedName name="_xlbgnm.BXG16" sheetId="10"/>
      <definedName name="_xlbgnm.BXK16" sheetId="10"/>
      <definedName name="_xlbgnm.BXO16" sheetId="10"/>
      <definedName name="_xlbgnm.BXS16" sheetId="10"/>
      <definedName name="_xlbgnm.BXW16" sheetId="10"/>
      <definedName name="_xlbgnm.BYA16" sheetId="10"/>
      <definedName name="_xlbgnm.BYE16" sheetId="10"/>
      <definedName name="_xlbgnm.BYI16" sheetId="10"/>
      <definedName name="_xlbgnm.BYM16" sheetId="10"/>
      <definedName name="_xlbgnm.BYQ16" sheetId="10"/>
      <definedName name="_xlbgnm.BYU16" sheetId="10"/>
      <definedName name="_xlbgnm.BYY16" sheetId="10"/>
      <definedName name="_xlbgnm.BZC16" sheetId="10"/>
      <definedName name="_xlbgnm.BZG16" sheetId="10"/>
      <definedName name="_xlbgnm.BZK16" sheetId="10"/>
      <definedName name="_xlbgnm.BZO16" sheetId="10"/>
      <definedName name="_xlbgnm.BZS16" sheetId="10"/>
      <definedName name="_xlbgnm.BZW16" sheetId="10"/>
      <definedName name="_xlbgnm.CAA16" sheetId="10"/>
      <definedName name="_xlbgnm.CAE16" sheetId="10"/>
      <definedName name="_xlbgnm.CAI16" sheetId="10"/>
      <definedName name="_xlbgnm.CAM16" sheetId="10"/>
      <definedName name="_xlbgnm.CAQ16" sheetId="10"/>
      <definedName name="_xlbgnm.CAU16" sheetId="10"/>
      <definedName name="_xlbgnm.CAY16" sheetId="10"/>
      <definedName name="_xlbgnm.CBC16" sheetId="10"/>
      <definedName name="_xlbgnm.CBG16" sheetId="10"/>
      <definedName name="_xlbgnm.CBK16" sheetId="10"/>
      <definedName name="_xlbgnm.CBO16" sheetId="10"/>
      <definedName name="_xlbgnm.CBS16" sheetId="10"/>
      <definedName name="_xlbgnm.CBW16" sheetId="10"/>
      <definedName name="_xlbgnm.CCA16" sheetId="10"/>
      <definedName name="_xlbgnm.CCE16" sheetId="10"/>
      <definedName name="_xlbgnm.CCI16" sheetId="10"/>
      <definedName name="_xlbgnm.CCM16" sheetId="10"/>
      <definedName name="_xlbgnm.CCQ16" sheetId="10"/>
      <definedName name="_xlbgnm.CCU16" sheetId="10"/>
      <definedName name="_xlbgnm.CCY16" sheetId="10"/>
      <definedName name="_xlbgnm.CDC16" sheetId="10"/>
      <definedName name="_xlbgnm.CDG16" sheetId="10"/>
      <definedName name="_xlbgnm.CDK16" sheetId="10"/>
      <definedName name="_xlbgnm.CDO16" sheetId="10"/>
      <definedName name="_xlbgnm.CDS16" sheetId="10"/>
      <definedName name="_xlbgnm.CDW16" sheetId="10"/>
      <definedName name="_xlbgnm.CEA16" sheetId="10"/>
      <definedName name="_xlbgnm.CEE16" sheetId="10"/>
      <definedName name="_xlbgnm.CEI16" sheetId="10"/>
      <definedName name="_xlbgnm.CEM16" sheetId="10"/>
      <definedName name="_xlbgnm.CEQ16" sheetId="10"/>
      <definedName name="_xlbgnm.CEU16" sheetId="10"/>
      <definedName name="_xlbgnm.CEY16" sheetId="10"/>
      <definedName name="_xlbgnm.CFC16" sheetId="10"/>
      <definedName name="_xlbgnm.CFG16" sheetId="10"/>
      <definedName name="_xlbgnm.CFK16" sheetId="10"/>
      <definedName name="_xlbgnm.CFO16" sheetId="10"/>
      <definedName name="_xlbgnm.CFS16" sheetId="10"/>
      <definedName name="_xlbgnm.CFW16" sheetId="10"/>
      <definedName name="_xlbgnm.CGA16" sheetId="10"/>
      <definedName name="_xlbgnm.CGE16" sheetId="10"/>
      <definedName name="_xlbgnm.CGI16" sheetId="10"/>
      <definedName name="_xlbgnm.CGM16" sheetId="10"/>
      <definedName name="_xlbgnm.CGQ16" sheetId="10"/>
      <definedName name="_xlbgnm.CGU16" sheetId="10"/>
      <definedName name="_xlbgnm.CGY16" sheetId="10"/>
      <definedName name="_xlbgnm.CHC16" sheetId="10"/>
      <definedName name="_xlbgnm.CHG16" sheetId="10"/>
      <definedName name="_xlbgnm.CHK16" sheetId="10"/>
      <definedName name="_xlbgnm.CHO16" sheetId="10"/>
      <definedName name="_xlbgnm.CHS16" sheetId="10"/>
      <definedName name="_xlbgnm.CHW16" sheetId="10"/>
      <definedName name="_xlbgnm.CIA16" sheetId="10"/>
      <definedName name="_xlbgnm.CIE16" sheetId="10"/>
      <definedName name="_xlbgnm.CII16" sheetId="10"/>
      <definedName name="_xlbgnm.CIM16" sheetId="10"/>
      <definedName name="_xlbgnm.CIQ16" sheetId="10"/>
      <definedName name="_xlbgnm.CIU16" sheetId="10"/>
      <definedName name="_xlbgnm.CIY16" sheetId="10"/>
      <definedName name="_xlbgnm.CJC16" sheetId="10"/>
      <definedName name="_xlbgnm.CJG16" sheetId="10"/>
      <definedName name="_xlbgnm.CJK16" sheetId="10"/>
      <definedName name="_xlbgnm.CJO16" sheetId="10"/>
      <definedName name="_xlbgnm.CJS16" sheetId="10"/>
      <definedName name="_xlbgnm.CJW16" sheetId="10"/>
      <definedName name="_xlbgnm.CKA16" sheetId="10"/>
      <definedName name="_xlbgnm.CKE16" sheetId="10"/>
      <definedName name="_xlbgnm.CKI16" sheetId="10"/>
      <definedName name="_xlbgnm.CKM16" sheetId="10"/>
      <definedName name="_xlbgnm.CKQ16" sheetId="10"/>
      <definedName name="_xlbgnm.CKU16" sheetId="10"/>
      <definedName name="_xlbgnm.CKY16" sheetId="10"/>
      <definedName name="_xlbgnm.CLC16" sheetId="10"/>
      <definedName name="_xlbgnm.CLG16" sheetId="10"/>
      <definedName name="_xlbgnm.CLK16" sheetId="10"/>
      <definedName name="_xlbgnm.CLO16" sheetId="10"/>
      <definedName name="_xlbgnm.CLS16" sheetId="10"/>
      <definedName name="_xlbgnm.CLW16" sheetId="10"/>
      <definedName name="_xlbgnm.CMA16" sheetId="10"/>
      <definedName name="_xlbgnm.CME16" sheetId="10"/>
      <definedName name="_xlbgnm.CMI16" sheetId="10"/>
      <definedName name="_xlbgnm.CMM16" sheetId="10"/>
      <definedName name="_xlbgnm.CMQ16" sheetId="10"/>
      <definedName name="_xlbgnm.CMU16" sheetId="10"/>
      <definedName name="_xlbgnm.CMY16" sheetId="10"/>
      <definedName name="_xlbgnm.CNC16" sheetId="10"/>
      <definedName name="_xlbgnm.CNG16" sheetId="10"/>
      <definedName name="_xlbgnm.CNK16" sheetId="10"/>
      <definedName name="_xlbgnm.CNO16" sheetId="10"/>
      <definedName name="_xlbgnm.CNS16" sheetId="10"/>
      <definedName name="_xlbgnm.CNW16" sheetId="10"/>
      <definedName name="_xlbgnm.COA16" sheetId="10"/>
      <definedName name="_xlbgnm.COE16" sheetId="10"/>
      <definedName name="_xlbgnm.COI16" sheetId="10"/>
      <definedName name="_xlbgnm.COM16" sheetId="10"/>
      <definedName name="_xlbgnm.COQ16" sheetId="10"/>
      <definedName name="_xlbgnm.COU16" sheetId="10"/>
      <definedName name="_xlbgnm.COY16" sheetId="10"/>
      <definedName name="_xlbgnm.CPC16" sheetId="10"/>
      <definedName name="_xlbgnm.CPG16" sheetId="10"/>
      <definedName name="_xlbgnm.CPK16" sheetId="10"/>
      <definedName name="_xlbgnm.CPO16" sheetId="10"/>
      <definedName name="_xlbgnm.CPS16" sheetId="10"/>
      <definedName name="_xlbgnm.CPW16" sheetId="10"/>
      <definedName name="_xlbgnm.CQA16" sheetId="10"/>
      <definedName name="_xlbgnm.CQE16" sheetId="10"/>
      <definedName name="_xlbgnm.CQI16" sheetId="10"/>
      <definedName name="_xlbgnm.CQM16" sheetId="10"/>
      <definedName name="_xlbgnm.CQQ16" sheetId="10"/>
      <definedName name="_xlbgnm.CQU16" sheetId="10"/>
      <definedName name="_xlbgnm.CQY16" sheetId="10"/>
      <definedName name="_xlbgnm.CRC16" sheetId="10"/>
      <definedName name="_xlbgnm.CRG16" sheetId="10"/>
      <definedName name="_xlbgnm.CRK16" sheetId="10"/>
      <definedName name="_xlbgnm.CRO16" sheetId="10"/>
      <definedName name="_xlbgnm.CRS16" sheetId="10"/>
      <definedName name="_xlbgnm.CRW16" sheetId="10"/>
      <definedName name="_xlbgnm.CSA16" sheetId="10"/>
      <definedName name="_xlbgnm.CSE16" sheetId="10"/>
      <definedName name="_xlbgnm.CSI16" sheetId="10"/>
      <definedName name="_xlbgnm.CSM16" sheetId="10"/>
      <definedName name="_xlbgnm.CSQ16" sheetId="10"/>
      <definedName name="_xlbgnm.CSU16" sheetId="10"/>
      <definedName name="_xlbgnm.CSY16" sheetId="10"/>
      <definedName name="_xlbgnm.CTC16" sheetId="10"/>
      <definedName name="_xlbgnm.CTG16" sheetId="10"/>
      <definedName name="_xlbgnm.CTK16" sheetId="10"/>
      <definedName name="_xlbgnm.CTO16" sheetId="10"/>
      <definedName name="_xlbgnm.CTS16" sheetId="10"/>
      <definedName name="_xlbgnm.CTW16" sheetId="10"/>
      <definedName name="_xlbgnm.CUA16" sheetId="10"/>
      <definedName name="_xlbgnm.CUE16" sheetId="10"/>
      <definedName name="_xlbgnm.CUI16" sheetId="10"/>
      <definedName name="_xlbgnm.CUM16" sheetId="10"/>
      <definedName name="_xlbgnm.CUQ16" sheetId="10"/>
      <definedName name="_xlbgnm.CUU16" sheetId="10"/>
      <definedName name="_xlbgnm.CUY16" sheetId="10"/>
      <definedName name="_xlbgnm.CWA16" sheetId="10"/>
      <definedName name="_xlbgnm.CVC16" sheetId="10"/>
      <definedName name="_xlbgnm.CWE16" sheetId="10"/>
      <definedName name="_xlbgnm.CVG16" sheetId="10"/>
      <definedName name="_xlbgnm.CWI16" sheetId="10"/>
      <definedName name="_xlbgnm.CVK16" sheetId="10"/>
      <definedName name="_xlbgnm.CWM16" sheetId="10"/>
      <definedName name="_xlbgnm.CVO16" sheetId="10"/>
      <definedName name="_xlbgnm.CWQ16" sheetId="10"/>
      <definedName name="_xlbgnm.CVS16" sheetId="10"/>
      <definedName name="_xlbgnm.CWU16" sheetId="10"/>
      <definedName name="_xlbgnm.CVW16" sheetId="10"/>
      <definedName name="_xlbgnm.CWY16" sheetId="10"/>
      <definedName name="_xlbgnm.CXC16" sheetId="10"/>
      <definedName name="_xlbgnm.CXG16" sheetId="10"/>
      <definedName name="_xlbgnm.CXK16" sheetId="10"/>
      <definedName name="_xlbgnm.CXO16" sheetId="10"/>
      <definedName name="_xlbgnm.CXS16" sheetId="10"/>
      <definedName name="_xlbgnm.CXW16" sheetId="10"/>
      <definedName name="_xlbgnm.CYA16" sheetId="10"/>
      <definedName name="_xlbgnm.CYE16" sheetId="10"/>
      <definedName name="_xlbgnm.CYI16" sheetId="10"/>
      <definedName name="_xlbgnm.CYM16" sheetId="10"/>
      <definedName name="_xlbgnm.CYQ16" sheetId="10"/>
      <definedName name="_xlbgnm.CYU16" sheetId="10"/>
      <definedName name="_xlbgnm.CYY16" sheetId="10"/>
      <definedName name="_xlbgnm.CZC16" sheetId="10"/>
      <definedName name="_xlbgnm.CZG16" sheetId="10"/>
      <definedName name="_xlbgnm.CZK16" sheetId="10"/>
      <definedName name="_xlbgnm.CZO16" sheetId="10"/>
      <definedName name="_xlbgnm.CZS16" sheetId="10"/>
      <definedName name="_xlbgnm.CZW16" sheetId="10"/>
      <definedName name="_xlbgnm.DAA16" sheetId="10"/>
      <definedName name="_xlbgnm.DAE16" sheetId="10"/>
      <definedName name="_xlbgnm.DAI16" sheetId="10"/>
      <definedName name="_xlbgnm.DAM16" sheetId="10"/>
      <definedName name="_xlbgnm.DAQ16" sheetId="10"/>
      <definedName name="_xlbgnm.DAU16" sheetId="10"/>
      <definedName name="_xlbgnm.DAY16" sheetId="10"/>
      <definedName name="_xlbgnm.DBC16" sheetId="10"/>
      <definedName name="_xlbgnm.DBG16" sheetId="10"/>
      <definedName name="_xlbgnm.DBK16" sheetId="10"/>
      <definedName name="_xlbgnm.DBO16" sheetId="10"/>
      <definedName name="_xlbgnm.DBS16" sheetId="10"/>
      <definedName name="_xlbgnm.DBW16" sheetId="10"/>
      <definedName name="_xlbgnm.DCA16" sheetId="10"/>
      <definedName name="_xlbgnm.DCE16" sheetId="10"/>
      <definedName name="_xlbgnm.DCI16" sheetId="10"/>
      <definedName name="_xlbgnm.DCM16" sheetId="10"/>
      <definedName name="_xlbgnm.DCQ16" sheetId="10"/>
      <definedName name="_xlbgnm.DCU16" sheetId="10"/>
      <definedName name="_xlbgnm.DCY16" sheetId="10"/>
      <definedName name="_xlbgnm.DDC16" sheetId="10"/>
      <definedName name="_xlbgnm.DDG16" sheetId="10"/>
      <definedName name="_xlbgnm.DDK16" sheetId="10"/>
      <definedName name="_xlbgnm.DDO16" sheetId="10"/>
      <definedName name="_xlbgnm.DDS16" sheetId="10"/>
      <definedName name="_xlbgnm.DDW16" sheetId="10"/>
      <definedName name="_xlbgnm.DEA16" sheetId="10"/>
      <definedName name="_xlbgnm.DEE16" sheetId="10"/>
      <definedName name="_xlbgnm.DEI16" sheetId="10"/>
      <definedName name="_xlbgnm.DEM16" sheetId="10"/>
      <definedName name="_xlbgnm.DEQ16" sheetId="10"/>
      <definedName name="_xlbgnm.DEU16" sheetId="10"/>
      <definedName name="_xlbgnm.DEY16" sheetId="10"/>
      <definedName name="_xlbgnm.DFC16" sheetId="10"/>
      <definedName name="_xlbgnm.DFG16" sheetId="10"/>
      <definedName name="_xlbgnm.DFK16" sheetId="10"/>
      <definedName name="_xlbgnm.DFO16" sheetId="10"/>
      <definedName name="_xlbgnm.DFS16" sheetId="10"/>
      <definedName name="_xlbgnm.DFW16" sheetId="10"/>
      <definedName name="_xlbgnm.DGA16" sheetId="10"/>
      <definedName name="_xlbgnm.DGE16" sheetId="10"/>
      <definedName name="_xlbgnm.DGI16" sheetId="10"/>
      <definedName name="_xlbgnm.DGM16" sheetId="10"/>
      <definedName name="_xlbgnm.DGQ16" sheetId="10"/>
      <definedName name="_xlbgnm.DGU16" sheetId="10"/>
      <definedName name="_xlbgnm.DGY16" sheetId="10"/>
      <definedName name="_xlbgnm.DHC16" sheetId="10"/>
      <definedName name="_xlbgnm.DHG16" sheetId="10"/>
      <definedName name="_xlbgnm.DHK16" sheetId="10"/>
      <definedName name="_xlbgnm.DHO16" sheetId="10"/>
      <definedName name="_xlbgnm.DHS16" sheetId="10"/>
      <definedName name="_xlbgnm.DHW16" sheetId="10"/>
      <definedName name="_xlbgnm.DIA16" sheetId="10"/>
      <definedName name="_xlbgnm.DIE16" sheetId="10"/>
      <definedName name="_xlbgnm.DII16" sheetId="10"/>
      <definedName name="_xlbgnm.DIM16" sheetId="10"/>
      <definedName name="_xlbgnm.DIQ16" sheetId="10"/>
      <definedName name="_xlbgnm.DIU16" sheetId="10"/>
      <definedName name="_xlbgnm.DIY16" sheetId="10"/>
      <definedName name="_xlbgnm.DJC16" sheetId="10"/>
      <definedName name="_xlbgnm.DJG16" sheetId="10"/>
      <definedName name="_xlbgnm.DJK16" sheetId="10"/>
      <definedName name="_xlbgnm.DJO16" sheetId="10"/>
      <definedName name="_xlbgnm.DJS16" sheetId="10"/>
      <definedName name="_xlbgnm.DJW16" sheetId="10"/>
      <definedName name="_xlbgnm.DKA16" sheetId="10"/>
      <definedName name="_xlbgnm.DKE16" sheetId="10"/>
      <definedName name="_xlbgnm.DKI16" sheetId="10"/>
      <definedName name="_xlbgnm.DKM16" sheetId="10"/>
      <definedName name="_xlbgnm.DKQ16" sheetId="10"/>
      <definedName name="_xlbgnm.DKU16" sheetId="10"/>
      <definedName name="_xlbgnm.DKY16" sheetId="10"/>
      <definedName name="_xlbgnm.DLC16" sheetId="10"/>
      <definedName name="_xlbgnm.DLG16" sheetId="10"/>
      <definedName name="_xlbgnm.DLK16" sheetId="10"/>
      <definedName name="_xlbgnm.DLO16" sheetId="10"/>
      <definedName name="_xlbgnm.DLS16" sheetId="10"/>
      <definedName name="_xlbgnm.DLW16" sheetId="10"/>
      <definedName name="_xlbgnm.DMA16" sheetId="10"/>
      <definedName name="_xlbgnm.DME16" sheetId="10"/>
      <definedName name="_xlbgnm.DMI16" sheetId="10"/>
      <definedName name="_xlbgnm.DMM16" sheetId="10"/>
      <definedName name="_xlbgnm.DMQ16" sheetId="10"/>
      <definedName name="_xlbgnm.DMU16" sheetId="10"/>
      <definedName name="_xlbgnm.DMY16" sheetId="10"/>
      <definedName name="_xlbgnm.DNC16" sheetId="10"/>
      <definedName name="_xlbgnm.DNG16" sheetId="10"/>
      <definedName name="_xlbgnm.DNK16" sheetId="10"/>
      <definedName name="_xlbgnm.DNO16" sheetId="10"/>
      <definedName name="_xlbgnm.DNS16" sheetId="10"/>
      <definedName name="_xlbgnm.DNW16" sheetId="10"/>
      <definedName name="_xlbgnm.DOA16" sheetId="10"/>
      <definedName name="_xlbgnm.DOE16" sheetId="10"/>
      <definedName name="_xlbgnm.DOI16" sheetId="10"/>
      <definedName name="_xlbgnm.DOM16" sheetId="10"/>
      <definedName name="_xlbgnm.DOQ16" sheetId="10"/>
      <definedName name="_xlbgnm.DOU16" sheetId="10"/>
      <definedName name="_xlbgnm.DOY16" sheetId="10"/>
      <definedName name="_xlbgnm.DPC16" sheetId="10"/>
      <definedName name="_xlbgnm.DPG16" sheetId="10"/>
      <definedName name="_xlbgnm.DPK16" sheetId="10"/>
      <definedName name="_xlbgnm.DPO16" sheetId="10"/>
      <definedName name="_xlbgnm.DPS16" sheetId="10"/>
      <definedName name="_xlbgnm.DPW16" sheetId="10"/>
      <definedName name="_xlbgnm.DQA16" sheetId="10"/>
      <definedName name="_xlbgnm.DQE16" sheetId="10"/>
      <definedName name="_xlbgnm.DQI16" sheetId="10"/>
      <definedName name="_xlbgnm.DQM16" sheetId="10"/>
      <definedName name="_xlbgnm.DQQ16" sheetId="10"/>
      <definedName name="_xlbgnm.DQU16" sheetId="10"/>
      <definedName name="_xlbgnm.DQY16" sheetId="10"/>
      <definedName name="_xlbgnm.DRC16" sheetId="10"/>
      <definedName name="_xlbgnm.DRG16" sheetId="10"/>
      <definedName name="_xlbgnm.DRK16" sheetId="10"/>
      <definedName name="_xlbgnm.DRO16" sheetId="10"/>
      <definedName name="_xlbgnm.DRS16" sheetId="10"/>
      <definedName name="_xlbgnm.DRW16" sheetId="10"/>
      <definedName name="_xlbgnm.DSA16" sheetId="10"/>
      <definedName name="_xlbgnm.DSE16" sheetId="10"/>
      <definedName name="_xlbgnm.DSI16" sheetId="10"/>
      <definedName name="_xlbgnm.DSM16" sheetId="10"/>
      <definedName name="_xlbgnm.DSQ16" sheetId="10"/>
      <definedName name="_xlbgnm.DSU16" sheetId="10"/>
      <definedName name="_xlbgnm.DSY16" sheetId="10"/>
      <definedName name="_xlbgnm.DTC16" sheetId="10"/>
      <definedName name="_xlbgnm.DTG16" sheetId="10"/>
      <definedName name="_xlbgnm.DTK16" sheetId="10"/>
      <definedName name="_xlbgnm.DTO16" sheetId="10"/>
      <definedName name="_xlbgnm.DTS16" sheetId="10"/>
      <definedName name="_xlbgnm.DTW16" sheetId="10"/>
      <definedName name="_xlbgnm.DUA16" sheetId="10"/>
      <definedName name="_xlbgnm.DUE16" sheetId="10"/>
      <definedName name="_xlbgnm.DUI16" sheetId="10"/>
      <definedName name="_xlbgnm.DUM16" sheetId="10"/>
      <definedName name="_xlbgnm.DUQ16" sheetId="10"/>
      <definedName name="_xlbgnm.DUU16" sheetId="10"/>
      <definedName name="_xlbgnm.DUY16" sheetId="10"/>
      <definedName name="_xlbgnm.DWA16" sheetId="10"/>
      <definedName name="_xlbgnm.DVC16" sheetId="10"/>
      <definedName name="_xlbgnm.DWE16" sheetId="10"/>
      <definedName name="_xlbgnm.DVG16" sheetId="10"/>
      <definedName name="_xlbgnm.DWI16" sheetId="10"/>
      <definedName name="_xlbgnm.DVK16" sheetId="10"/>
      <definedName name="_xlbgnm.DWM16" sheetId="10"/>
      <definedName name="_xlbgnm.DVO16" sheetId="10"/>
      <definedName name="_xlbgnm.DWQ16" sheetId="10"/>
      <definedName name="_xlbgnm.DVS16" sheetId="10"/>
      <definedName name="_xlbgnm.DWU16" sheetId="10"/>
      <definedName name="_xlbgnm.DVW16" sheetId="10"/>
      <definedName name="_xlbgnm.DWY16" sheetId="10"/>
      <definedName name="_xlbgnm.DXC16" sheetId="10"/>
      <definedName name="_xlbgnm.DXG16" sheetId="10"/>
      <definedName name="_xlbgnm.DXK16" sheetId="10"/>
      <definedName name="_xlbgnm.DXO16" sheetId="10"/>
      <definedName name="_xlbgnm.DXS16" sheetId="10"/>
      <definedName name="_xlbgnm.DXW16" sheetId="10"/>
      <definedName name="_xlbgnm.DYA16" sheetId="10"/>
      <definedName name="_xlbgnm.DYE16" sheetId="10"/>
      <definedName name="_xlbgnm.DYI16" sheetId="10"/>
      <definedName name="_xlbgnm.DYM16" sheetId="10"/>
      <definedName name="_xlbgnm.DYQ16" sheetId="10"/>
      <definedName name="_xlbgnm.DYU16" sheetId="10"/>
      <definedName name="_xlbgnm.DYY16" sheetId="10"/>
      <definedName name="_xlbgnm.DZC16" sheetId="10"/>
      <definedName name="_xlbgnm.DZG16" sheetId="10"/>
      <definedName name="_xlbgnm.DZK16" sheetId="10"/>
      <definedName name="_xlbgnm.DZO16" sheetId="10"/>
      <definedName name="_xlbgnm.DZS16" sheetId="10"/>
      <definedName name="_xlbgnm.DZW16" sheetId="10"/>
      <definedName name="_xlbgnm.EAA16" sheetId="10"/>
      <definedName name="_xlbgnm.EAE16" sheetId="10"/>
      <definedName name="_xlbgnm.EAI16" sheetId="10"/>
      <definedName name="_xlbgnm.EAM16" sheetId="10"/>
      <definedName name="_xlbgnm.EAQ16" sheetId="10"/>
      <definedName name="_xlbgnm.EAU16" sheetId="10"/>
      <definedName name="_xlbgnm.EAY16" sheetId="10"/>
      <definedName name="_xlbgnm.EBC16" sheetId="10"/>
      <definedName name="_xlbgnm.EBG16" sheetId="10"/>
      <definedName name="_xlbgnm.EBK16" sheetId="10"/>
      <definedName name="_xlbgnm.EBO16" sheetId="10"/>
      <definedName name="_xlbgnm.EBS16" sheetId="10"/>
      <definedName name="_xlbgnm.EBW16" sheetId="10"/>
      <definedName name="_xlbgnm.ECA16" sheetId="10"/>
      <definedName name="_xlbgnm.ECE16" sheetId="10"/>
      <definedName name="_xlbgnm.ECI16" sheetId="10"/>
      <definedName name="_xlbgnm.ECM16" sheetId="10"/>
      <definedName name="_xlbgnm.ECQ16" sheetId="10"/>
      <definedName name="_xlbgnm.ECU16" sheetId="10"/>
      <definedName name="_xlbgnm.ECY16" sheetId="10"/>
      <definedName name="_xlbgnm.EDC16" sheetId="10"/>
      <definedName name="_xlbgnm.EDG16" sheetId="10"/>
      <definedName name="_xlbgnm.EDK16" sheetId="10"/>
      <definedName name="_xlbgnm.EDO16" sheetId="10"/>
      <definedName name="_xlbgnm.EDS16" sheetId="10"/>
      <definedName name="_xlbgnm.EDW16" sheetId="10"/>
      <definedName name="_xlbgnm.EEA16" sheetId="10"/>
      <definedName name="_xlbgnm.EEE16" sheetId="10"/>
      <definedName name="_xlbgnm.EEI16" sheetId="10"/>
      <definedName name="_xlbgnm.EEM16" sheetId="10"/>
      <definedName name="_xlbgnm.EEQ16" sheetId="10"/>
      <definedName name="_xlbgnm.EEU16" sheetId="10"/>
      <definedName name="_xlbgnm.EEY16" sheetId="10"/>
      <definedName name="_xlbgnm.EFC16" sheetId="10"/>
      <definedName name="_xlbgnm.EFG16" sheetId="10"/>
      <definedName name="_xlbgnm.EFK16" sheetId="10"/>
      <definedName name="_xlbgnm.EFO16" sheetId="10"/>
      <definedName name="_xlbgnm.EFS16" sheetId="10"/>
      <definedName name="_xlbgnm.EFW16" sheetId="10"/>
      <definedName name="_xlbgnm.EGA16" sheetId="10"/>
      <definedName name="_xlbgnm.EGE16" sheetId="10"/>
      <definedName name="_xlbgnm.EGI16" sheetId="10"/>
      <definedName name="_xlbgnm.EGM16" sheetId="10"/>
      <definedName name="_xlbgnm.EGQ16" sheetId="10"/>
      <definedName name="_xlbgnm.EGU16" sheetId="10"/>
      <definedName name="_xlbgnm.EGY16" sheetId="10"/>
      <definedName name="_xlbgnm.EHC16" sheetId="10"/>
      <definedName name="_xlbgnm.EHG16" sheetId="10"/>
      <definedName name="_xlbgnm.EHK16" sheetId="10"/>
      <definedName name="_xlbgnm.EHO16" sheetId="10"/>
      <definedName name="_xlbgnm.EHS16" sheetId="10"/>
      <definedName name="_xlbgnm.EHW16" sheetId="10"/>
      <definedName name="_xlbgnm.EIA16" sheetId="10"/>
      <definedName name="_xlbgnm.EIE16" sheetId="10"/>
      <definedName name="_xlbgnm.EII16" sheetId="10"/>
      <definedName name="_xlbgnm.EIM16" sheetId="10"/>
      <definedName name="_xlbgnm.EIQ16" sheetId="10"/>
      <definedName name="_xlbgnm.EIU16" sheetId="10"/>
      <definedName name="_xlbgnm.EIY16" sheetId="10"/>
      <definedName name="_xlbgnm.EJC16" sheetId="10"/>
      <definedName name="_xlbgnm.EJG16" sheetId="10"/>
      <definedName name="_xlbgnm.EJK16" sheetId="10"/>
      <definedName name="_xlbgnm.EJO16" sheetId="10"/>
      <definedName name="_xlbgnm.EJS16" sheetId="10"/>
      <definedName name="_xlbgnm.EJW16" sheetId="10"/>
      <definedName name="_xlbgnm.EKA16" sheetId="10"/>
      <definedName name="_xlbgnm.EKE16" sheetId="10"/>
      <definedName name="_xlbgnm.EKI16" sheetId="10"/>
      <definedName name="_xlbgnm.EKM16" sheetId="10"/>
      <definedName name="_xlbgnm.EKQ16" sheetId="10"/>
      <definedName name="_xlbgnm.EKU16" sheetId="10"/>
      <definedName name="_xlbgnm.EKY16" sheetId="10"/>
      <definedName name="_xlbgnm.ELC16" sheetId="10"/>
      <definedName name="_xlbgnm.ELG16" sheetId="10"/>
      <definedName name="_xlbgnm.ELK16" sheetId="10"/>
      <definedName name="_xlbgnm.ELO16" sheetId="10"/>
      <definedName name="_xlbgnm.ELS16" sheetId="10"/>
      <definedName name="_xlbgnm.ELW16" sheetId="10"/>
      <definedName name="_xlbgnm.EMA16" sheetId="10"/>
      <definedName name="_xlbgnm.EME16" sheetId="10"/>
      <definedName name="_xlbgnm.EMI16" sheetId="10"/>
      <definedName name="_xlbgnm.EMM16" sheetId="10"/>
      <definedName name="_xlbgnm.EMQ16" sheetId="10"/>
      <definedName name="_xlbgnm.EMU16" sheetId="10"/>
      <definedName name="_xlbgnm.EMY16" sheetId="10"/>
      <definedName name="_xlbgnm.ENC16" sheetId="10"/>
      <definedName name="_xlbgnm.ENG16" sheetId="10"/>
      <definedName name="_xlbgnm.ENK16" sheetId="10"/>
      <definedName name="_xlbgnm.ENO16" sheetId="10"/>
      <definedName name="_xlbgnm.ENS16" sheetId="10"/>
      <definedName name="_xlbgnm.ENW16" sheetId="10"/>
      <definedName name="_xlbgnm.EOA16" sheetId="10"/>
      <definedName name="_xlbgnm.EOE16" sheetId="10"/>
      <definedName name="_xlbgnm.EOI16" sheetId="10"/>
      <definedName name="_xlbgnm.EOM16" sheetId="10"/>
      <definedName name="_xlbgnm.EOQ16" sheetId="10"/>
      <definedName name="_xlbgnm.EOU16" sheetId="10"/>
      <definedName name="_xlbgnm.EOY16" sheetId="10"/>
      <definedName name="_xlbgnm.EPC16" sheetId="10"/>
      <definedName name="_xlbgnm.EPG16" sheetId="10"/>
      <definedName name="_xlbgnm.EPK16" sheetId="10"/>
      <definedName name="_xlbgnm.EPO16" sheetId="10"/>
      <definedName name="_xlbgnm.EPS16" sheetId="10"/>
      <definedName name="_xlbgnm.EPW16" sheetId="10"/>
      <definedName name="_xlbgnm.EQA16" sheetId="10"/>
      <definedName name="_xlbgnm.EQE16" sheetId="10"/>
      <definedName name="_xlbgnm.EQI16" sheetId="10"/>
      <definedName name="_xlbgnm.EQM16" sheetId="10"/>
      <definedName name="_xlbgnm.EQQ16" sheetId="10"/>
      <definedName name="_xlbgnm.EQU16" sheetId="10"/>
      <definedName name="_xlbgnm.EQY16" sheetId="10"/>
      <definedName name="_xlbgnm.ERC16" sheetId="10"/>
      <definedName name="_xlbgnm.ERG16" sheetId="10"/>
      <definedName name="_xlbgnm.ERK16" sheetId="10"/>
      <definedName name="_xlbgnm.ERO16" sheetId="10"/>
      <definedName name="_xlbgnm.ERS16" sheetId="10"/>
      <definedName name="_xlbgnm.ERW16" sheetId="10"/>
      <definedName name="_xlbgnm.ESA16" sheetId="10"/>
      <definedName name="_xlbgnm.ESE16" sheetId="10"/>
      <definedName name="_xlbgnm.ESI16" sheetId="10"/>
      <definedName name="_xlbgnm.ESM16" sheetId="10"/>
      <definedName name="_xlbgnm.ESQ16" sheetId="10"/>
      <definedName name="_xlbgnm.ESU16" sheetId="10"/>
      <definedName name="_xlbgnm.ESY16" sheetId="10"/>
      <definedName name="_xlbgnm.ETC16" sheetId="10"/>
      <definedName name="_xlbgnm.ETG16" sheetId="10"/>
      <definedName name="_xlbgnm.ETK16" sheetId="10"/>
      <definedName name="_xlbgnm.ETO16" sheetId="10"/>
      <definedName name="_xlbgnm.ETS16" sheetId="10"/>
      <definedName name="_xlbgnm.ETW16" sheetId="10"/>
      <definedName name="_xlbgnm.EUA16" sheetId="10"/>
      <definedName name="_xlbgnm.EUE16" sheetId="10"/>
      <definedName name="_xlbgnm.EUI16" sheetId="10"/>
      <definedName name="_xlbgnm.EUM16" sheetId="10"/>
      <definedName name="_xlbgnm.EUQ16" sheetId="10"/>
      <definedName name="_xlbgnm.EUU16" sheetId="10"/>
      <definedName name="_xlbgnm.EUY16" sheetId="10"/>
      <definedName name="_xlbgnm.EWA16" sheetId="10"/>
      <definedName name="_xlbgnm.EVC16" sheetId="10"/>
      <definedName name="_xlbgnm.EWE16" sheetId="10"/>
      <definedName name="_xlbgnm.EVG16" sheetId="10"/>
      <definedName name="_xlbgnm.EWI16" sheetId="10"/>
      <definedName name="_xlbgnm.EVK16" sheetId="10"/>
      <definedName name="_xlbgnm.EWM16" sheetId="10"/>
      <definedName name="_xlbgnm.EVO16" sheetId="10"/>
      <definedName name="_xlbgnm.EWQ16" sheetId="10"/>
      <definedName name="_xlbgnm.EVS16" sheetId="10"/>
      <definedName name="_xlbgnm.EWU16" sheetId="10"/>
      <definedName name="_xlbgnm.EVW16" sheetId="10"/>
      <definedName name="_xlbgnm.EWY16" sheetId="10"/>
      <definedName name="_xlbgnm.EXC16" sheetId="10"/>
      <definedName name="_xlbgnm.EXG16" sheetId="10"/>
      <definedName name="_xlbgnm.EXK16" sheetId="10"/>
      <definedName name="_xlbgnm.EXO16" sheetId="10"/>
      <definedName name="_xlbgnm.EXS16" sheetId="10"/>
      <definedName name="_xlbgnm.EXW16" sheetId="10"/>
      <definedName name="_xlbgnm.EYA16" sheetId="10"/>
      <definedName name="_xlbgnm.EYE16" sheetId="10"/>
      <definedName name="_xlbgnm.EYI16" sheetId="10"/>
      <definedName name="_xlbgnm.EYM16" sheetId="10"/>
      <definedName name="_xlbgnm.EYQ16" sheetId="10"/>
      <definedName name="_xlbgnm.EYU16" sheetId="10"/>
      <definedName name="_xlbgnm.EYY16" sheetId="10"/>
      <definedName name="_xlbgnm.EZC16" sheetId="10"/>
      <definedName name="_xlbgnm.EZG16" sheetId="10"/>
      <definedName name="_xlbgnm.EZK16" sheetId="10"/>
      <definedName name="_xlbgnm.EZO16" sheetId="10"/>
      <definedName name="_xlbgnm.EZS16" sheetId="10"/>
      <definedName name="_xlbgnm.EZW16" sheetId="10"/>
      <definedName name="_xlbgnm.FAA16" sheetId="10"/>
      <definedName name="_xlbgnm.FAE16" sheetId="10"/>
      <definedName name="_xlbgnm.FAI16" sheetId="10"/>
      <definedName name="_xlbgnm.FAM16" sheetId="10"/>
      <definedName name="_xlbgnm.FAQ16" sheetId="10"/>
      <definedName name="_xlbgnm.FAU16" sheetId="10"/>
      <definedName name="_xlbgnm.FAY16" sheetId="10"/>
      <definedName name="_xlbgnm.FBC16" sheetId="10"/>
      <definedName name="_xlbgnm.FBG16" sheetId="10"/>
      <definedName name="_xlbgnm.FBK16" sheetId="10"/>
      <definedName name="_xlbgnm.FBO16" sheetId="10"/>
      <definedName name="_xlbgnm.FBS16" sheetId="10"/>
      <definedName name="_xlbgnm.FBW16" sheetId="10"/>
      <definedName name="_xlbgnm.FCA16" sheetId="10"/>
      <definedName name="_xlbgnm.FCE16" sheetId="10"/>
      <definedName name="_xlbgnm.FCI16" sheetId="10"/>
      <definedName name="_xlbgnm.FCM16" sheetId="10"/>
      <definedName name="_xlbgnm.FCQ16" sheetId="10"/>
      <definedName name="_xlbgnm.FCU16" sheetId="10"/>
      <definedName name="_xlbgnm.FCY16" sheetId="10"/>
      <definedName name="_xlbgnm.FDC16" sheetId="10"/>
      <definedName name="_xlbgnm.FDG16" sheetId="10"/>
      <definedName name="_xlbgnm.FDK16" sheetId="10"/>
      <definedName name="_xlbgnm.FDO16" sheetId="10"/>
      <definedName name="_xlbgnm.FDS16" sheetId="10"/>
      <definedName name="_xlbgnm.FDW16" sheetId="10"/>
      <definedName name="_xlbgnm.FEA16" sheetId="10"/>
      <definedName name="_xlbgnm.FEE16" sheetId="10"/>
      <definedName name="_xlbgnm.FEI16" sheetId="10"/>
      <definedName name="_xlbgnm.FEM16" sheetId="10"/>
      <definedName name="_xlbgnm.FEQ16" sheetId="10"/>
      <definedName name="_xlbgnm.FEU16" sheetId="10"/>
      <definedName name="_xlbgnm.FEY16" sheetId="10"/>
      <definedName name="_xlbgnm.FFC16" sheetId="10"/>
      <definedName name="_xlbgnm.FFG16" sheetId="10"/>
      <definedName name="_xlbgnm.FFK16" sheetId="10"/>
      <definedName name="_xlbgnm.FFO16" sheetId="10"/>
      <definedName name="_xlbgnm.FFS16" sheetId="10"/>
      <definedName name="_xlbgnm.FFW16" sheetId="10"/>
      <definedName name="_xlbgnm.FGA16" sheetId="10"/>
      <definedName name="_xlbgnm.FGE16" sheetId="10"/>
      <definedName name="_xlbgnm.FGI16" sheetId="10"/>
      <definedName name="_xlbgnm.FGM16" sheetId="10"/>
      <definedName name="_xlbgnm.FGQ16" sheetId="10"/>
      <definedName name="_xlbgnm.FGU16" sheetId="10"/>
      <definedName name="_xlbgnm.FGY16" sheetId="10"/>
      <definedName name="_xlbgnm.FHC16" sheetId="10"/>
      <definedName name="_xlbgnm.FHG16" sheetId="10"/>
      <definedName name="_xlbgnm.FHK16" sheetId="10"/>
      <definedName name="_xlbgnm.FHO16" sheetId="10"/>
      <definedName name="_xlbgnm.FHS16" sheetId="10"/>
      <definedName name="_xlbgnm.FHW16" sheetId="10"/>
      <definedName name="_xlbgnm.FIA16" sheetId="10"/>
      <definedName name="_xlbgnm.FIE16" sheetId="10"/>
      <definedName name="_xlbgnm.FII16" sheetId="10"/>
      <definedName name="_xlbgnm.FIM16" sheetId="10"/>
      <definedName name="_xlbgnm.FIQ16" sheetId="10"/>
      <definedName name="_xlbgnm.FIU16" sheetId="10"/>
      <definedName name="_xlbgnm.FIY16" sheetId="10"/>
      <definedName name="_xlbgnm.FJC16" sheetId="10"/>
      <definedName name="_xlbgnm.FJG16" sheetId="10"/>
      <definedName name="_xlbgnm.FJK16" sheetId="10"/>
      <definedName name="_xlbgnm.FJO16" sheetId="10"/>
      <definedName name="_xlbgnm.FJS16" sheetId="10"/>
      <definedName name="_xlbgnm.FJW16" sheetId="10"/>
      <definedName name="_xlbgnm.FKA16" sheetId="10"/>
      <definedName name="_xlbgnm.FKE16" sheetId="10"/>
      <definedName name="_xlbgnm.FKI16" sheetId="10"/>
      <definedName name="_xlbgnm.FKM16" sheetId="10"/>
      <definedName name="_xlbgnm.FKQ16" sheetId="10"/>
      <definedName name="_xlbgnm.FKU16" sheetId="10"/>
      <definedName name="_xlbgnm.FKY16" sheetId="10"/>
      <definedName name="_xlbgnm.FLC16" sheetId="10"/>
      <definedName name="_xlbgnm.FLG16" sheetId="10"/>
      <definedName name="_xlbgnm.FLK16" sheetId="10"/>
      <definedName name="_xlbgnm.FLO16" sheetId="10"/>
      <definedName name="_xlbgnm.FLS16" sheetId="10"/>
      <definedName name="_xlbgnm.FLW16" sheetId="10"/>
      <definedName name="_xlbgnm.FMA16" sheetId="10"/>
      <definedName name="_xlbgnm.FME16" sheetId="10"/>
      <definedName name="_xlbgnm.FMI16" sheetId="10"/>
      <definedName name="_xlbgnm.FMM16" sheetId="10"/>
      <definedName name="_xlbgnm.FMQ16" sheetId="10"/>
      <definedName name="_xlbgnm.FMU16" sheetId="10"/>
      <definedName name="_xlbgnm.FMY16" sheetId="10"/>
      <definedName name="_xlbgnm.FNC16" sheetId="10"/>
      <definedName name="_xlbgnm.FNG16" sheetId="10"/>
      <definedName name="_xlbgnm.FNK16" sheetId="10"/>
      <definedName name="_xlbgnm.FNO16" sheetId="10"/>
      <definedName name="_xlbgnm.FNS16" sheetId="10"/>
      <definedName name="_xlbgnm.FNW16" sheetId="10"/>
      <definedName name="_xlbgnm.FOA16" sheetId="10"/>
      <definedName name="_xlbgnm.FOE16" sheetId="10"/>
      <definedName name="_xlbgnm.FOI16" sheetId="10"/>
      <definedName name="_xlbgnm.FOM16" sheetId="10"/>
      <definedName name="_xlbgnm.FOQ16" sheetId="10"/>
      <definedName name="_xlbgnm.FOU16" sheetId="10"/>
      <definedName name="_xlbgnm.FOY16" sheetId="10"/>
      <definedName name="_xlbgnm.FPC16" sheetId="10"/>
      <definedName name="_xlbgnm.FPG16" sheetId="10"/>
      <definedName name="_xlbgnm.FPK16" sheetId="10"/>
      <definedName name="_xlbgnm.FPO16" sheetId="10"/>
      <definedName name="_xlbgnm.FPS16" sheetId="10"/>
      <definedName name="_xlbgnm.FPW16" sheetId="10"/>
      <definedName name="_xlbgnm.FQA16" sheetId="10"/>
      <definedName name="_xlbgnm.FQE16" sheetId="10"/>
      <definedName name="_xlbgnm.FQI16" sheetId="10"/>
      <definedName name="_xlbgnm.FQM16" sheetId="10"/>
      <definedName name="_xlbgnm.FQQ16" sheetId="10"/>
      <definedName name="_xlbgnm.FQU16" sheetId="10"/>
      <definedName name="_xlbgnm.FQY16" sheetId="10"/>
      <definedName name="_xlbgnm.FRC16" sheetId="10"/>
      <definedName name="_xlbgnm.FRG16" sheetId="10"/>
      <definedName name="_xlbgnm.FRK16" sheetId="10"/>
      <definedName name="_xlbgnm.FRO16" sheetId="10"/>
      <definedName name="_xlbgnm.FRS16" sheetId="10"/>
      <definedName name="_xlbgnm.FRW16" sheetId="10"/>
      <definedName name="_xlbgnm.FSA16" sheetId="10"/>
      <definedName name="_xlbgnm.FSE16" sheetId="10"/>
      <definedName name="_xlbgnm.FSI16" sheetId="10"/>
      <definedName name="_xlbgnm.FSM16" sheetId="10"/>
      <definedName name="_xlbgnm.FSQ16" sheetId="10"/>
      <definedName name="_xlbgnm.FSU16" sheetId="10"/>
      <definedName name="_xlbgnm.FSY16" sheetId="10"/>
      <definedName name="_xlbgnm.FTC16" sheetId="10"/>
      <definedName name="_xlbgnm.FTG16" sheetId="10"/>
      <definedName name="_xlbgnm.FTK16" sheetId="10"/>
      <definedName name="_xlbgnm.FTO16" sheetId="10"/>
      <definedName name="_xlbgnm.FTS16" sheetId="10"/>
      <definedName name="_xlbgnm.FTW16" sheetId="10"/>
      <definedName name="_xlbgnm.FUA16" sheetId="10"/>
      <definedName name="_xlbgnm.FUE16" sheetId="10"/>
      <definedName name="_xlbgnm.FUI16" sheetId="10"/>
      <definedName name="_xlbgnm.FUM16" sheetId="10"/>
      <definedName name="_xlbgnm.FUQ16" sheetId="10"/>
      <definedName name="_xlbgnm.FUU16" sheetId="10"/>
      <definedName name="_xlbgnm.FUY16" sheetId="10"/>
      <definedName name="_xlbgnm.FWA16" sheetId="10"/>
      <definedName name="_xlbgnm.FVC16" sheetId="10"/>
      <definedName name="_xlbgnm.FWE16" sheetId="10"/>
      <definedName name="_xlbgnm.FVG16" sheetId="10"/>
      <definedName name="_xlbgnm.FWI16" sheetId="10"/>
      <definedName name="_xlbgnm.FVK16" sheetId="10"/>
      <definedName name="_xlbgnm.FWM16" sheetId="10"/>
      <definedName name="_xlbgnm.FVO16" sheetId="10"/>
      <definedName name="_xlbgnm.FWQ16" sheetId="10"/>
      <definedName name="_xlbgnm.FVS16" sheetId="10"/>
      <definedName name="_xlbgnm.FWU16" sheetId="10"/>
      <definedName name="_xlbgnm.FVW16" sheetId="10"/>
      <definedName name="_xlbgnm.FWY16" sheetId="10"/>
      <definedName name="_xlbgnm.FXC16" sheetId="10"/>
      <definedName name="_xlbgnm.FXG16" sheetId="10"/>
      <definedName name="_xlbgnm.FXK16" sheetId="10"/>
      <definedName name="_xlbgnm.FXO16" sheetId="10"/>
      <definedName name="_xlbgnm.FXS16" sheetId="10"/>
      <definedName name="_xlbgnm.FXW16" sheetId="10"/>
      <definedName name="_xlbgnm.FYA16" sheetId="10"/>
      <definedName name="_xlbgnm.FYE16" sheetId="10"/>
      <definedName name="_xlbgnm.FYI16" sheetId="10"/>
      <definedName name="_xlbgnm.FYM16" sheetId="10"/>
      <definedName name="_xlbgnm.FYQ16" sheetId="10"/>
      <definedName name="_xlbgnm.FYU16" sheetId="10"/>
      <definedName name="_xlbgnm.FYY16" sheetId="10"/>
      <definedName name="_xlbgnm.FZC16" sheetId="10"/>
      <definedName name="_xlbgnm.FZG16" sheetId="10"/>
      <definedName name="_xlbgnm.FZK16" sheetId="10"/>
      <definedName name="_xlbgnm.FZO16" sheetId="10"/>
      <definedName name="_xlbgnm.FZS16" sheetId="10"/>
      <definedName name="_xlbgnm.FZW16" sheetId="10"/>
      <definedName name="_xlbgnm.GAA16" sheetId="10"/>
      <definedName name="_xlbgnm.GAE16" sheetId="10"/>
      <definedName name="_xlbgnm.GAI16" sheetId="10"/>
      <definedName name="_xlbgnm.GAM16" sheetId="10"/>
      <definedName name="_xlbgnm.GAQ16" sheetId="10"/>
      <definedName name="_xlbgnm.GAU16" sheetId="10"/>
      <definedName name="_xlbgnm.GAY16" sheetId="10"/>
      <definedName name="_xlbgnm.GBC16" sheetId="10"/>
      <definedName name="_xlbgnm.GBG16" sheetId="10"/>
      <definedName name="_xlbgnm.GBK16" sheetId="10"/>
      <definedName name="_xlbgnm.GBO16" sheetId="10"/>
      <definedName name="_xlbgnm.GBS16" sheetId="10"/>
      <definedName name="_xlbgnm.GBW16" sheetId="10"/>
      <definedName name="_xlbgnm.GCA16" sheetId="10"/>
      <definedName name="_xlbgnm.GCE16" sheetId="10"/>
      <definedName name="_xlbgnm.GCI16" sheetId="10"/>
      <definedName name="_xlbgnm.GCM16" sheetId="10"/>
      <definedName name="_xlbgnm.GCQ16" sheetId="10"/>
      <definedName name="_xlbgnm.GCU16" sheetId="10"/>
      <definedName name="_xlbgnm.GCY16" sheetId="10"/>
      <definedName name="_xlbgnm.GDC16" sheetId="10"/>
      <definedName name="_xlbgnm.GDG16" sheetId="10"/>
      <definedName name="_xlbgnm.GDK16" sheetId="10"/>
      <definedName name="_xlbgnm.GDO16" sheetId="10"/>
      <definedName name="_xlbgnm.GDS16" sheetId="10"/>
      <definedName name="_xlbgnm.GDW16" sheetId="10"/>
      <definedName name="_xlbgnm.GEA16" sheetId="10"/>
      <definedName name="_xlbgnm.GEE16" sheetId="10"/>
      <definedName name="_xlbgnm.GEI16" sheetId="10"/>
      <definedName name="_xlbgnm.GEM16" sheetId="10"/>
      <definedName name="_xlbgnm.GEQ16" sheetId="10"/>
      <definedName name="_xlbgnm.GEU16" sheetId="10"/>
      <definedName name="_xlbgnm.GEY16" sheetId="10"/>
      <definedName name="_xlbgnm.GFC16" sheetId="10"/>
      <definedName name="_xlbgnm.GFG16" sheetId="10"/>
      <definedName name="_xlbgnm.GFK16" sheetId="10"/>
      <definedName name="_xlbgnm.GFO16" sheetId="10"/>
      <definedName name="_xlbgnm.GFS16" sheetId="10"/>
      <definedName name="_xlbgnm.GFW16" sheetId="10"/>
      <definedName name="_xlbgnm.GGA16" sheetId="10"/>
      <definedName name="_xlbgnm.GGE16" sheetId="10"/>
      <definedName name="_xlbgnm.GGI16" sheetId="10"/>
      <definedName name="_xlbgnm.GGM16" sheetId="10"/>
      <definedName name="_xlbgnm.GGQ16" sheetId="10"/>
      <definedName name="_xlbgnm.GGU16" sheetId="10"/>
      <definedName name="_xlbgnm.GGY16" sheetId="10"/>
      <definedName name="_xlbgnm.GHC16" sheetId="10"/>
      <definedName name="_xlbgnm.GHG16" sheetId="10"/>
      <definedName name="_xlbgnm.GHK16" sheetId="10"/>
      <definedName name="_xlbgnm.GHO16" sheetId="10"/>
      <definedName name="_xlbgnm.GHS16" sheetId="10"/>
      <definedName name="_xlbgnm.GHW16" sheetId="10"/>
      <definedName name="_xlbgnm.GIA16" sheetId="10"/>
      <definedName name="_xlbgnm.GIE16" sheetId="10"/>
      <definedName name="_xlbgnm.GII16" sheetId="10"/>
      <definedName name="_xlbgnm.GIM16" sheetId="10"/>
      <definedName name="_xlbgnm.GIQ16" sheetId="10"/>
      <definedName name="_xlbgnm.GIU16" sheetId="10"/>
      <definedName name="_xlbgnm.GIY16" sheetId="10"/>
      <definedName name="_xlbgnm.GJC16" sheetId="10"/>
      <definedName name="_xlbgnm.GJG16" sheetId="10"/>
      <definedName name="_xlbgnm.GJK16" sheetId="10"/>
      <definedName name="_xlbgnm.GJO16" sheetId="10"/>
      <definedName name="_xlbgnm.GJS16" sheetId="10"/>
      <definedName name="_xlbgnm.GJW16" sheetId="10"/>
      <definedName name="_xlbgnm.GKA16" sheetId="10"/>
      <definedName name="_xlbgnm.GKE16" sheetId="10"/>
      <definedName name="_xlbgnm.GKI16" sheetId="10"/>
      <definedName name="_xlbgnm.GKM16" sheetId="10"/>
      <definedName name="_xlbgnm.GKQ16" sheetId="10"/>
      <definedName name="_xlbgnm.GKU16" sheetId="10"/>
      <definedName name="_xlbgnm.GKY16" sheetId="10"/>
      <definedName name="_xlbgnm.GLC16" sheetId="10"/>
      <definedName name="_xlbgnm.GLG16" sheetId="10"/>
      <definedName name="_xlbgnm.GLK16" sheetId="10"/>
      <definedName name="_xlbgnm.GLO16" sheetId="10"/>
      <definedName name="_xlbgnm.GLS16" sheetId="10"/>
      <definedName name="_xlbgnm.GLW16" sheetId="10"/>
      <definedName name="_xlbgnm.GMA16" sheetId="10"/>
      <definedName name="_xlbgnm.GME16" sheetId="10"/>
      <definedName name="_xlbgnm.GMI16" sheetId="10"/>
      <definedName name="_xlbgnm.GMM16" sheetId="10"/>
      <definedName name="_xlbgnm.GMQ16" sheetId="10"/>
      <definedName name="_xlbgnm.GMU16" sheetId="10"/>
      <definedName name="_xlbgnm.GMY16" sheetId="10"/>
      <definedName name="_xlbgnm.GNC16" sheetId="10"/>
      <definedName name="_xlbgnm.GNG16" sheetId="10"/>
      <definedName name="_xlbgnm.GNK16" sheetId="10"/>
      <definedName name="_xlbgnm.GNO16" sheetId="10"/>
      <definedName name="_xlbgnm.GNS16" sheetId="10"/>
      <definedName name="_xlbgnm.GNW16" sheetId="10"/>
      <definedName name="_xlbgnm.GOA16" sheetId="10"/>
      <definedName name="_xlbgnm.GOE16" sheetId="10"/>
      <definedName name="_xlbgnm.GOI16" sheetId="10"/>
      <definedName name="_xlbgnm.GOM16" sheetId="10"/>
      <definedName name="_xlbgnm.GOQ16" sheetId="10"/>
      <definedName name="_xlbgnm.GOU16" sheetId="10"/>
      <definedName name="_xlbgnm.GOY16" sheetId="10"/>
      <definedName name="_xlbgnm.GPC16" sheetId="10"/>
      <definedName name="_xlbgnm.GPG16" sheetId="10"/>
      <definedName name="_xlbgnm.GPK16" sheetId="10"/>
      <definedName name="_xlbgnm.GPO16" sheetId="10"/>
      <definedName name="_xlbgnm.GPS16" sheetId="10"/>
      <definedName name="_xlbgnm.GPW16" sheetId="10"/>
      <definedName name="_xlbgnm.GQA16" sheetId="10"/>
      <definedName name="_xlbgnm.GQE16" sheetId="10"/>
      <definedName name="_xlbgnm.GQI16" sheetId="10"/>
      <definedName name="_xlbgnm.GQM16" sheetId="10"/>
      <definedName name="_xlbgnm.GQQ16" sheetId="10"/>
      <definedName name="_xlbgnm.GQU16" sheetId="10"/>
      <definedName name="_xlbgnm.GQY16" sheetId="10"/>
      <definedName name="_xlbgnm.GRC16" sheetId="10"/>
      <definedName name="_xlbgnm.GRG16" sheetId="10"/>
      <definedName name="_xlbgnm.GRK16" sheetId="10"/>
      <definedName name="_xlbgnm.GRO16" sheetId="10"/>
      <definedName name="_xlbgnm.GRS16" sheetId="10"/>
      <definedName name="_xlbgnm.GRW16" sheetId="10"/>
      <definedName name="_xlbgnm.GSA16" sheetId="10"/>
      <definedName name="_xlbgnm.GSE16" sheetId="10"/>
      <definedName name="_xlbgnm.GSI16" sheetId="10"/>
      <definedName name="_xlbgnm.GSM16" sheetId="10"/>
      <definedName name="_xlbgnm.GSQ16" sheetId="10"/>
      <definedName name="_xlbgnm.GSU16" sheetId="10"/>
      <definedName name="_xlbgnm.GSY16" sheetId="10"/>
      <definedName name="_xlbgnm.GTC16" sheetId="10"/>
      <definedName name="_xlbgnm.GTG16" sheetId="10"/>
      <definedName name="_xlbgnm.GTK16" sheetId="10"/>
      <definedName name="_xlbgnm.GTO16" sheetId="10"/>
      <definedName name="_xlbgnm.GTS16" sheetId="10"/>
      <definedName name="_xlbgnm.GTW16" sheetId="10"/>
      <definedName name="_xlbgnm.GUA16" sheetId="10"/>
      <definedName name="_xlbgnm.GUE16" sheetId="10"/>
      <definedName name="_xlbgnm.GUI16" sheetId="10"/>
      <definedName name="_xlbgnm.GUM16" sheetId="10"/>
      <definedName name="_xlbgnm.GUQ16" sheetId="10"/>
      <definedName name="_xlbgnm.GUU16" sheetId="10"/>
      <definedName name="_xlbgnm.GUY16" sheetId="10"/>
      <definedName name="_xlbgnm.GWA16" sheetId="10"/>
      <definedName name="_xlbgnm.GVC16" sheetId="10"/>
      <definedName name="_xlbgnm.GWE16" sheetId="10"/>
      <definedName name="_xlbgnm.GVG16" sheetId="10"/>
      <definedName name="_xlbgnm.GWI16" sheetId="10"/>
      <definedName name="_xlbgnm.GVK16" sheetId="10"/>
      <definedName name="_xlbgnm.GWM16" sheetId="10"/>
      <definedName name="_xlbgnm.GVO16" sheetId="10"/>
      <definedName name="_xlbgnm.GWQ16" sheetId="10"/>
      <definedName name="_xlbgnm.GVS16" sheetId="10"/>
      <definedName name="_xlbgnm.GWU16" sheetId="10"/>
      <definedName name="_xlbgnm.GVW16" sheetId="10"/>
      <definedName name="_xlbgnm.GWY16" sheetId="10"/>
      <definedName name="_xlbgnm.GXC16" sheetId="10"/>
      <definedName name="_xlbgnm.GXG16" sheetId="10"/>
      <definedName name="_xlbgnm.GXK16" sheetId="10"/>
      <definedName name="_xlbgnm.GXO16" sheetId="10"/>
      <definedName name="_xlbgnm.GXS16" sheetId="10"/>
      <definedName name="_xlbgnm.GXW16" sheetId="10"/>
      <definedName name="_xlbgnm.GYA16" sheetId="10"/>
      <definedName name="_xlbgnm.GYE16" sheetId="10"/>
      <definedName name="_xlbgnm.GYI16" sheetId="10"/>
      <definedName name="_xlbgnm.GYM16" sheetId="10"/>
      <definedName name="_xlbgnm.GYQ16" sheetId="10"/>
      <definedName name="_xlbgnm.GYU16" sheetId="10"/>
      <definedName name="_xlbgnm.GYY16" sheetId="10"/>
      <definedName name="_xlbgnm.GZC16" sheetId="10"/>
      <definedName name="_xlbgnm.GZG16" sheetId="10"/>
      <definedName name="_xlbgnm.GZK16" sheetId="10"/>
      <definedName name="_xlbgnm.GZO16" sheetId="10"/>
      <definedName name="_xlbgnm.GZS16" sheetId="10"/>
      <definedName name="_xlbgnm.GZW16" sheetId="10"/>
      <definedName name="_xlbgnm.HAA16" sheetId="10"/>
      <definedName name="_xlbgnm.HAE16" sheetId="10"/>
      <definedName name="_xlbgnm.HAI16" sheetId="10"/>
      <definedName name="_xlbgnm.HAM16" sheetId="10"/>
      <definedName name="_xlbgnm.HAQ16" sheetId="10"/>
      <definedName name="_xlbgnm.HAU16" sheetId="10"/>
      <definedName name="_xlbgnm.HAY16" sheetId="10"/>
      <definedName name="_xlbgnm.HBC16" sheetId="10"/>
      <definedName name="_xlbgnm.HBG16" sheetId="10"/>
      <definedName name="_xlbgnm.HBK16" sheetId="10"/>
      <definedName name="_xlbgnm.HBO16" sheetId="10"/>
      <definedName name="_xlbgnm.HBS16" sheetId="10"/>
      <definedName name="_xlbgnm.HBW16" sheetId="10"/>
      <definedName name="_xlbgnm.HCA16" sheetId="10"/>
      <definedName name="_xlbgnm.HCE16" sheetId="10"/>
      <definedName name="_xlbgnm.HCI16" sheetId="10"/>
      <definedName name="_xlbgnm.HCM16" sheetId="10"/>
      <definedName name="_xlbgnm.HCQ16" sheetId="10"/>
      <definedName name="_xlbgnm.HCU16" sheetId="10"/>
      <definedName name="_xlbgnm.HCY16" sheetId="10"/>
      <definedName name="_xlbgnm.HDC16" sheetId="10"/>
      <definedName name="_xlbgnm.HDG16" sheetId="10"/>
      <definedName name="_xlbgnm.HDK16" sheetId="10"/>
      <definedName name="_xlbgnm.HDO16" sheetId="10"/>
      <definedName name="_xlbgnm.HDS16" sheetId="10"/>
      <definedName name="_xlbgnm.HDW16" sheetId="10"/>
      <definedName name="_xlbgnm.HEA16" sheetId="10"/>
      <definedName name="_xlbgnm.HEE16" sheetId="10"/>
      <definedName name="_xlbgnm.HEI16" sheetId="10"/>
      <definedName name="_xlbgnm.HEM16" sheetId="10"/>
      <definedName name="_xlbgnm.HEQ16" sheetId="10"/>
      <definedName name="_xlbgnm.HEU16" sheetId="10"/>
      <definedName name="_xlbgnm.HEY16" sheetId="10"/>
      <definedName name="_xlbgnm.HFC16" sheetId="10"/>
      <definedName name="_xlbgnm.HFG16" sheetId="10"/>
      <definedName name="_xlbgnm.HFK16" sheetId="10"/>
      <definedName name="_xlbgnm.HFO16" sheetId="10"/>
      <definedName name="_xlbgnm.HFS16" sheetId="10"/>
      <definedName name="_xlbgnm.HFW16" sheetId="10"/>
      <definedName name="_xlbgnm.HGA16" sheetId="10"/>
      <definedName name="_xlbgnm.HGE16" sheetId="10"/>
      <definedName name="_xlbgnm.HGI16" sheetId="10"/>
      <definedName name="_xlbgnm.HGM16" sheetId="10"/>
      <definedName name="_xlbgnm.HGQ16" sheetId="10"/>
      <definedName name="_xlbgnm.HGU16" sheetId="10"/>
      <definedName name="_xlbgnm.HGY16" sheetId="10"/>
      <definedName name="_xlbgnm.HHC16" sheetId="10"/>
      <definedName name="_xlbgnm.HHG16" sheetId="10"/>
      <definedName name="_xlbgnm.HHK16" sheetId="10"/>
      <definedName name="_xlbgnm.HHO16" sheetId="10"/>
      <definedName name="_xlbgnm.HHS16" sheetId="10"/>
      <definedName name="_xlbgnm.HHW16" sheetId="10"/>
      <definedName name="_xlbgnm.HIA16" sheetId="10"/>
      <definedName name="_xlbgnm.HIE16" sheetId="10"/>
      <definedName name="_xlbgnm.HII16" sheetId="10"/>
      <definedName name="_xlbgnm.HIM16" sheetId="10"/>
      <definedName name="_xlbgnm.HIQ16" sheetId="10"/>
      <definedName name="_xlbgnm.HIU16" sheetId="10"/>
      <definedName name="_xlbgnm.HIY16" sheetId="10"/>
      <definedName name="_xlbgnm.HJC16" sheetId="10"/>
      <definedName name="_xlbgnm.HJG16" sheetId="10"/>
      <definedName name="_xlbgnm.HJK16" sheetId="10"/>
      <definedName name="_xlbgnm.HJO16" sheetId="10"/>
      <definedName name="_xlbgnm.HJS16" sheetId="10"/>
      <definedName name="_xlbgnm.HJW16" sheetId="10"/>
      <definedName name="_xlbgnm.HKA16" sheetId="10"/>
      <definedName name="_xlbgnm.HKE16" sheetId="10"/>
      <definedName name="_xlbgnm.HKI16" sheetId="10"/>
      <definedName name="_xlbgnm.HKM16" sheetId="10"/>
      <definedName name="_xlbgnm.HKQ16" sheetId="10"/>
      <definedName name="_xlbgnm.HKU16" sheetId="10"/>
      <definedName name="_xlbgnm.HKY16" sheetId="10"/>
      <definedName name="_xlbgnm.HLC16" sheetId="10"/>
      <definedName name="_xlbgnm.HLG16" sheetId="10"/>
      <definedName name="_xlbgnm.HLK16" sheetId="10"/>
      <definedName name="_xlbgnm.HLO16" sheetId="10"/>
      <definedName name="_xlbgnm.HLS16" sheetId="10"/>
      <definedName name="_xlbgnm.HLW16" sheetId="10"/>
      <definedName name="_xlbgnm.HMA16" sheetId="10"/>
      <definedName name="_xlbgnm.HME16" sheetId="10"/>
      <definedName name="_xlbgnm.HMI16" sheetId="10"/>
      <definedName name="_xlbgnm.HMM16" sheetId="10"/>
      <definedName name="_xlbgnm.HMQ16" sheetId="10"/>
      <definedName name="_xlbgnm.HMU16" sheetId="10"/>
      <definedName name="_xlbgnm.HMY16" sheetId="10"/>
      <definedName name="_xlbgnm.HNC16" sheetId="10"/>
      <definedName name="_xlbgnm.HNG16" sheetId="10"/>
      <definedName name="_xlbgnm.HNK16" sheetId="10"/>
      <definedName name="_xlbgnm.HNO16" sheetId="10"/>
      <definedName name="_xlbgnm.HNS16" sheetId="10"/>
      <definedName name="_xlbgnm.HNW16" sheetId="10"/>
      <definedName name="_xlbgnm.HOA16" sheetId="10"/>
      <definedName name="_xlbgnm.HOE16" sheetId="10"/>
      <definedName name="_xlbgnm.HOI16" sheetId="10"/>
      <definedName name="_xlbgnm.HOM16" sheetId="10"/>
      <definedName name="_xlbgnm.HOQ16" sheetId="10"/>
      <definedName name="_xlbgnm.HOU16" sheetId="10"/>
      <definedName name="_xlbgnm.HOY16" sheetId="10"/>
      <definedName name="_xlbgnm.HPC16" sheetId="10"/>
      <definedName name="_xlbgnm.HPG16" sheetId="10"/>
      <definedName name="_xlbgnm.HPK16" sheetId="10"/>
      <definedName name="_xlbgnm.HPO16" sheetId="10"/>
      <definedName name="_xlbgnm.HPS16" sheetId="10"/>
      <definedName name="_xlbgnm.HPW16" sheetId="10"/>
      <definedName name="_xlbgnm.HQA16" sheetId="10"/>
      <definedName name="_xlbgnm.HQE16" sheetId="10"/>
      <definedName name="_xlbgnm.HQI16" sheetId="10"/>
      <definedName name="_xlbgnm.HQM16" sheetId="10"/>
      <definedName name="_xlbgnm.HQQ16" sheetId="10"/>
      <definedName name="_xlbgnm.HQU16" sheetId="10"/>
      <definedName name="_xlbgnm.HQY16" sheetId="10"/>
      <definedName name="_xlbgnm.HRC16" sheetId="10"/>
      <definedName name="_xlbgnm.HRG16" sheetId="10"/>
      <definedName name="_xlbgnm.HRK16" sheetId="10"/>
      <definedName name="_xlbgnm.HRO16" sheetId="10"/>
      <definedName name="_xlbgnm.HRS16" sheetId="10"/>
      <definedName name="_xlbgnm.HRW16" sheetId="10"/>
      <definedName name="_xlbgnm.HSA16" sheetId="10"/>
      <definedName name="_xlbgnm.HSE16" sheetId="10"/>
      <definedName name="_xlbgnm.HSI16" sheetId="10"/>
      <definedName name="_xlbgnm.HSM16" sheetId="10"/>
      <definedName name="_xlbgnm.HSQ16" sheetId="10"/>
      <definedName name="_xlbgnm.HSU16" sheetId="10"/>
      <definedName name="_xlbgnm.HSY16" sheetId="10"/>
      <definedName name="_xlbgnm.HTC16" sheetId="10"/>
      <definedName name="_xlbgnm.HTG16" sheetId="10"/>
      <definedName name="_xlbgnm.HTK16" sheetId="10"/>
      <definedName name="_xlbgnm.HTO16" sheetId="10"/>
      <definedName name="_xlbgnm.HTS16" sheetId="10"/>
      <definedName name="_xlbgnm.HTW16" sheetId="10"/>
      <definedName name="_xlbgnm.HUA16" sheetId="10"/>
      <definedName name="_xlbgnm.HUE16" sheetId="10"/>
      <definedName name="_xlbgnm.HUI16" sheetId="10"/>
      <definedName name="_xlbgnm.HUM16" sheetId="10"/>
      <definedName name="_xlbgnm.HUQ16" sheetId="10"/>
      <definedName name="_xlbgnm.HUU16" sheetId="10"/>
      <definedName name="_xlbgnm.HUY16" sheetId="10"/>
      <definedName name="_xlbgnm.HWA16" sheetId="10"/>
      <definedName name="_xlbgnm.HVC16" sheetId="10"/>
      <definedName name="_xlbgnm.HWE16" sheetId="10"/>
      <definedName name="_xlbgnm.HVG16" sheetId="10"/>
      <definedName name="_xlbgnm.HWI16" sheetId="10"/>
      <definedName name="_xlbgnm.HVK16" sheetId="10"/>
      <definedName name="_xlbgnm.HWM16" sheetId="10"/>
      <definedName name="_xlbgnm.HVO16" sheetId="10"/>
      <definedName name="_xlbgnm.HWQ16" sheetId="10"/>
      <definedName name="_xlbgnm.HVS16" sheetId="10"/>
      <definedName name="_xlbgnm.HWU16" sheetId="10"/>
      <definedName name="_xlbgnm.HVW16" sheetId="10"/>
      <definedName name="_xlbgnm.HWY16" sheetId="10"/>
      <definedName name="_xlbgnm.HXC16" sheetId="10"/>
      <definedName name="_xlbgnm.HXG16" sheetId="10"/>
      <definedName name="_xlbgnm.HXK16" sheetId="10"/>
      <definedName name="_xlbgnm.HXO16" sheetId="10"/>
      <definedName name="_xlbgnm.HXS16" sheetId="10"/>
      <definedName name="_xlbgnm.HXW16" sheetId="10"/>
      <definedName name="_xlbgnm.HYA16" sheetId="10"/>
      <definedName name="_xlbgnm.HYE16" sheetId="10"/>
      <definedName name="_xlbgnm.HYI16" sheetId="10"/>
      <definedName name="_xlbgnm.HYM16" sheetId="10"/>
      <definedName name="_xlbgnm.HYQ16" sheetId="10"/>
      <definedName name="_xlbgnm.HYU16" sheetId="10"/>
      <definedName name="_xlbgnm.HYY16" sheetId="10"/>
      <definedName name="_xlbgnm.HZC16" sheetId="10"/>
      <definedName name="_xlbgnm.HZG16" sheetId="10"/>
      <definedName name="_xlbgnm.HZK16" sheetId="10"/>
      <definedName name="_xlbgnm.HZO16" sheetId="10"/>
      <definedName name="_xlbgnm.HZS16" sheetId="10"/>
      <definedName name="_xlbgnm.HZW16" sheetId="10"/>
      <definedName name="_xlbgnm.IAA16" sheetId="10"/>
      <definedName name="_xlbgnm.IAE16" sheetId="10"/>
      <definedName name="_xlbgnm.IAI16" sheetId="10"/>
      <definedName name="_xlbgnm.IAM16" sheetId="10"/>
      <definedName name="_xlbgnm.IAQ16" sheetId="10"/>
      <definedName name="_xlbgnm.IAU16" sheetId="10"/>
      <definedName name="_xlbgnm.IAY16" sheetId="10"/>
      <definedName name="_xlbgnm.IBC16" sheetId="10"/>
      <definedName name="_xlbgnm.IBG16" sheetId="10"/>
      <definedName name="_xlbgnm.IBK16" sheetId="10"/>
      <definedName name="_xlbgnm.IBO16" sheetId="10"/>
      <definedName name="_xlbgnm.IBS16" sheetId="10"/>
      <definedName name="_xlbgnm.IBW16" sheetId="10"/>
      <definedName name="_xlbgnm.ICA16" sheetId="10"/>
      <definedName name="_xlbgnm.ICE16" sheetId="10"/>
      <definedName name="_xlbgnm.ICI16" sheetId="10"/>
      <definedName name="_xlbgnm.ICM16" sheetId="10"/>
      <definedName name="_xlbgnm.ICQ16" sheetId="10"/>
      <definedName name="_xlbgnm.ICU16" sheetId="10"/>
      <definedName name="_xlbgnm.ICY16" sheetId="10"/>
      <definedName name="_xlbgnm.IDC16" sheetId="10"/>
      <definedName name="_xlbgnm.IDG16" sheetId="10"/>
      <definedName name="_xlbgnm.IDK16" sheetId="10"/>
      <definedName name="_xlbgnm.IDO16" sheetId="10"/>
      <definedName name="_xlbgnm.IDS16" sheetId="10"/>
      <definedName name="_xlbgnm.IDW16" sheetId="10"/>
      <definedName name="_xlbgnm.IEA16" sheetId="10"/>
      <definedName name="_xlbgnm.IEE16" sheetId="10"/>
      <definedName name="_xlbgnm.IEI16" sheetId="10"/>
      <definedName name="_xlbgnm.IEM16" sheetId="10"/>
      <definedName name="_xlbgnm.IEQ16" sheetId="10"/>
      <definedName name="_xlbgnm.IEU16" sheetId="10"/>
      <definedName name="_xlbgnm.IEY16" sheetId="10"/>
      <definedName name="_xlbgnm.IFC16" sheetId="10"/>
      <definedName name="_xlbgnm.IFG16" sheetId="10"/>
      <definedName name="_xlbgnm.IFK16" sheetId="10"/>
      <definedName name="_xlbgnm.IFO16" sheetId="10"/>
      <definedName name="_xlbgnm.IFS16" sheetId="10"/>
      <definedName name="_xlbgnm.IFW16" sheetId="10"/>
      <definedName name="_xlbgnm.IGA16" sheetId="10"/>
      <definedName name="_xlbgnm.IGE16" sheetId="10"/>
      <definedName name="_xlbgnm.IGI16" sheetId="10"/>
      <definedName name="_xlbgnm.IGM16" sheetId="10"/>
      <definedName name="_xlbgnm.IGQ16" sheetId="10"/>
      <definedName name="_xlbgnm.IGU16" sheetId="10"/>
      <definedName name="_xlbgnm.IGY16" sheetId="10"/>
      <definedName name="_xlbgnm.IHC16" sheetId="10"/>
      <definedName name="_xlbgnm.IHG16" sheetId="10"/>
      <definedName name="_xlbgnm.IHK16" sheetId="10"/>
      <definedName name="_xlbgnm.IHO16" sheetId="10"/>
      <definedName name="_xlbgnm.IHS16" sheetId="10"/>
      <definedName name="_xlbgnm.IHW16" sheetId="10"/>
      <definedName name="_xlbgnm.IIA16" sheetId="10"/>
      <definedName name="_xlbgnm.IIE16" sheetId="10"/>
      <definedName name="_xlbgnm.III16" sheetId="10"/>
      <definedName name="_xlbgnm.IIM16" sheetId="10"/>
      <definedName name="_xlbgnm.IIQ16" sheetId="10"/>
      <definedName name="_xlbgnm.IIU16" sheetId="10"/>
      <definedName name="_xlbgnm.IIY16" sheetId="10"/>
      <definedName name="_xlbgnm.IJC16" sheetId="10"/>
      <definedName name="_xlbgnm.IJG16" sheetId="10"/>
      <definedName name="_xlbgnm.IJK16" sheetId="10"/>
      <definedName name="_xlbgnm.IJO16" sheetId="10"/>
      <definedName name="_xlbgnm.IJS16" sheetId="10"/>
      <definedName name="_xlbgnm.IJW16" sheetId="10"/>
      <definedName name="_xlbgnm.IKA16" sheetId="10"/>
      <definedName name="_xlbgnm.IKE16" sheetId="10"/>
      <definedName name="_xlbgnm.IKI16" sheetId="10"/>
      <definedName name="_xlbgnm.IKM16" sheetId="10"/>
      <definedName name="_xlbgnm.IKQ16" sheetId="10"/>
      <definedName name="_xlbgnm.IKU16" sheetId="10"/>
      <definedName name="_xlbgnm.IKY16" sheetId="10"/>
      <definedName name="_xlbgnm.ILC16" sheetId="10"/>
      <definedName name="_xlbgnm.ILG16" sheetId="10"/>
      <definedName name="_xlbgnm.ILK16" sheetId="10"/>
      <definedName name="_xlbgnm.ILO16" sheetId="10"/>
      <definedName name="_xlbgnm.ILS16" sheetId="10"/>
      <definedName name="_xlbgnm.ILW16" sheetId="10"/>
      <definedName name="_xlbgnm.IMA16" sheetId="10"/>
      <definedName name="_xlbgnm.IME16" sheetId="10"/>
      <definedName name="_xlbgnm.IMI16" sheetId="10"/>
      <definedName name="_xlbgnm.IMM16" sheetId="10"/>
      <definedName name="_xlbgnm.IMQ16" sheetId="10"/>
      <definedName name="_xlbgnm.IMU16" sheetId="10"/>
      <definedName name="_xlbgnm.IMY16" sheetId="10"/>
      <definedName name="_xlbgnm.INC16" sheetId="10"/>
      <definedName name="_xlbgnm.ING16" sheetId="10"/>
      <definedName name="_xlbgnm.INK16" sheetId="10"/>
      <definedName name="_xlbgnm.INO16" sheetId="10"/>
      <definedName name="_xlbgnm.INS16" sheetId="10"/>
      <definedName name="_xlbgnm.INW16" sheetId="10"/>
      <definedName name="_xlbgnm.IOA16" sheetId="10"/>
      <definedName name="_xlbgnm.IOE16" sheetId="10"/>
      <definedName name="_xlbgnm.IOI16" sheetId="10"/>
      <definedName name="_xlbgnm.IOM16" sheetId="10"/>
      <definedName name="_xlbgnm.IOQ16" sheetId="10"/>
      <definedName name="_xlbgnm.IOU16" sheetId="10"/>
      <definedName name="_xlbgnm.IOY16" sheetId="10"/>
      <definedName name="_xlbgnm.IPC16" sheetId="10"/>
      <definedName name="_xlbgnm.IPG16" sheetId="10"/>
      <definedName name="_xlbgnm.IPK16" sheetId="10"/>
      <definedName name="_xlbgnm.IPO16" sheetId="10"/>
      <definedName name="_xlbgnm.IPS16" sheetId="10"/>
      <definedName name="_xlbgnm.IPW16" sheetId="10"/>
      <definedName name="_xlbgnm.IQA16" sheetId="10"/>
      <definedName name="_xlbgnm.IQE16" sheetId="10"/>
      <definedName name="_xlbgnm.IQI16" sheetId="10"/>
      <definedName name="_xlbgnm.IQM16" sheetId="10"/>
      <definedName name="_xlbgnm.IQQ16" sheetId="10"/>
      <definedName name="_xlbgnm.IQU16" sheetId="10"/>
      <definedName name="_xlbgnm.IQY16" sheetId="10"/>
      <definedName name="_xlbgnm.IRC16" sheetId="10"/>
      <definedName name="_xlbgnm.IRG16" sheetId="10"/>
      <definedName name="_xlbgnm.IRK16" sheetId="10"/>
      <definedName name="_xlbgnm.IRO16" sheetId="10"/>
      <definedName name="_xlbgnm.IRS16" sheetId="10"/>
      <definedName name="_xlbgnm.IRW16" sheetId="10"/>
      <definedName name="_xlbgnm.ISA16" sheetId="10"/>
      <definedName name="_xlbgnm.ISE16" sheetId="10"/>
      <definedName name="_xlbgnm.ISI16" sheetId="10"/>
      <definedName name="_xlbgnm.ISM16" sheetId="10"/>
      <definedName name="_xlbgnm.ISQ16" sheetId="10"/>
      <definedName name="_xlbgnm.ISU16" sheetId="10"/>
      <definedName name="_xlbgnm.ISY16" sheetId="10"/>
      <definedName name="_xlbgnm.ITC16" sheetId="10"/>
      <definedName name="_xlbgnm.ITG16" sheetId="10"/>
      <definedName name="_xlbgnm.ITK16" sheetId="10"/>
      <definedName name="_xlbgnm.ITO16" sheetId="10"/>
      <definedName name="_xlbgnm.ITS16" sheetId="10"/>
      <definedName name="_xlbgnm.ITW16" sheetId="10"/>
      <definedName name="_xlbgnm.IUA16" sheetId="10"/>
      <definedName name="_xlbgnm.IUE16" sheetId="10"/>
      <definedName name="_xlbgnm.IUI16" sheetId="10"/>
      <definedName name="_xlbgnm.IUM16" sheetId="10"/>
      <definedName name="_xlbgnm.IUQ16" sheetId="10"/>
      <definedName name="_xlbgnm.IUU16" sheetId="10"/>
      <definedName name="_xlbgnm.IUY16" sheetId="10"/>
      <definedName name="_xlbgnm.IWA16" sheetId="10"/>
      <definedName name="_xlbgnm.IVC16" sheetId="10"/>
      <definedName name="_xlbgnm.IWE16" sheetId="10"/>
      <definedName name="_xlbgnm.IVG16" sheetId="10"/>
      <definedName name="_xlbgnm.IWI16" sheetId="10"/>
      <definedName name="_xlbgnm.IVK16" sheetId="10"/>
      <definedName name="_xlbgnm.IWM16" sheetId="10"/>
      <definedName name="_xlbgnm.IVO16" sheetId="10"/>
      <definedName name="_xlbgnm.IWQ16" sheetId="10"/>
      <definedName name="_xlbgnm.IVS16" sheetId="10"/>
      <definedName name="_xlbgnm.IWU16" sheetId="10"/>
      <definedName name="_xlbgnm.IVW16" sheetId="10"/>
      <definedName name="_xlbgnm.IWY16" sheetId="10"/>
      <definedName name="_xlbgnm.IXC16" sheetId="10"/>
      <definedName name="_xlbgnm.IXG16" sheetId="10"/>
      <definedName name="_xlbgnm.IXK16" sheetId="10"/>
      <definedName name="_xlbgnm.IXO16" sheetId="10"/>
      <definedName name="_xlbgnm.IXS16" sheetId="10"/>
      <definedName name="_xlbgnm.IXW16" sheetId="10"/>
      <definedName name="_xlbgnm.IYA16" sheetId="10"/>
      <definedName name="_xlbgnm.IYE16" sheetId="10"/>
      <definedName name="_xlbgnm.IYI16" sheetId="10"/>
      <definedName name="_xlbgnm.IYM16" sheetId="10"/>
      <definedName name="_xlbgnm.IYQ16" sheetId="10"/>
      <definedName name="_xlbgnm.IYU16" sheetId="10"/>
      <definedName name="_xlbgnm.IYY16" sheetId="10"/>
      <definedName name="_xlbgnm.IZC16" sheetId="10"/>
      <definedName name="_xlbgnm.IZG16" sheetId="10"/>
      <definedName name="_xlbgnm.IZK16" sheetId="10"/>
      <definedName name="_xlbgnm.IZO16" sheetId="10"/>
      <definedName name="_xlbgnm.IZS16" sheetId="10"/>
      <definedName name="_xlbgnm.IZW16" sheetId="10"/>
      <definedName name="_xlbgnm.JAA16" sheetId="10"/>
      <definedName name="_xlbgnm.JAE16" sheetId="10"/>
      <definedName name="_xlbgnm.JAI16" sheetId="10"/>
      <definedName name="_xlbgnm.JAM16" sheetId="10"/>
      <definedName name="_xlbgnm.JAQ16" sheetId="10"/>
      <definedName name="_xlbgnm.JAU16" sheetId="10"/>
      <definedName name="_xlbgnm.JAY16" sheetId="10"/>
      <definedName name="_xlbgnm.JBC16" sheetId="10"/>
      <definedName name="_xlbgnm.JBG16" sheetId="10"/>
      <definedName name="_xlbgnm.JBK16" sheetId="10"/>
      <definedName name="_xlbgnm.JBO16" sheetId="10"/>
      <definedName name="_xlbgnm.JBS16" sheetId="10"/>
      <definedName name="_xlbgnm.JBW16" sheetId="10"/>
      <definedName name="_xlbgnm.JCA16" sheetId="10"/>
      <definedName name="_xlbgnm.JCE16" sheetId="10"/>
      <definedName name="_xlbgnm.JCI16" sheetId="10"/>
      <definedName name="_xlbgnm.JCM16" sheetId="10"/>
      <definedName name="_xlbgnm.JCQ16" sheetId="10"/>
      <definedName name="_xlbgnm.JCU16" sheetId="10"/>
      <definedName name="_xlbgnm.JCY16" sheetId="10"/>
      <definedName name="_xlbgnm.JDC16" sheetId="10"/>
      <definedName name="_xlbgnm.JDG16" sheetId="10"/>
      <definedName name="_xlbgnm.JDK16" sheetId="10"/>
      <definedName name="_xlbgnm.JDO16" sheetId="10"/>
      <definedName name="_xlbgnm.JDS16" sheetId="10"/>
      <definedName name="_xlbgnm.JDW16" sheetId="10"/>
      <definedName name="_xlbgnm.JEA16" sheetId="10"/>
      <definedName name="_xlbgnm.JEE16" sheetId="10"/>
      <definedName name="_xlbgnm.JEI16" sheetId="10"/>
      <definedName name="_xlbgnm.JEM16" sheetId="10"/>
      <definedName name="_xlbgnm.JEQ16" sheetId="10"/>
      <definedName name="_xlbgnm.JEU16" sheetId="10"/>
      <definedName name="_xlbgnm.JEY16" sheetId="10"/>
      <definedName name="_xlbgnm.JFC16" sheetId="10"/>
      <definedName name="_xlbgnm.JFG16" sheetId="10"/>
      <definedName name="_xlbgnm.JFK16" sheetId="10"/>
      <definedName name="_xlbgnm.JFO16" sheetId="10"/>
      <definedName name="_xlbgnm.JFS16" sheetId="10"/>
      <definedName name="_xlbgnm.JFW16" sheetId="10"/>
      <definedName name="_xlbgnm.JGA16" sheetId="10"/>
      <definedName name="_xlbgnm.JGE16" sheetId="10"/>
      <definedName name="_xlbgnm.JGI16" sheetId="10"/>
      <definedName name="_xlbgnm.JGM16" sheetId="10"/>
      <definedName name="_xlbgnm.JGQ16" sheetId="10"/>
      <definedName name="_xlbgnm.JGU16" sheetId="10"/>
      <definedName name="_xlbgnm.JGY16" sheetId="10"/>
      <definedName name="_xlbgnm.JHC16" sheetId="10"/>
      <definedName name="_xlbgnm.JHG16" sheetId="10"/>
      <definedName name="_xlbgnm.JHK16" sheetId="10"/>
      <definedName name="_xlbgnm.JHO16" sheetId="10"/>
      <definedName name="_xlbgnm.JHS16" sheetId="10"/>
      <definedName name="_xlbgnm.JHW16" sheetId="10"/>
      <definedName name="_xlbgnm.JIA16" sheetId="10"/>
      <definedName name="_xlbgnm.JIE16" sheetId="10"/>
      <definedName name="_xlbgnm.JII16" sheetId="10"/>
      <definedName name="_xlbgnm.JIM16" sheetId="10"/>
      <definedName name="_xlbgnm.JIQ16" sheetId="10"/>
      <definedName name="_xlbgnm.JIU16" sheetId="10"/>
      <definedName name="_xlbgnm.JIY16" sheetId="10"/>
      <definedName name="_xlbgnm.JJC16" sheetId="10"/>
      <definedName name="_xlbgnm.JJG16" sheetId="10"/>
      <definedName name="_xlbgnm.JJK16" sheetId="10"/>
      <definedName name="_xlbgnm.JJO16" sheetId="10"/>
      <definedName name="_xlbgnm.JJS16" sheetId="10"/>
      <definedName name="_xlbgnm.JJW16" sheetId="10"/>
      <definedName name="_xlbgnm.JKA16" sheetId="10"/>
      <definedName name="_xlbgnm.JKE16" sheetId="10"/>
      <definedName name="_xlbgnm.JKI16" sheetId="10"/>
      <definedName name="_xlbgnm.JKM16" sheetId="10"/>
      <definedName name="_xlbgnm.JKQ16" sheetId="10"/>
      <definedName name="_xlbgnm.JKU16" sheetId="10"/>
      <definedName name="_xlbgnm.JKY16" sheetId="10"/>
      <definedName name="_xlbgnm.JLC16" sheetId="10"/>
      <definedName name="_xlbgnm.JLG16" sheetId="10"/>
      <definedName name="_xlbgnm.JLK16" sheetId="10"/>
      <definedName name="_xlbgnm.JLO16" sheetId="10"/>
      <definedName name="_xlbgnm.JLS16" sheetId="10"/>
      <definedName name="_xlbgnm.JLW16" sheetId="10"/>
      <definedName name="_xlbgnm.JMA16" sheetId="10"/>
      <definedName name="_xlbgnm.JME16" sheetId="10"/>
      <definedName name="_xlbgnm.JMI16" sheetId="10"/>
      <definedName name="_xlbgnm.JMM16" sheetId="10"/>
      <definedName name="_xlbgnm.JMQ16" sheetId="10"/>
      <definedName name="_xlbgnm.JMU16" sheetId="10"/>
      <definedName name="_xlbgnm.JMY16" sheetId="10"/>
      <definedName name="_xlbgnm.JNC16" sheetId="10"/>
      <definedName name="_xlbgnm.JNG16" sheetId="10"/>
      <definedName name="_xlbgnm.JNK16" sheetId="10"/>
      <definedName name="_xlbgnm.JNO16" sheetId="10"/>
      <definedName name="_xlbgnm.JNS16" sheetId="10"/>
      <definedName name="_xlbgnm.JNW16" sheetId="10"/>
      <definedName name="_xlbgnm.JOA16" sheetId="10"/>
      <definedName name="_xlbgnm.JOE16" sheetId="10"/>
      <definedName name="_xlbgnm.JOI16" sheetId="10"/>
      <definedName name="_xlbgnm.JOM16" sheetId="10"/>
      <definedName name="_xlbgnm.JOQ16" sheetId="10"/>
      <definedName name="_xlbgnm.JOU16" sheetId="10"/>
      <definedName name="_xlbgnm.JOY16" sheetId="10"/>
      <definedName name="_xlbgnm.JPC16" sheetId="10"/>
      <definedName name="_xlbgnm.JPG16" sheetId="10"/>
      <definedName name="_xlbgnm.JPK16" sheetId="10"/>
      <definedName name="_xlbgnm.JPO16" sheetId="10"/>
      <definedName name="_xlbgnm.JPS16" sheetId="10"/>
      <definedName name="_xlbgnm.JPW16" sheetId="10"/>
      <definedName name="_xlbgnm.JQA16" sheetId="10"/>
      <definedName name="_xlbgnm.JQE16" sheetId="10"/>
      <definedName name="_xlbgnm.JQI16" sheetId="10"/>
      <definedName name="_xlbgnm.JQM16" sheetId="10"/>
      <definedName name="_xlbgnm.JQQ16" sheetId="10"/>
      <definedName name="_xlbgnm.JQU16" sheetId="10"/>
      <definedName name="_xlbgnm.JQY16" sheetId="10"/>
      <definedName name="_xlbgnm.JRC16" sheetId="10"/>
      <definedName name="_xlbgnm.JRG16" sheetId="10"/>
      <definedName name="_xlbgnm.JRK16" sheetId="10"/>
      <definedName name="_xlbgnm.JRO16" sheetId="10"/>
      <definedName name="_xlbgnm.JRS16" sheetId="10"/>
      <definedName name="_xlbgnm.JRW16" sheetId="10"/>
      <definedName name="_xlbgnm.JSA16" sheetId="10"/>
      <definedName name="_xlbgnm.JSE16" sheetId="10"/>
      <definedName name="_xlbgnm.JSI16" sheetId="10"/>
      <definedName name="_xlbgnm.JSM16" sheetId="10"/>
      <definedName name="_xlbgnm.JSQ16" sheetId="10"/>
      <definedName name="_xlbgnm.JSU16" sheetId="10"/>
      <definedName name="_xlbgnm.JSY16" sheetId="10"/>
      <definedName name="_xlbgnm.JTC16" sheetId="10"/>
      <definedName name="_xlbgnm.JTG16" sheetId="10"/>
      <definedName name="_xlbgnm.JTK16" sheetId="10"/>
      <definedName name="_xlbgnm.JTO16" sheetId="10"/>
      <definedName name="_xlbgnm.JTS16" sheetId="10"/>
      <definedName name="_xlbgnm.JTW16" sheetId="10"/>
      <definedName name="_xlbgnm.JUA16" sheetId="10"/>
      <definedName name="_xlbgnm.JUE16" sheetId="10"/>
      <definedName name="_xlbgnm.JUI16" sheetId="10"/>
      <definedName name="_xlbgnm.JUM16" sheetId="10"/>
      <definedName name="_xlbgnm.JUQ16" sheetId="10"/>
      <definedName name="_xlbgnm.JUU16" sheetId="10"/>
      <definedName name="_xlbgnm.JUY16" sheetId="10"/>
      <definedName name="_xlbgnm.JWA16" sheetId="10"/>
      <definedName name="_xlbgnm.JVC16" sheetId="10"/>
      <definedName name="_xlbgnm.JWE16" sheetId="10"/>
      <definedName name="_xlbgnm.JVG16" sheetId="10"/>
      <definedName name="_xlbgnm.JWI16" sheetId="10"/>
      <definedName name="_xlbgnm.JVK16" sheetId="10"/>
      <definedName name="_xlbgnm.JWM16" sheetId="10"/>
      <definedName name="_xlbgnm.JVO16" sheetId="10"/>
      <definedName name="_xlbgnm.JWQ16" sheetId="10"/>
      <definedName name="_xlbgnm.JVS16" sheetId="10"/>
      <definedName name="_xlbgnm.JWU16" sheetId="10"/>
      <definedName name="_xlbgnm.JVW16" sheetId="10"/>
      <definedName name="_xlbgnm.JWY16" sheetId="10"/>
      <definedName name="_xlbgnm.JXC16" sheetId="10"/>
      <definedName name="_xlbgnm.JXG16" sheetId="10"/>
      <definedName name="_xlbgnm.JXK16" sheetId="10"/>
      <definedName name="_xlbgnm.JXO16" sheetId="10"/>
      <definedName name="_xlbgnm.JXS16" sheetId="10"/>
      <definedName name="_xlbgnm.JXW16" sheetId="10"/>
      <definedName name="_xlbgnm.JYA16" sheetId="10"/>
      <definedName name="_xlbgnm.JYE16" sheetId="10"/>
      <definedName name="_xlbgnm.JYI16" sheetId="10"/>
      <definedName name="_xlbgnm.JYM16" sheetId="10"/>
      <definedName name="_xlbgnm.JYQ16" sheetId="10"/>
      <definedName name="_xlbgnm.JYU16" sheetId="10"/>
      <definedName name="_xlbgnm.JYY16" sheetId="10"/>
      <definedName name="_xlbgnm.JZC16" sheetId="10"/>
      <definedName name="_xlbgnm.JZG16" sheetId="10"/>
      <definedName name="_xlbgnm.JZK16" sheetId="10"/>
      <definedName name="_xlbgnm.JZO16" sheetId="10"/>
      <definedName name="_xlbgnm.JZS16" sheetId="10"/>
      <definedName name="_xlbgnm.JZW16" sheetId="10"/>
      <definedName name="_xlbgnm.KAA16" sheetId="10"/>
      <definedName name="_xlbgnm.KAE16" sheetId="10"/>
      <definedName name="_xlbgnm.KAI16" sheetId="10"/>
      <definedName name="_xlbgnm.KAM16" sheetId="10"/>
      <definedName name="_xlbgnm.KAQ16" sheetId="10"/>
      <definedName name="_xlbgnm.KAU16" sheetId="10"/>
      <definedName name="_xlbgnm.KAY16" sheetId="10"/>
      <definedName name="_xlbgnm.KBC16" sheetId="10"/>
      <definedName name="_xlbgnm.KBG16" sheetId="10"/>
      <definedName name="_xlbgnm.KBK16" sheetId="10"/>
      <definedName name="_xlbgnm.KBO16" sheetId="10"/>
      <definedName name="_xlbgnm.KBS16" sheetId="10"/>
      <definedName name="_xlbgnm.KBW16" sheetId="10"/>
      <definedName name="_xlbgnm.KCA16" sheetId="10"/>
      <definedName name="_xlbgnm.KCE16" sheetId="10"/>
      <definedName name="_xlbgnm.KCI16" sheetId="10"/>
      <definedName name="_xlbgnm.KCM16" sheetId="10"/>
      <definedName name="_xlbgnm.KCQ16" sheetId="10"/>
      <definedName name="_xlbgnm.KCU16" sheetId="10"/>
      <definedName name="_xlbgnm.KCY16" sheetId="10"/>
      <definedName name="_xlbgnm.KDC16" sheetId="10"/>
      <definedName name="_xlbgnm.KDG16" sheetId="10"/>
      <definedName name="_xlbgnm.KDK16" sheetId="10"/>
      <definedName name="_xlbgnm.KDO16" sheetId="10"/>
      <definedName name="_xlbgnm.KDS16" sheetId="10"/>
      <definedName name="_xlbgnm.KDW16" sheetId="10"/>
      <definedName name="_xlbgnm.KEA16" sheetId="10"/>
      <definedName name="_xlbgnm.KEE16" sheetId="10"/>
      <definedName name="_xlbgnm.KEI16" sheetId="10"/>
      <definedName name="_xlbgnm.KEM16" sheetId="10"/>
      <definedName name="_xlbgnm.KEQ16" sheetId="10"/>
      <definedName name="_xlbgnm.KEU16" sheetId="10"/>
      <definedName name="_xlbgnm.KEY16" sheetId="10"/>
      <definedName name="_xlbgnm.KFC16" sheetId="10"/>
      <definedName name="_xlbgnm.KFG16" sheetId="10"/>
      <definedName name="_xlbgnm.KFK16" sheetId="10"/>
      <definedName name="_xlbgnm.KFO16" sheetId="10"/>
      <definedName name="_xlbgnm.KFS16" sheetId="10"/>
      <definedName name="_xlbgnm.KFW16" sheetId="10"/>
      <definedName name="_xlbgnm.KGA16" sheetId="10"/>
      <definedName name="_xlbgnm.KGE16" sheetId="10"/>
      <definedName name="_xlbgnm.KGI16" sheetId="10"/>
      <definedName name="_xlbgnm.KGM16" sheetId="10"/>
      <definedName name="_xlbgnm.KGQ16" sheetId="10"/>
      <definedName name="_xlbgnm.KGU16" sheetId="10"/>
      <definedName name="_xlbgnm.KGY16" sheetId="10"/>
      <definedName name="_xlbgnm.KHC16" sheetId="10"/>
      <definedName name="_xlbgnm.KHG16" sheetId="10"/>
      <definedName name="_xlbgnm.KHK16" sheetId="10"/>
      <definedName name="_xlbgnm.KHO16" sheetId="10"/>
      <definedName name="_xlbgnm.KHS16" sheetId="10"/>
      <definedName name="_xlbgnm.KHW16" sheetId="10"/>
      <definedName name="_xlbgnm.KIA16" sheetId="10"/>
      <definedName name="_xlbgnm.KIE16" sheetId="10"/>
      <definedName name="_xlbgnm.KII16" sheetId="10"/>
      <definedName name="_xlbgnm.KIM16" sheetId="10"/>
      <definedName name="_xlbgnm.KIQ16" sheetId="10"/>
      <definedName name="_xlbgnm.KIU16" sheetId="10"/>
      <definedName name="_xlbgnm.KIY16" sheetId="10"/>
      <definedName name="_xlbgnm.KJC16" sheetId="10"/>
      <definedName name="_xlbgnm.KJG16" sheetId="10"/>
      <definedName name="_xlbgnm.KJK16" sheetId="10"/>
      <definedName name="_xlbgnm.KJO16" sheetId="10"/>
      <definedName name="_xlbgnm.KJS16" sheetId="10"/>
      <definedName name="_xlbgnm.KJW16" sheetId="10"/>
      <definedName name="_xlbgnm.KKA16" sheetId="10"/>
      <definedName name="_xlbgnm.KKE16" sheetId="10"/>
      <definedName name="_xlbgnm.KKI16" sheetId="10"/>
      <definedName name="_xlbgnm.KKM16" sheetId="10"/>
      <definedName name="_xlbgnm.KKQ16" sheetId="10"/>
      <definedName name="_xlbgnm.KKU16" sheetId="10"/>
      <definedName name="_xlbgnm.KKY16" sheetId="10"/>
      <definedName name="_xlbgnm.KLC16" sheetId="10"/>
      <definedName name="_xlbgnm.KLG16" sheetId="10"/>
      <definedName name="_xlbgnm.KLK16" sheetId="10"/>
      <definedName name="_xlbgnm.KLO16" sheetId="10"/>
      <definedName name="_xlbgnm.KLS16" sheetId="10"/>
      <definedName name="_xlbgnm.KLW16" sheetId="10"/>
      <definedName name="_xlbgnm.KMA16" sheetId="10"/>
      <definedName name="_xlbgnm.KME16" sheetId="10"/>
      <definedName name="_xlbgnm.KMI16" sheetId="10"/>
      <definedName name="_xlbgnm.KMM16" sheetId="10"/>
      <definedName name="_xlbgnm.KMQ16" sheetId="10"/>
      <definedName name="_xlbgnm.KMU16" sheetId="10"/>
      <definedName name="_xlbgnm.KMY16" sheetId="10"/>
      <definedName name="_xlbgnm.KNC16" sheetId="10"/>
      <definedName name="_xlbgnm.KNG16" sheetId="10"/>
      <definedName name="_xlbgnm.KNK16" sheetId="10"/>
      <definedName name="_xlbgnm.KNO16" sheetId="10"/>
      <definedName name="_xlbgnm.KNS16" sheetId="10"/>
      <definedName name="_xlbgnm.KNW16" sheetId="10"/>
      <definedName name="_xlbgnm.KOA16" sheetId="10"/>
      <definedName name="_xlbgnm.KOE16" sheetId="10"/>
      <definedName name="_xlbgnm.KOI16" sheetId="10"/>
      <definedName name="_xlbgnm.KOM16" sheetId="10"/>
      <definedName name="_xlbgnm.KOQ16" sheetId="10"/>
      <definedName name="_xlbgnm.KOU16" sheetId="10"/>
      <definedName name="_xlbgnm.KOY16" sheetId="10"/>
      <definedName name="_xlbgnm.KPC16" sheetId="10"/>
      <definedName name="_xlbgnm.KPG16" sheetId="10"/>
      <definedName name="_xlbgnm.KPK16" sheetId="10"/>
      <definedName name="_xlbgnm.KPO16" sheetId="10"/>
      <definedName name="_xlbgnm.KPS16" sheetId="10"/>
      <definedName name="_xlbgnm.KPW16" sheetId="10"/>
      <definedName name="_xlbgnm.KQA16" sheetId="10"/>
      <definedName name="_xlbgnm.KQE16" sheetId="10"/>
      <definedName name="_xlbgnm.KQI16" sheetId="10"/>
      <definedName name="_xlbgnm.KQM16" sheetId="10"/>
      <definedName name="_xlbgnm.KQQ16" sheetId="10"/>
      <definedName name="_xlbgnm.KQU16" sheetId="10"/>
      <definedName name="_xlbgnm.KQY16" sheetId="10"/>
      <definedName name="_xlbgnm.KRC16" sheetId="10"/>
      <definedName name="_xlbgnm.KRG16" sheetId="10"/>
      <definedName name="_xlbgnm.KRK16" sheetId="10"/>
      <definedName name="_xlbgnm.KRO16" sheetId="10"/>
      <definedName name="_xlbgnm.KRS16" sheetId="10"/>
      <definedName name="_xlbgnm.KRW16" sheetId="10"/>
      <definedName name="_xlbgnm.KSA16" sheetId="10"/>
      <definedName name="_xlbgnm.KSE16" sheetId="10"/>
      <definedName name="_xlbgnm.KSI16" sheetId="10"/>
      <definedName name="_xlbgnm.KSM16" sheetId="10"/>
      <definedName name="_xlbgnm.KSQ16" sheetId="10"/>
      <definedName name="_xlbgnm.KSU16" sheetId="10"/>
      <definedName name="_xlbgnm.KSY16" sheetId="10"/>
      <definedName name="_xlbgnm.KTC16" sheetId="10"/>
      <definedName name="_xlbgnm.KTG16" sheetId="10"/>
      <definedName name="_xlbgnm.KTK16" sheetId="10"/>
      <definedName name="_xlbgnm.KTO16" sheetId="10"/>
      <definedName name="_xlbgnm.KTS16" sheetId="10"/>
      <definedName name="_xlbgnm.KTW16" sheetId="10"/>
      <definedName name="_xlbgnm.KUA16" sheetId="10"/>
      <definedName name="_xlbgnm.KUE16" sheetId="10"/>
      <definedName name="_xlbgnm.KUI16" sheetId="10"/>
      <definedName name="_xlbgnm.KUM16" sheetId="10"/>
      <definedName name="_xlbgnm.KUQ16" sheetId="10"/>
      <definedName name="_xlbgnm.KUU16" sheetId="10"/>
      <definedName name="_xlbgnm.KUY16" sheetId="10"/>
      <definedName name="_xlbgnm.KWA16" sheetId="10"/>
      <definedName name="_xlbgnm.KVC16" sheetId="10"/>
      <definedName name="_xlbgnm.KWE16" sheetId="10"/>
      <definedName name="_xlbgnm.KVG16" sheetId="10"/>
      <definedName name="_xlbgnm.KWI16" sheetId="10"/>
      <definedName name="_xlbgnm.KVK16" sheetId="10"/>
      <definedName name="_xlbgnm.KWM16" sheetId="10"/>
      <definedName name="_xlbgnm.KVO16" sheetId="10"/>
      <definedName name="_xlbgnm.KWQ16" sheetId="10"/>
      <definedName name="_xlbgnm.KVS16" sheetId="10"/>
      <definedName name="_xlbgnm.KWU16" sheetId="10"/>
      <definedName name="_xlbgnm.KVW16" sheetId="10"/>
      <definedName name="_xlbgnm.KWY16" sheetId="10"/>
      <definedName name="_xlbgnm.KXC16" sheetId="10"/>
      <definedName name="_xlbgnm.KXG16" sheetId="10"/>
      <definedName name="_xlbgnm.KXK16" sheetId="10"/>
      <definedName name="_xlbgnm.KXO16" sheetId="10"/>
      <definedName name="_xlbgnm.KXS16" sheetId="10"/>
      <definedName name="_xlbgnm.KXW16" sheetId="10"/>
      <definedName name="_xlbgnm.KYA16" sheetId="10"/>
      <definedName name="_xlbgnm.KYE16" sheetId="10"/>
      <definedName name="_xlbgnm.KYI16" sheetId="10"/>
      <definedName name="_xlbgnm.KYM16" sheetId="10"/>
      <definedName name="_xlbgnm.KYQ16" sheetId="10"/>
      <definedName name="_xlbgnm.KYU16" sheetId="10"/>
      <definedName name="_xlbgnm.KYY16" sheetId="10"/>
      <definedName name="_xlbgnm.KZC16" sheetId="10"/>
      <definedName name="_xlbgnm.KZG16" sheetId="10"/>
      <definedName name="_xlbgnm.KZK16" sheetId="10"/>
      <definedName name="_xlbgnm.KZO16" sheetId="10"/>
      <definedName name="_xlbgnm.KZS16" sheetId="10"/>
      <definedName name="_xlbgnm.KZW16" sheetId="10"/>
      <definedName name="_xlbgnm.LAA16" sheetId="10"/>
      <definedName name="_xlbgnm.LAE16" sheetId="10"/>
      <definedName name="_xlbgnm.LAI16" sheetId="10"/>
      <definedName name="_xlbgnm.LAM16" sheetId="10"/>
      <definedName name="_xlbgnm.LAQ16" sheetId="10"/>
      <definedName name="_xlbgnm.LAU16" sheetId="10"/>
      <definedName name="_xlbgnm.LAY16" sheetId="10"/>
      <definedName name="_xlbgnm.LBC16" sheetId="10"/>
      <definedName name="_xlbgnm.LBG16" sheetId="10"/>
      <definedName name="_xlbgnm.LBK16" sheetId="10"/>
      <definedName name="_xlbgnm.LBO16" sheetId="10"/>
      <definedName name="_xlbgnm.LBS16" sheetId="10"/>
      <definedName name="_xlbgnm.LBW16" sheetId="10"/>
      <definedName name="_xlbgnm.LCA16" sheetId="10"/>
      <definedName name="_xlbgnm.LCE16" sheetId="10"/>
      <definedName name="_xlbgnm.LCI16" sheetId="10"/>
      <definedName name="_xlbgnm.LCM16" sheetId="10"/>
      <definedName name="_xlbgnm.LCQ16" sheetId="10"/>
      <definedName name="_xlbgnm.LCU16" sheetId="10"/>
      <definedName name="_xlbgnm.LCY16" sheetId="10"/>
      <definedName name="_xlbgnm.LDC16" sheetId="10"/>
      <definedName name="_xlbgnm.LDG16" sheetId="10"/>
      <definedName name="_xlbgnm.LDK16" sheetId="10"/>
      <definedName name="_xlbgnm.LDO16" sheetId="10"/>
      <definedName name="_xlbgnm.LDS16" sheetId="10"/>
      <definedName name="_xlbgnm.LDW16" sheetId="10"/>
      <definedName name="_xlbgnm.LEA16" sheetId="10"/>
      <definedName name="_xlbgnm.LEE16" sheetId="10"/>
      <definedName name="_xlbgnm.LEI16" sheetId="10"/>
      <definedName name="_xlbgnm.LEM16" sheetId="10"/>
      <definedName name="_xlbgnm.LEQ16" sheetId="10"/>
      <definedName name="_xlbgnm.LEU16" sheetId="10"/>
      <definedName name="_xlbgnm.LEY16" sheetId="10"/>
      <definedName name="_xlbgnm.LFC16" sheetId="10"/>
      <definedName name="_xlbgnm.LFG16" sheetId="10"/>
      <definedName name="_xlbgnm.LFK16" sheetId="10"/>
      <definedName name="_xlbgnm.LFO16" sheetId="10"/>
      <definedName name="_xlbgnm.LFS16" sheetId="10"/>
      <definedName name="_xlbgnm.LFW16" sheetId="10"/>
      <definedName name="_xlbgnm.LGA16" sheetId="10"/>
      <definedName name="_xlbgnm.LGE16" sheetId="10"/>
      <definedName name="_xlbgnm.LGI16" sheetId="10"/>
      <definedName name="_xlbgnm.LGM16" sheetId="10"/>
      <definedName name="_xlbgnm.LGQ16" sheetId="10"/>
      <definedName name="_xlbgnm.LGU16" sheetId="10"/>
      <definedName name="_xlbgnm.LGY16" sheetId="10"/>
      <definedName name="_xlbgnm.LHC16" sheetId="10"/>
      <definedName name="_xlbgnm.LHG16" sheetId="10"/>
      <definedName name="_xlbgnm.LHK16" sheetId="10"/>
      <definedName name="_xlbgnm.LHO16" sheetId="10"/>
      <definedName name="_xlbgnm.LHS16" sheetId="10"/>
      <definedName name="_xlbgnm.LHW16" sheetId="10"/>
      <definedName name="_xlbgnm.LIA16" sheetId="10"/>
      <definedName name="_xlbgnm.LIE16" sheetId="10"/>
      <definedName name="_xlbgnm.LII16" sheetId="10"/>
      <definedName name="_xlbgnm.LIM16" sheetId="10"/>
      <definedName name="_xlbgnm.LIQ16" sheetId="10"/>
      <definedName name="_xlbgnm.LIU16" sheetId="10"/>
      <definedName name="_xlbgnm.LIY16" sheetId="10"/>
      <definedName name="_xlbgnm.LJC16" sheetId="10"/>
      <definedName name="_xlbgnm.LJG16" sheetId="10"/>
      <definedName name="_xlbgnm.LJK16" sheetId="10"/>
      <definedName name="_xlbgnm.LJO16" sheetId="10"/>
      <definedName name="_xlbgnm.LJS16" sheetId="10"/>
      <definedName name="_xlbgnm.LJW16" sheetId="10"/>
      <definedName name="_xlbgnm.LKA16" sheetId="10"/>
      <definedName name="_xlbgnm.LKE16" sheetId="10"/>
      <definedName name="_xlbgnm.LKI16" sheetId="10"/>
      <definedName name="_xlbgnm.LKM16" sheetId="10"/>
      <definedName name="_xlbgnm.LKQ16" sheetId="10"/>
      <definedName name="_xlbgnm.LKU16" sheetId="10"/>
      <definedName name="_xlbgnm.LKY16" sheetId="10"/>
      <definedName name="_xlbgnm.LLC16" sheetId="10"/>
      <definedName name="_xlbgnm.LLG16" sheetId="10"/>
      <definedName name="_xlbgnm.LLK16" sheetId="10"/>
      <definedName name="_xlbgnm.LLO16" sheetId="10"/>
      <definedName name="_xlbgnm.LLS16" sheetId="10"/>
      <definedName name="_xlbgnm.LLW16" sheetId="10"/>
      <definedName name="_xlbgnm.LMA16" sheetId="10"/>
      <definedName name="_xlbgnm.LME16" sheetId="10"/>
      <definedName name="_xlbgnm.LMI16" sheetId="10"/>
      <definedName name="_xlbgnm.LMM16" sheetId="10"/>
      <definedName name="_xlbgnm.LMQ16" sheetId="10"/>
      <definedName name="_xlbgnm.LMU16" sheetId="10"/>
      <definedName name="_xlbgnm.LMY16" sheetId="10"/>
      <definedName name="_xlbgnm.LNC16" sheetId="10"/>
      <definedName name="_xlbgnm.LNG16" sheetId="10"/>
      <definedName name="_xlbgnm.LNK16" sheetId="10"/>
      <definedName name="_xlbgnm.LNO16" sheetId="10"/>
      <definedName name="_xlbgnm.LNS16" sheetId="10"/>
      <definedName name="_xlbgnm.LNW16" sheetId="10"/>
      <definedName name="_xlbgnm.LOA16" sheetId="10"/>
      <definedName name="_xlbgnm.LOE16" sheetId="10"/>
      <definedName name="_xlbgnm.LOI16" sheetId="10"/>
      <definedName name="_xlbgnm.LOM16" sheetId="10"/>
      <definedName name="_xlbgnm.LOQ16" sheetId="10"/>
      <definedName name="_xlbgnm.LOU16" sheetId="10"/>
      <definedName name="_xlbgnm.LOY16" sheetId="10"/>
      <definedName name="_xlbgnm.LPC16" sheetId="10"/>
      <definedName name="_xlbgnm.LPG16" sheetId="10"/>
      <definedName name="_xlbgnm.LPK16" sheetId="10"/>
      <definedName name="_xlbgnm.LPO16" sheetId="10"/>
      <definedName name="_xlbgnm.LPS16" sheetId="10"/>
      <definedName name="_xlbgnm.LPW16" sheetId="10"/>
      <definedName name="_xlbgnm.LQA16" sheetId="10"/>
      <definedName name="_xlbgnm.LQE16" sheetId="10"/>
      <definedName name="_xlbgnm.LQI16" sheetId="10"/>
      <definedName name="_xlbgnm.LQM16" sheetId="10"/>
      <definedName name="_xlbgnm.LQQ16" sheetId="10"/>
      <definedName name="_xlbgnm.LQU16" sheetId="10"/>
      <definedName name="_xlbgnm.LQY16" sheetId="10"/>
      <definedName name="_xlbgnm.LRC16" sheetId="10"/>
      <definedName name="_xlbgnm.LRG16" sheetId="10"/>
      <definedName name="_xlbgnm.LRK16" sheetId="10"/>
      <definedName name="_xlbgnm.LRO16" sheetId="10"/>
      <definedName name="_xlbgnm.LRS16" sheetId="10"/>
      <definedName name="_xlbgnm.LRW16" sheetId="10"/>
      <definedName name="_xlbgnm.LSA16" sheetId="10"/>
      <definedName name="_xlbgnm.LSE16" sheetId="10"/>
      <definedName name="_xlbgnm.LSI16" sheetId="10"/>
      <definedName name="_xlbgnm.LSM16" sheetId="10"/>
      <definedName name="_xlbgnm.LSQ16" sheetId="10"/>
      <definedName name="_xlbgnm.LSU16" sheetId="10"/>
      <definedName name="_xlbgnm.LSY16" sheetId="10"/>
      <definedName name="_xlbgnm.LTC16" sheetId="10"/>
      <definedName name="_xlbgnm.LTG16" sheetId="10"/>
      <definedName name="_xlbgnm.LTK16" sheetId="10"/>
      <definedName name="_xlbgnm.LTO16" sheetId="10"/>
      <definedName name="_xlbgnm.LTS16" sheetId="10"/>
      <definedName name="_xlbgnm.LTW16" sheetId="10"/>
      <definedName name="_xlbgnm.LUA16" sheetId="10"/>
      <definedName name="_xlbgnm.LUE16" sheetId="10"/>
      <definedName name="_xlbgnm.LUI16" sheetId="10"/>
      <definedName name="_xlbgnm.LUM16" sheetId="10"/>
      <definedName name="_xlbgnm.LUQ16" sheetId="10"/>
      <definedName name="_xlbgnm.LUU16" sheetId="10"/>
      <definedName name="_xlbgnm.LUY16" sheetId="10"/>
      <definedName name="_xlbgnm.LWA16" sheetId="10"/>
      <definedName name="_xlbgnm.LVC16" sheetId="10"/>
      <definedName name="_xlbgnm.LWE16" sheetId="10"/>
      <definedName name="_xlbgnm.LVG16" sheetId="10"/>
      <definedName name="_xlbgnm.LWI16" sheetId="10"/>
      <definedName name="_xlbgnm.LVK16" sheetId="10"/>
      <definedName name="_xlbgnm.LWM16" sheetId="10"/>
      <definedName name="_xlbgnm.LVO16" sheetId="10"/>
      <definedName name="_xlbgnm.LWQ16" sheetId="10"/>
      <definedName name="_xlbgnm.LVS16" sheetId="10"/>
      <definedName name="_xlbgnm.LWU16" sheetId="10"/>
      <definedName name="_xlbgnm.LVW16" sheetId="10"/>
      <definedName name="_xlbgnm.LWY16" sheetId="10"/>
      <definedName name="_xlbgnm.LXC16" sheetId="10"/>
      <definedName name="_xlbgnm.LXG16" sheetId="10"/>
      <definedName name="_xlbgnm.LXK16" sheetId="10"/>
      <definedName name="_xlbgnm.LXO16" sheetId="10"/>
      <definedName name="_xlbgnm.LXS16" sheetId="10"/>
      <definedName name="_xlbgnm.LXW16" sheetId="10"/>
      <definedName name="_xlbgnm.LYA16" sheetId="10"/>
      <definedName name="_xlbgnm.LYE16" sheetId="10"/>
      <definedName name="_xlbgnm.LYI16" sheetId="10"/>
      <definedName name="_xlbgnm.LYM16" sheetId="10"/>
      <definedName name="_xlbgnm.LYQ16" sheetId="10"/>
      <definedName name="_xlbgnm.LYU16" sheetId="10"/>
      <definedName name="_xlbgnm.LYY16" sheetId="10"/>
      <definedName name="_xlbgnm.LZC16" sheetId="10"/>
      <definedName name="_xlbgnm.LZG16" sheetId="10"/>
      <definedName name="_xlbgnm.LZK16" sheetId="10"/>
      <definedName name="_xlbgnm.LZO16" sheetId="10"/>
      <definedName name="_xlbgnm.LZS16" sheetId="10"/>
      <definedName name="_xlbgnm.LZW16" sheetId="10"/>
      <definedName name="_xlbgnm.MAA16" sheetId="10"/>
      <definedName name="_xlbgnm.MAE16" sheetId="10"/>
      <definedName name="_xlbgnm.MAI16" sheetId="10"/>
      <definedName name="_xlbgnm.MAM16" sheetId="10"/>
      <definedName name="_xlbgnm.MAQ16" sheetId="10"/>
      <definedName name="_xlbgnm.MAU16" sheetId="10"/>
      <definedName name="_xlbgnm.MAY16" sheetId="10"/>
      <definedName name="_xlbgnm.MBC16" sheetId="10"/>
      <definedName name="_xlbgnm.MBG16" sheetId="10"/>
      <definedName name="_xlbgnm.MBK16" sheetId="10"/>
      <definedName name="_xlbgnm.MBO16" sheetId="10"/>
      <definedName name="_xlbgnm.MBS16" sheetId="10"/>
      <definedName name="_xlbgnm.MBW16" sheetId="10"/>
      <definedName name="_xlbgnm.MCA16" sheetId="10"/>
      <definedName name="_xlbgnm.MCE16" sheetId="10"/>
      <definedName name="_xlbgnm.MCI16" sheetId="10"/>
      <definedName name="_xlbgnm.MCM16" sheetId="10"/>
      <definedName name="_xlbgnm.MCQ16" sheetId="10"/>
      <definedName name="_xlbgnm.MCU16" sheetId="10"/>
      <definedName name="_xlbgnm.MCY16" sheetId="10"/>
      <definedName name="_xlbgnm.MDC16" sheetId="10"/>
      <definedName name="_xlbgnm.MDG16" sheetId="10"/>
      <definedName name="_xlbgnm.MDK16" sheetId="10"/>
      <definedName name="_xlbgnm.MDO16" sheetId="10"/>
      <definedName name="_xlbgnm.MDS16" sheetId="10"/>
      <definedName name="_xlbgnm.MDW16" sheetId="10"/>
      <definedName name="_xlbgnm.MEA16" sheetId="10"/>
      <definedName name="_xlbgnm.MEE16" sheetId="10"/>
      <definedName name="_xlbgnm.MEI16" sheetId="10"/>
      <definedName name="_xlbgnm.MEM16" sheetId="10"/>
      <definedName name="_xlbgnm.MEQ16" sheetId="10"/>
      <definedName name="_xlbgnm.MEU16" sheetId="10"/>
      <definedName name="_xlbgnm.MEY16" sheetId="10"/>
      <definedName name="_xlbgnm.MFC16" sheetId="10"/>
      <definedName name="_xlbgnm.MFG16" sheetId="10"/>
      <definedName name="_xlbgnm.MFK16" sheetId="10"/>
      <definedName name="_xlbgnm.MFO16" sheetId="10"/>
      <definedName name="_xlbgnm.MFS16" sheetId="10"/>
      <definedName name="_xlbgnm.MFW16" sheetId="10"/>
      <definedName name="_xlbgnm.MGA16" sheetId="10"/>
      <definedName name="_xlbgnm.MGE16" sheetId="10"/>
      <definedName name="_xlbgnm.MGI16" sheetId="10"/>
      <definedName name="_xlbgnm.MGM16" sheetId="10"/>
      <definedName name="_xlbgnm.MGQ16" sheetId="10"/>
      <definedName name="_xlbgnm.MGU16" sheetId="10"/>
      <definedName name="_xlbgnm.MGY16" sheetId="10"/>
      <definedName name="_xlbgnm.MHC16" sheetId="10"/>
      <definedName name="_xlbgnm.MHG16" sheetId="10"/>
      <definedName name="_xlbgnm.MHK16" sheetId="10"/>
      <definedName name="_xlbgnm.MHO16" sheetId="10"/>
      <definedName name="_xlbgnm.MHS16" sheetId="10"/>
      <definedName name="_xlbgnm.MHW16" sheetId="10"/>
      <definedName name="_xlbgnm.MIA16" sheetId="10"/>
      <definedName name="_xlbgnm.MIE16" sheetId="10"/>
      <definedName name="_xlbgnm.MII16" sheetId="10"/>
      <definedName name="_xlbgnm.MIM16" sheetId="10"/>
      <definedName name="_xlbgnm.MIQ16" sheetId="10"/>
      <definedName name="_xlbgnm.MIU16" sheetId="10"/>
      <definedName name="_xlbgnm.MIY16" sheetId="10"/>
      <definedName name="_xlbgnm.MJC16" sheetId="10"/>
      <definedName name="_xlbgnm.MJG16" sheetId="10"/>
      <definedName name="_xlbgnm.MJK16" sheetId="10"/>
      <definedName name="_xlbgnm.MJO16" sheetId="10"/>
      <definedName name="_xlbgnm.MJS16" sheetId="10"/>
      <definedName name="_xlbgnm.MJW16" sheetId="10"/>
      <definedName name="_xlbgnm.MKA16" sheetId="10"/>
      <definedName name="_xlbgnm.MKE16" sheetId="10"/>
      <definedName name="_xlbgnm.MKI16" sheetId="10"/>
      <definedName name="_xlbgnm.MKM16" sheetId="10"/>
      <definedName name="_xlbgnm.MKQ16" sheetId="10"/>
      <definedName name="_xlbgnm.MKU16" sheetId="10"/>
      <definedName name="_xlbgnm.MKY16" sheetId="10"/>
      <definedName name="_xlbgnm.MLC16" sheetId="10"/>
      <definedName name="_xlbgnm.MLG16" sheetId="10"/>
      <definedName name="_xlbgnm.MLK16" sheetId="10"/>
      <definedName name="_xlbgnm.MLO16" sheetId="10"/>
      <definedName name="_xlbgnm.MLS16" sheetId="10"/>
      <definedName name="_xlbgnm.MLW16" sheetId="10"/>
      <definedName name="_xlbgnm.MMA16" sheetId="10"/>
      <definedName name="_xlbgnm.MME16" sheetId="10"/>
      <definedName name="_xlbgnm.MMI16" sheetId="10"/>
      <definedName name="_xlbgnm.MMM16" sheetId="10"/>
      <definedName name="_xlbgnm.MMQ16" sheetId="10"/>
      <definedName name="_xlbgnm.MMU16" sheetId="10"/>
      <definedName name="_xlbgnm.MMY16" sheetId="10"/>
      <definedName name="_xlbgnm.MNC16" sheetId="10"/>
      <definedName name="_xlbgnm.MNG16" sheetId="10"/>
      <definedName name="_xlbgnm.MNK16" sheetId="10"/>
      <definedName name="_xlbgnm.MNO16" sheetId="10"/>
      <definedName name="_xlbgnm.MNS16" sheetId="10"/>
      <definedName name="_xlbgnm.MNW16" sheetId="10"/>
      <definedName name="_xlbgnm.MOA16" sheetId="10"/>
      <definedName name="_xlbgnm.MOE16" sheetId="10"/>
      <definedName name="_xlbgnm.MOI16" sheetId="10"/>
      <definedName name="_xlbgnm.MOM16" sheetId="10"/>
      <definedName name="_xlbgnm.MOQ16" sheetId="10"/>
      <definedName name="_xlbgnm.MOU16" sheetId="10"/>
      <definedName name="_xlbgnm.MOY16" sheetId="10"/>
      <definedName name="_xlbgnm.MPC16" sheetId="10"/>
      <definedName name="_xlbgnm.MPG16" sheetId="10"/>
      <definedName name="_xlbgnm.MPK16" sheetId="10"/>
      <definedName name="_xlbgnm.MPO16" sheetId="10"/>
      <definedName name="_xlbgnm.MPS16" sheetId="10"/>
      <definedName name="_xlbgnm.MPW16" sheetId="10"/>
      <definedName name="_xlbgnm.MQA16" sheetId="10"/>
      <definedName name="_xlbgnm.MQE16" sheetId="10"/>
      <definedName name="_xlbgnm.MQI16" sheetId="10"/>
      <definedName name="_xlbgnm.MQM16" sheetId="10"/>
      <definedName name="_xlbgnm.MQQ16" sheetId="10"/>
      <definedName name="_xlbgnm.MQU16" sheetId="10"/>
      <definedName name="_xlbgnm.MQY16" sheetId="10"/>
      <definedName name="_xlbgnm.MRC16" sheetId="10"/>
      <definedName name="_xlbgnm.MRG16" sheetId="10"/>
      <definedName name="_xlbgnm.MRK16" sheetId="10"/>
      <definedName name="_xlbgnm.MRO16" sheetId="10"/>
      <definedName name="_xlbgnm.MRS16" sheetId="10"/>
      <definedName name="_xlbgnm.MRW16" sheetId="10"/>
      <definedName name="_xlbgnm.MSA16" sheetId="10"/>
      <definedName name="_xlbgnm.MSE16" sheetId="10"/>
      <definedName name="_xlbgnm.MSI16" sheetId="10"/>
      <definedName name="_xlbgnm.MSM16" sheetId="10"/>
      <definedName name="_xlbgnm.MSQ16" sheetId="10"/>
      <definedName name="_xlbgnm.MSU16" sheetId="10"/>
      <definedName name="_xlbgnm.MSY16" sheetId="10"/>
      <definedName name="_xlbgnm.MTC16" sheetId="10"/>
      <definedName name="_xlbgnm.MTG16" sheetId="10"/>
      <definedName name="_xlbgnm.MTK16" sheetId="10"/>
      <definedName name="_xlbgnm.MTO16" sheetId="10"/>
      <definedName name="_xlbgnm.MTS16" sheetId="10"/>
      <definedName name="_xlbgnm.MTW16" sheetId="10"/>
      <definedName name="_xlbgnm.MUA16" sheetId="10"/>
      <definedName name="_xlbgnm.MUE16" sheetId="10"/>
      <definedName name="_xlbgnm.MUI16" sheetId="10"/>
      <definedName name="_xlbgnm.MUM16" sheetId="10"/>
      <definedName name="_xlbgnm.MUQ16" sheetId="10"/>
      <definedName name="_xlbgnm.MUU16" sheetId="10"/>
      <definedName name="_xlbgnm.MUY16" sheetId="10"/>
      <definedName name="_xlbgnm.MWA16" sheetId="10"/>
      <definedName name="_xlbgnm.MVC16" sheetId="10"/>
      <definedName name="_xlbgnm.MWE16" sheetId="10"/>
      <definedName name="_xlbgnm.MVG16" sheetId="10"/>
      <definedName name="_xlbgnm.MWI16" sheetId="10"/>
      <definedName name="_xlbgnm.MVK16" sheetId="10"/>
      <definedName name="_xlbgnm.MWM16" sheetId="10"/>
      <definedName name="_xlbgnm.MVO16" sheetId="10"/>
      <definedName name="_xlbgnm.MWQ16" sheetId="10"/>
      <definedName name="_xlbgnm.MVS16" sheetId="10"/>
      <definedName name="_xlbgnm.MWU16" sheetId="10"/>
      <definedName name="_xlbgnm.MVW16" sheetId="10"/>
      <definedName name="_xlbgnm.MWY16" sheetId="10"/>
      <definedName name="_xlbgnm.MXC16" sheetId="10"/>
      <definedName name="_xlbgnm.MXG16" sheetId="10"/>
      <definedName name="_xlbgnm.MXK16" sheetId="10"/>
      <definedName name="_xlbgnm.MXO16" sheetId="10"/>
      <definedName name="_xlbgnm.MXS16" sheetId="10"/>
      <definedName name="_xlbgnm.MXW16" sheetId="10"/>
      <definedName name="_xlbgnm.MYA16" sheetId="10"/>
      <definedName name="_xlbgnm.MYE16" sheetId="10"/>
      <definedName name="_xlbgnm.MYI16" sheetId="10"/>
      <definedName name="_xlbgnm.MYM16" sheetId="10"/>
      <definedName name="_xlbgnm.MYQ16" sheetId="10"/>
      <definedName name="_xlbgnm.MYU16" sheetId="10"/>
      <definedName name="_xlbgnm.MYY16" sheetId="10"/>
      <definedName name="_xlbgnm.MZC16" sheetId="10"/>
      <definedName name="_xlbgnm.MZG16" sheetId="10"/>
      <definedName name="_xlbgnm.MZK16" sheetId="10"/>
      <definedName name="_xlbgnm.MZO16" sheetId="10"/>
      <definedName name="_xlbgnm.MZS16" sheetId="10"/>
      <definedName name="_xlbgnm.MZW16" sheetId="10"/>
      <definedName name="_xlbgnm.NAA16" sheetId="10"/>
      <definedName name="_xlbgnm.NAE16" sheetId="10"/>
      <definedName name="_xlbgnm.NAI16" sheetId="10"/>
      <definedName name="_xlbgnm.NAM16" sheetId="10"/>
      <definedName name="_xlbgnm.NAQ16" sheetId="10"/>
      <definedName name="_xlbgnm.NAU16" sheetId="10"/>
      <definedName name="_xlbgnm.NAY16" sheetId="10"/>
      <definedName name="_xlbgnm.NBC16" sheetId="10"/>
      <definedName name="_xlbgnm.NBG16" sheetId="10"/>
      <definedName name="_xlbgnm.NBK16" sheetId="10"/>
      <definedName name="_xlbgnm.NBO16" sheetId="10"/>
      <definedName name="_xlbgnm.NBS16" sheetId="10"/>
      <definedName name="_xlbgnm.NBW16" sheetId="10"/>
      <definedName name="_xlbgnm.NCA16" sheetId="10"/>
      <definedName name="_xlbgnm.NCE16" sheetId="10"/>
      <definedName name="_xlbgnm.NCI16" sheetId="10"/>
      <definedName name="_xlbgnm.NCM16" sheetId="10"/>
      <definedName name="_xlbgnm.NCQ16" sheetId="10"/>
      <definedName name="_xlbgnm.NCU16" sheetId="10"/>
      <definedName name="_xlbgnm.NCY16" sheetId="10"/>
      <definedName name="_xlbgnm.NDC16" sheetId="10"/>
      <definedName name="_xlbgnm.NDG16" sheetId="10"/>
      <definedName name="_xlbgnm.NDK16" sheetId="10"/>
      <definedName name="_xlbgnm.NDO16" sheetId="10"/>
      <definedName name="_xlbgnm.NDS16" sheetId="10"/>
      <definedName name="_xlbgnm.NDW16" sheetId="10"/>
      <definedName name="_xlbgnm.NEA16" sheetId="10"/>
      <definedName name="_xlbgnm.NEE16" sheetId="10"/>
      <definedName name="_xlbgnm.NEI16" sheetId="10"/>
      <definedName name="_xlbgnm.NEM16" sheetId="10"/>
      <definedName name="_xlbgnm.NEQ16" sheetId="10"/>
      <definedName name="_xlbgnm.NEU16" sheetId="10"/>
      <definedName name="_xlbgnm.NEY16" sheetId="10"/>
      <definedName name="_xlbgnm.NFC16" sheetId="10"/>
      <definedName name="_xlbgnm.NFG16" sheetId="10"/>
      <definedName name="_xlbgnm.NFK16" sheetId="10"/>
      <definedName name="_xlbgnm.NFO16" sheetId="10"/>
      <definedName name="_xlbgnm.NFS16" sheetId="10"/>
      <definedName name="_xlbgnm.NFW16" sheetId="10"/>
      <definedName name="_xlbgnm.NGA16" sheetId="10"/>
      <definedName name="_xlbgnm.NGE16" sheetId="10"/>
      <definedName name="_xlbgnm.NGI16" sheetId="10"/>
      <definedName name="_xlbgnm.NGM16" sheetId="10"/>
      <definedName name="_xlbgnm.NGQ16" sheetId="10"/>
      <definedName name="_xlbgnm.NGU16" sheetId="10"/>
      <definedName name="_xlbgnm.NGY16" sheetId="10"/>
      <definedName name="_xlbgnm.NHC16" sheetId="10"/>
      <definedName name="_xlbgnm.NHG16" sheetId="10"/>
      <definedName name="_xlbgnm.NHK16" sheetId="10"/>
      <definedName name="_xlbgnm.NHO16" sheetId="10"/>
      <definedName name="_xlbgnm.NHS16" sheetId="10"/>
      <definedName name="_xlbgnm.NHW16" sheetId="10"/>
      <definedName name="_xlbgnm.NIA16" sheetId="10"/>
      <definedName name="_xlbgnm.NIE16" sheetId="10"/>
      <definedName name="_xlbgnm.NII16" sheetId="10"/>
      <definedName name="_xlbgnm.NIM16" sheetId="10"/>
      <definedName name="_xlbgnm.NIQ16" sheetId="10"/>
      <definedName name="_xlbgnm.NIU16" sheetId="10"/>
      <definedName name="_xlbgnm.NIY16" sheetId="10"/>
      <definedName name="_xlbgnm.NJC16" sheetId="10"/>
      <definedName name="_xlbgnm.NJG16" sheetId="10"/>
      <definedName name="_xlbgnm.NJK16" sheetId="10"/>
      <definedName name="_xlbgnm.NJO16" sheetId="10"/>
      <definedName name="_xlbgnm.NJS16" sheetId="10"/>
      <definedName name="_xlbgnm.NJW16" sheetId="10"/>
      <definedName name="_xlbgnm.NKA16" sheetId="10"/>
      <definedName name="_xlbgnm.NKE16" sheetId="10"/>
      <definedName name="_xlbgnm.NKI16" sheetId="10"/>
      <definedName name="_xlbgnm.NKM16" sheetId="10"/>
      <definedName name="_xlbgnm.NKQ16" sheetId="10"/>
      <definedName name="_xlbgnm.NKU16" sheetId="10"/>
      <definedName name="_xlbgnm.NKY16" sheetId="10"/>
      <definedName name="_xlbgnm.NLC16" sheetId="10"/>
      <definedName name="_xlbgnm.NLG16" sheetId="10"/>
      <definedName name="_xlbgnm.NLK16" sheetId="10"/>
      <definedName name="_xlbgnm.NLO16" sheetId="10"/>
      <definedName name="_xlbgnm.NLS16" sheetId="10"/>
      <definedName name="_xlbgnm.NLW16" sheetId="10"/>
      <definedName name="_xlbgnm.NMA16" sheetId="10"/>
      <definedName name="_xlbgnm.NME16" sheetId="10"/>
      <definedName name="_xlbgnm.NMI16" sheetId="10"/>
      <definedName name="_xlbgnm.NMM16" sheetId="10"/>
      <definedName name="_xlbgnm.NMQ16" sheetId="10"/>
      <definedName name="_xlbgnm.NMU16" sheetId="10"/>
      <definedName name="_xlbgnm.NMY16" sheetId="10"/>
      <definedName name="_xlbgnm.NNC16" sheetId="10"/>
      <definedName name="_xlbgnm.NNG16" sheetId="10"/>
      <definedName name="_xlbgnm.NNK16" sheetId="10"/>
      <definedName name="_xlbgnm.NNO16" sheetId="10"/>
      <definedName name="_xlbgnm.NNS16" sheetId="10"/>
      <definedName name="_xlbgnm.NNW16" sheetId="10"/>
      <definedName name="_xlbgnm.NOA16" sheetId="10"/>
      <definedName name="_xlbgnm.NOE16" sheetId="10"/>
      <definedName name="_xlbgnm.NOI16" sheetId="10"/>
      <definedName name="_xlbgnm.NOM16" sheetId="10"/>
      <definedName name="_xlbgnm.NOQ16" sheetId="10"/>
      <definedName name="_xlbgnm.NOU16" sheetId="10"/>
      <definedName name="_xlbgnm.NOY16" sheetId="10"/>
      <definedName name="_xlbgnm.NPC16" sheetId="10"/>
      <definedName name="_xlbgnm.NPG16" sheetId="10"/>
      <definedName name="_xlbgnm.NPK16" sheetId="10"/>
      <definedName name="_xlbgnm.NPO16" sheetId="10"/>
      <definedName name="_xlbgnm.NPS16" sheetId="10"/>
      <definedName name="_xlbgnm.NPW16" sheetId="10"/>
      <definedName name="_xlbgnm.NQA16" sheetId="10"/>
      <definedName name="_xlbgnm.NQE16" sheetId="10"/>
      <definedName name="_xlbgnm.NQI16" sheetId="10"/>
      <definedName name="_xlbgnm.NQM16" sheetId="10"/>
      <definedName name="_xlbgnm.NQQ16" sheetId="10"/>
      <definedName name="_xlbgnm.NQU16" sheetId="10"/>
      <definedName name="_xlbgnm.NQY16" sheetId="10"/>
      <definedName name="_xlbgnm.NRC16" sheetId="10"/>
      <definedName name="_xlbgnm.NRG16" sheetId="10"/>
      <definedName name="_xlbgnm.NRK16" sheetId="10"/>
      <definedName name="_xlbgnm.NRO16" sheetId="10"/>
      <definedName name="_xlbgnm.NRS16" sheetId="10"/>
      <definedName name="_xlbgnm.NRW16" sheetId="10"/>
      <definedName name="_xlbgnm.NSA16" sheetId="10"/>
      <definedName name="_xlbgnm.NSE16" sheetId="10"/>
      <definedName name="_xlbgnm.NSI16" sheetId="10"/>
      <definedName name="_xlbgnm.NSM16" sheetId="10"/>
      <definedName name="_xlbgnm.NSQ16" sheetId="10"/>
      <definedName name="_xlbgnm.NSU16" sheetId="10"/>
      <definedName name="_xlbgnm.NSY16" sheetId="10"/>
      <definedName name="_xlbgnm.NTC16" sheetId="10"/>
      <definedName name="_xlbgnm.NTG16" sheetId="10"/>
      <definedName name="_xlbgnm.NTK16" sheetId="10"/>
      <definedName name="_xlbgnm.NTO16" sheetId="10"/>
      <definedName name="_xlbgnm.NTS16" sheetId="10"/>
      <definedName name="_xlbgnm.NTW16" sheetId="10"/>
      <definedName name="_xlbgnm.NUA16" sheetId="10"/>
      <definedName name="_xlbgnm.NUE16" sheetId="10"/>
      <definedName name="_xlbgnm.NUI16" sheetId="10"/>
      <definedName name="_xlbgnm.NUM16" sheetId="10"/>
      <definedName name="_xlbgnm.NUQ16" sheetId="10"/>
      <definedName name="_xlbgnm.NUU16" sheetId="10"/>
      <definedName name="_xlbgnm.NUY16" sheetId="10"/>
      <definedName name="_xlbgnm.NWA16" sheetId="10"/>
      <definedName name="_xlbgnm.NVC16" sheetId="10"/>
      <definedName name="_xlbgnm.NWE16" sheetId="10"/>
      <definedName name="_xlbgnm.NVG16" sheetId="10"/>
      <definedName name="_xlbgnm.NWI16" sheetId="10"/>
      <definedName name="_xlbgnm.NVK16" sheetId="10"/>
      <definedName name="_xlbgnm.NWM16" sheetId="10"/>
      <definedName name="_xlbgnm.NVO16" sheetId="10"/>
      <definedName name="_xlbgnm.NWQ16" sheetId="10"/>
      <definedName name="_xlbgnm.NVS16" sheetId="10"/>
      <definedName name="_xlbgnm.NWU16" sheetId="10"/>
      <definedName name="_xlbgnm.NVW16" sheetId="10"/>
      <definedName name="_xlbgnm.NWY16" sheetId="10"/>
      <definedName name="_xlbgnm.NXC16" sheetId="10"/>
      <definedName name="_xlbgnm.NXG16" sheetId="10"/>
      <definedName name="_xlbgnm.NXK16" sheetId="10"/>
      <definedName name="_xlbgnm.NXO16" sheetId="10"/>
      <definedName name="_xlbgnm.NXS16" sheetId="10"/>
      <definedName name="_xlbgnm.NXW16" sheetId="10"/>
      <definedName name="_xlbgnm.NYA16" sheetId="10"/>
      <definedName name="_xlbgnm.NYE16" sheetId="10"/>
      <definedName name="_xlbgnm.NYI16" sheetId="10"/>
      <definedName name="_xlbgnm.NYM16" sheetId="10"/>
      <definedName name="_xlbgnm.NYQ16" sheetId="10"/>
      <definedName name="_xlbgnm.NYU16" sheetId="10"/>
      <definedName name="_xlbgnm.NYY16" sheetId="10"/>
      <definedName name="_xlbgnm.NZC16" sheetId="10"/>
      <definedName name="_xlbgnm.NZG16" sheetId="10"/>
      <definedName name="_xlbgnm.NZK16" sheetId="10"/>
      <definedName name="_xlbgnm.NZO16" sheetId="10"/>
      <definedName name="_xlbgnm.NZS16" sheetId="10"/>
      <definedName name="_xlbgnm.NZW16" sheetId="10"/>
      <definedName name="_xlbgnm.OAA16" sheetId="10"/>
      <definedName name="_xlbgnm.OAE16" sheetId="10"/>
      <definedName name="_xlbgnm.OAI16" sheetId="10"/>
      <definedName name="_xlbgnm.OAM16" sheetId="10"/>
      <definedName name="_xlbgnm.OAQ16" sheetId="10"/>
      <definedName name="_xlbgnm.OAU16" sheetId="10"/>
      <definedName name="_xlbgnm.OAY16" sheetId="10"/>
      <definedName name="_xlbgnm.OBC16" sheetId="10"/>
      <definedName name="_xlbgnm.OBG16" sheetId="10"/>
      <definedName name="_xlbgnm.OBK16" sheetId="10"/>
      <definedName name="_xlbgnm.OBO16" sheetId="10"/>
      <definedName name="_xlbgnm.OBS16" sheetId="10"/>
      <definedName name="_xlbgnm.OBW16" sheetId="10"/>
      <definedName name="_xlbgnm.OCA16" sheetId="10"/>
      <definedName name="_xlbgnm.OCE16" sheetId="10"/>
      <definedName name="_xlbgnm.OCI16" sheetId="10"/>
      <definedName name="_xlbgnm.OCM16" sheetId="10"/>
      <definedName name="_xlbgnm.OCQ16" sheetId="10"/>
      <definedName name="_xlbgnm.OCU16" sheetId="10"/>
      <definedName name="_xlbgnm.OCY16" sheetId="10"/>
      <definedName name="_xlbgnm.ODC16" sheetId="10"/>
      <definedName name="_xlbgnm.ODG16" sheetId="10"/>
      <definedName name="_xlbgnm.ODK16" sheetId="10"/>
      <definedName name="_xlbgnm.ODO16" sheetId="10"/>
      <definedName name="_xlbgnm.ODS16" sheetId="10"/>
      <definedName name="_xlbgnm.ODW16" sheetId="10"/>
      <definedName name="_xlbgnm.OEA16" sheetId="10"/>
      <definedName name="_xlbgnm.OEE16" sheetId="10"/>
      <definedName name="_xlbgnm.OEI16" sheetId="10"/>
      <definedName name="_xlbgnm.OEM16" sheetId="10"/>
      <definedName name="_xlbgnm.OEQ16" sheetId="10"/>
      <definedName name="_xlbgnm.OEU16" sheetId="10"/>
      <definedName name="_xlbgnm.OEY16" sheetId="10"/>
      <definedName name="_xlbgnm.OFC16" sheetId="10"/>
      <definedName name="_xlbgnm.OFG16" sheetId="10"/>
      <definedName name="_xlbgnm.OFK16" sheetId="10"/>
      <definedName name="_xlbgnm.OFO16" sheetId="10"/>
      <definedName name="_xlbgnm.OFS16" sheetId="10"/>
      <definedName name="_xlbgnm.OFW16" sheetId="10"/>
      <definedName name="_xlbgnm.OGA16" sheetId="10"/>
      <definedName name="_xlbgnm.OGE16" sheetId="10"/>
      <definedName name="_xlbgnm.OGI16" sheetId="10"/>
      <definedName name="_xlbgnm.OGM16" sheetId="10"/>
      <definedName name="_xlbgnm.OGQ16" sheetId="10"/>
      <definedName name="_xlbgnm.OGU16" sheetId="10"/>
      <definedName name="_xlbgnm.OGY16" sheetId="10"/>
      <definedName name="_xlbgnm.OHC16" sheetId="10"/>
      <definedName name="_xlbgnm.OHG16" sheetId="10"/>
      <definedName name="_xlbgnm.OHK16" sheetId="10"/>
      <definedName name="_xlbgnm.OHO16" sheetId="10"/>
      <definedName name="_xlbgnm.OHS16" sheetId="10"/>
      <definedName name="_xlbgnm.OHW16" sheetId="10"/>
      <definedName name="_xlbgnm.OIA16" sheetId="10"/>
      <definedName name="_xlbgnm.OIE16" sheetId="10"/>
      <definedName name="_xlbgnm.OII16" sheetId="10"/>
      <definedName name="_xlbgnm.OIM16" sheetId="10"/>
      <definedName name="_xlbgnm.OIQ16" sheetId="10"/>
      <definedName name="_xlbgnm.OIU16" sheetId="10"/>
      <definedName name="_xlbgnm.OIY16" sheetId="10"/>
      <definedName name="_xlbgnm.OJC16" sheetId="10"/>
      <definedName name="_xlbgnm.OJG16" sheetId="10"/>
      <definedName name="_xlbgnm.OJK16" sheetId="10"/>
      <definedName name="_xlbgnm.OJO16" sheetId="10"/>
      <definedName name="_xlbgnm.OJS16" sheetId="10"/>
      <definedName name="_xlbgnm.OJW16" sheetId="10"/>
      <definedName name="_xlbgnm.OKA16" sheetId="10"/>
      <definedName name="_xlbgnm.OKE16" sheetId="10"/>
      <definedName name="_xlbgnm.OKI16" sheetId="10"/>
      <definedName name="_xlbgnm.OKM16" sheetId="10"/>
      <definedName name="_xlbgnm.OKQ16" sheetId="10"/>
      <definedName name="_xlbgnm.OKU16" sheetId="10"/>
      <definedName name="_xlbgnm.OKY16" sheetId="10"/>
      <definedName name="_xlbgnm.OLC16" sheetId="10"/>
      <definedName name="_xlbgnm.OLG16" sheetId="10"/>
      <definedName name="_xlbgnm.OLK16" sheetId="10"/>
      <definedName name="_xlbgnm.OLO16" sheetId="10"/>
      <definedName name="_xlbgnm.OLS16" sheetId="10"/>
      <definedName name="_xlbgnm.OLW16" sheetId="10"/>
      <definedName name="_xlbgnm.OMA16" sheetId="10"/>
      <definedName name="_xlbgnm.OME16" sheetId="10"/>
      <definedName name="_xlbgnm.OMI16" sheetId="10"/>
      <definedName name="_xlbgnm.OMM16" sheetId="10"/>
      <definedName name="_xlbgnm.OMQ16" sheetId="10"/>
      <definedName name="_xlbgnm.OMU16" sheetId="10"/>
      <definedName name="_xlbgnm.OMY16" sheetId="10"/>
      <definedName name="_xlbgnm.ONC16" sheetId="10"/>
      <definedName name="_xlbgnm.ONG16" sheetId="10"/>
      <definedName name="_xlbgnm.ONK16" sheetId="10"/>
      <definedName name="_xlbgnm.ONO16" sheetId="10"/>
      <definedName name="_xlbgnm.ONS16" sheetId="10"/>
      <definedName name="_xlbgnm.ONW16" sheetId="10"/>
      <definedName name="_xlbgnm.OOA16" sheetId="10"/>
      <definedName name="_xlbgnm.OOE16" sheetId="10"/>
      <definedName name="_xlbgnm.OOI16" sheetId="10"/>
      <definedName name="_xlbgnm.OOM16" sheetId="10"/>
      <definedName name="_xlbgnm.OOQ16" sheetId="10"/>
      <definedName name="_xlbgnm.OOU16" sheetId="10"/>
      <definedName name="_xlbgnm.OOY16" sheetId="10"/>
      <definedName name="_xlbgnm.OPC16" sheetId="10"/>
      <definedName name="_xlbgnm.OPG16" sheetId="10"/>
      <definedName name="_xlbgnm.OPK16" sheetId="10"/>
      <definedName name="_xlbgnm.OPO16" sheetId="10"/>
      <definedName name="_xlbgnm.OPS16" sheetId="10"/>
      <definedName name="_xlbgnm.OPW16" sheetId="10"/>
      <definedName name="_xlbgnm.OQA16" sheetId="10"/>
      <definedName name="_xlbgnm.OQE16" sheetId="10"/>
      <definedName name="_xlbgnm.OQI16" sheetId="10"/>
      <definedName name="_xlbgnm.OQM16" sheetId="10"/>
      <definedName name="_xlbgnm.OQQ16" sheetId="10"/>
      <definedName name="_xlbgnm.OQU16" sheetId="10"/>
      <definedName name="_xlbgnm.OQY16" sheetId="10"/>
      <definedName name="_xlbgnm.ORC16" sheetId="10"/>
      <definedName name="_xlbgnm.ORG16" sheetId="10"/>
      <definedName name="_xlbgnm.ORK16" sheetId="10"/>
      <definedName name="_xlbgnm.ORO16" sheetId="10"/>
      <definedName name="_xlbgnm.ORS16" sheetId="10"/>
      <definedName name="_xlbgnm.ORW16" sheetId="10"/>
      <definedName name="_xlbgnm.OSA16" sheetId="10"/>
      <definedName name="_xlbgnm.OSE16" sheetId="10"/>
      <definedName name="_xlbgnm.OSI16" sheetId="10"/>
      <definedName name="_xlbgnm.OSM16" sheetId="10"/>
      <definedName name="_xlbgnm.OSQ16" sheetId="10"/>
      <definedName name="_xlbgnm.OSU16" sheetId="10"/>
      <definedName name="_xlbgnm.OSY16" sheetId="10"/>
      <definedName name="_xlbgnm.OTC16" sheetId="10"/>
      <definedName name="_xlbgnm.OTG16" sheetId="10"/>
      <definedName name="_xlbgnm.OTK16" sheetId="10"/>
      <definedName name="_xlbgnm.OTO16" sheetId="10"/>
      <definedName name="_xlbgnm.OTS16" sheetId="10"/>
      <definedName name="_xlbgnm.OTW16" sheetId="10"/>
      <definedName name="_xlbgnm.OUA16" sheetId="10"/>
      <definedName name="_xlbgnm.OUE16" sheetId="10"/>
      <definedName name="_xlbgnm.OUI16" sheetId="10"/>
      <definedName name="_xlbgnm.OUM16" sheetId="10"/>
      <definedName name="_xlbgnm.OUQ16" sheetId="10"/>
      <definedName name="_xlbgnm.OUU16" sheetId="10"/>
      <definedName name="_xlbgnm.OUY16" sheetId="10"/>
      <definedName name="_xlbgnm.OWA16" sheetId="10"/>
      <definedName name="_xlbgnm.OVC16" sheetId="10"/>
      <definedName name="_xlbgnm.OWE16" sheetId="10"/>
      <definedName name="_xlbgnm.OVG16" sheetId="10"/>
      <definedName name="_xlbgnm.OWI16" sheetId="10"/>
      <definedName name="_xlbgnm.OVK16" sheetId="10"/>
      <definedName name="_xlbgnm.OWM16" sheetId="10"/>
      <definedName name="_xlbgnm.OVO16" sheetId="10"/>
      <definedName name="_xlbgnm.OWQ16" sheetId="10"/>
      <definedName name="_xlbgnm.OVS16" sheetId="10"/>
      <definedName name="_xlbgnm.OWU16" sheetId="10"/>
      <definedName name="_xlbgnm.OVW16" sheetId="10"/>
      <definedName name="_xlbgnm.OWY16" sheetId="10"/>
      <definedName name="_xlbgnm.OXC16" sheetId="10"/>
      <definedName name="_xlbgnm.OXG16" sheetId="10"/>
      <definedName name="_xlbgnm.OXK16" sheetId="10"/>
      <definedName name="_xlbgnm.OXO16" sheetId="10"/>
      <definedName name="_xlbgnm.OXS16" sheetId="10"/>
      <definedName name="_xlbgnm.OXW16" sheetId="10"/>
      <definedName name="_xlbgnm.OYA16" sheetId="10"/>
      <definedName name="_xlbgnm.OYE16" sheetId="10"/>
      <definedName name="_xlbgnm.OYI16" sheetId="10"/>
      <definedName name="_xlbgnm.OYM16" sheetId="10"/>
      <definedName name="_xlbgnm.OYQ16" sheetId="10"/>
      <definedName name="_xlbgnm.OYU16" sheetId="10"/>
      <definedName name="_xlbgnm.OYY16" sheetId="10"/>
      <definedName name="_xlbgnm.OZC16" sheetId="10"/>
      <definedName name="_xlbgnm.OZG16" sheetId="10"/>
      <definedName name="_xlbgnm.OZK16" sheetId="10"/>
      <definedName name="_xlbgnm.OZO16" sheetId="10"/>
      <definedName name="_xlbgnm.OZS16" sheetId="10"/>
      <definedName name="_xlbgnm.OZW16" sheetId="10"/>
      <definedName name="_xlbgnm.PAA16" sheetId="10"/>
      <definedName name="_xlbgnm.PAE16" sheetId="10"/>
      <definedName name="_xlbgnm.PAI16" sheetId="10"/>
      <definedName name="_xlbgnm.PAM16" sheetId="10"/>
      <definedName name="_xlbgnm.PAQ16" sheetId="10"/>
      <definedName name="_xlbgnm.PAU16" sheetId="10"/>
      <definedName name="_xlbgnm.PAY16" sheetId="10"/>
      <definedName name="_xlbgnm.PBC16" sheetId="10"/>
      <definedName name="_xlbgnm.PBG16" sheetId="10"/>
      <definedName name="_xlbgnm.PBK16" sheetId="10"/>
      <definedName name="_xlbgnm.PBO16" sheetId="10"/>
      <definedName name="_xlbgnm.PBS16" sheetId="10"/>
      <definedName name="_xlbgnm.PBW16" sheetId="10"/>
      <definedName name="_xlbgnm.PCA16" sheetId="10"/>
      <definedName name="_xlbgnm.PCE16" sheetId="10"/>
      <definedName name="_xlbgnm.PCI16" sheetId="10"/>
      <definedName name="_xlbgnm.PCM16" sheetId="10"/>
      <definedName name="_xlbgnm.PCQ16" sheetId="10"/>
      <definedName name="_xlbgnm.PCU16" sheetId="10"/>
      <definedName name="_xlbgnm.PCY16" sheetId="10"/>
      <definedName name="_xlbgnm.PDC16" sheetId="10"/>
      <definedName name="_xlbgnm.PDG16" sheetId="10"/>
      <definedName name="_xlbgnm.PDK16" sheetId="10"/>
      <definedName name="_xlbgnm.PDO16" sheetId="10"/>
      <definedName name="_xlbgnm.PDS16" sheetId="10"/>
      <definedName name="_xlbgnm.PDW16" sheetId="10"/>
      <definedName name="_xlbgnm.PEA16" sheetId="10"/>
      <definedName name="_xlbgnm.PEE16" sheetId="10"/>
      <definedName name="_xlbgnm.PEI16" sheetId="10"/>
      <definedName name="_xlbgnm.PEM16" sheetId="10"/>
      <definedName name="_xlbgnm.PEQ16" sheetId="10"/>
      <definedName name="_xlbgnm.PEU16" sheetId="10"/>
      <definedName name="_xlbgnm.PEY16" sheetId="10"/>
      <definedName name="_xlbgnm.PFC16" sheetId="10"/>
      <definedName name="_xlbgnm.PFG16" sheetId="10"/>
      <definedName name="_xlbgnm.PFK16" sheetId="10"/>
      <definedName name="_xlbgnm.PFO16" sheetId="10"/>
      <definedName name="_xlbgnm.PFS16" sheetId="10"/>
      <definedName name="_xlbgnm.PFW16" sheetId="10"/>
      <definedName name="_xlbgnm.PGA16" sheetId="10"/>
      <definedName name="_xlbgnm.PGE16" sheetId="10"/>
      <definedName name="_xlbgnm.PGI16" sheetId="10"/>
      <definedName name="_xlbgnm.PGM16" sheetId="10"/>
      <definedName name="_xlbgnm.PGQ16" sheetId="10"/>
      <definedName name="_xlbgnm.PGU16" sheetId="10"/>
      <definedName name="_xlbgnm.PGY16" sheetId="10"/>
      <definedName name="_xlbgnm.PHC16" sheetId="10"/>
      <definedName name="_xlbgnm.PHG16" sheetId="10"/>
      <definedName name="_xlbgnm.PHK16" sheetId="10"/>
      <definedName name="_xlbgnm.PHO16" sheetId="10"/>
      <definedName name="_xlbgnm.PHS16" sheetId="10"/>
      <definedName name="_xlbgnm.PHW16" sheetId="10"/>
      <definedName name="_xlbgnm.PIA16" sheetId="10"/>
      <definedName name="_xlbgnm.PIE16" sheetId="10"/>
      <definedName name="_xlbgnm.PII16" sheetId="10"/>
      <definedName name="_xlbgnm.PIM16" sheetId="10"/>
      <definedName name="_xlbgnm.PIQ16" sheetId="10"/>
      <definedName name="_xlbgnm.PIU16" sheetId="10"/>
      <definedName name="_xlbgnm.PIY16" sheetId="10"/>
      <definedName name="_xlbgnm.PJC16" sheetId="10"/>
      <definedName name="_xlbgnm.PJG16" sheetId="10"/>
      <definedName name="_xlbgnm.PJK16" sheetId="10"/>
      <definedName name="_xlbgnm.PJO16" sheetId="10"/>
      <definedName name="_xlbgnm.PJS16" sheetId="10"/>
      <definedName name="_xlbgnm.PJW16" sheetId="10"/>
      <definedName name="_xlbgnm.PKA16" sheetId="10"/>
      <definedName name="_xlbgnm.PKE16" sheetId="10"/>
      <definedName name="_xlbgnm.PKI16" sheetId="10"/>
      <definedName name="_xlbgnm.PKM16" sheetId="10"/>
      <definedName name="_xlbgnm.PKQ16" sheetId="10"/>
      <definedName name="_xlbgnm.PKU16" sheetId="10"/>
      <definedName name="_xlbgnm.PKY16" sheetId="10"/>
      <definedName name="_xlbgnm.PLC16" sheetId="10"/>
      <definedName name="_xlbgnm.PLG16" sheetId="10"/>
      <definedName name="_xlbgnm.PLK16" sheetId="10"/>
      <definedName name="_xlbgnm.PLO16" sheetId="10"/>
      <definedName name="_xlbgnm.PLS16" sheetId="10"/>
      <definedName name="_xlbgnm.PLW16" sheetId="10"/>
      <definedName name="_xlbgnm.PMA16" sheetId="10"/>
      <definedName name="_xlbgnm.PME16" sheetId="10"/>
      <definedName name="_xlbgnm.PMI16" sheetId="10"/>
      <definedName name="_xlbgnm.PMM16" sheetId="10"/>
      <definedName name="_xlbgnm.PMQ16" sheetId="10"/>
      <definedName name="_xlbgnm.PMU16" sheetId="10"/>
      <definedName name="_xlbgnm.PMY16" sheetId="10"/>
      <definedName name="_xlbgnm.PNC16" sheetId="10"/>
      <definedName name="_xlbgnm.PNG16" sheetId="10"/>
      <definedName name="_xlbgnm.PNK16" sheetId="10"/>
      <definedName name="_xlbgnm.PNO16" sheetId="10"/>
      <definedName name="_xlbgnm.PNS16" sheetId="10"/>
      <definedName name="_xlbgnm.PNW16" sheetId="10"/>
      <definedName name="_xlbgnm.POA16" sheetId="10"/>
      <definedName name="_xlbgnm.POE16" sheetId="10"/>
      <definedName name="_xlbgnm.POI16" sheetId="10"/>
      <definedName name="_xlbgnm.POM16" sheetId="10"/>
      <definedName name="_xlbgnm.POQ16" sheetId="10"/>
      <definedName name="_xlbgnm.POU16" sheetId="10"/>
      <definedName name="_xlbgnm.POY16" sheetId="10"/>
      <definedName name="_xlbgnm.PPC16" sheetId="10"/>
      <definedName name="_xlbgnm.PPG16" sheetId="10"/>
      <definedName name="_xlbgnm.PPK16" sheetId="10"/>
      <definedName name="_xlbgnm.PPO16" sheetId="10"/>
      <definedName name="_xlbgnm.PPS16" sheetId="10"/>
      <definedName name="_xlbgnm.PPW16" sheetId="10"/>
      <definedName name="_xlbgnm.PQA16" sheetId="10"/>
      <definedName name="_xlbgnm.PQE16" sheetId="10"/>
      <definedName name="_xlbgnm.PQI16" sheetId="10"/>
      <definedName name="_xlbgnm.PQM16" sheetId="10"/>
      <definedName name="_xlbgnm.PQQ16" sheetId="10"/>
      <definedName name="_xlbgnm.PQU16" sheetId="10"/>
      <definedName name="_xlbgnm.PQY16" sheetId="10"/>
      <definedName name="_xlbgnm.PRC16" sheetId="10"/>
      <definedName name="_xlbgnm.PRG16" sheetId="10"/>
      <definedName name="_xlbgnm.PRK16" sheetId="10"/>
      <definedName name="_xlbgnm.PRO16" sheetId="10"/>
      <definedName name="_xlbgnm.PRS16" sheetId="10"/>
      <definedName name="_xlbgnm.PRW16" sheetId="10"/>
      <definedName name="_xlbgnm.PSA16" sheetId="10"/>
      <definedName name="_xlbgnm.PSE16" sheetId="10"/>
      <definedName name="_xlbgnm.PSI16" sheetId="10"/>
      <definedName name="_xlbgnm.PSM16" sheetId="10"/>
      <definedName name="_xlbgnm.PSQ16" sheetId="10"/>
      <definedName name="_xlbgnm.PSU16" sheetId="10"/>
      <definedName name="_xlbgnm.PSY16" sheetId="10"/>
      <definedName name="_xlbgnm.PTC16" sheetId="10"/>
      <definedName name="_xlbgnm.PTG16" sheetId="10"/>
      <definedName name="_xlbgnm.PTK16" sheetId="10"/>
      <definedName name="_xlbgnm.PTO16" sheetId="10"/>
      <definedName name="_xlbgnm.PTS16" sheetId="10"/>
      <definedName name="_xlbgnm.PTW16" sheetId="10"/>
      <definedName name="_xlbgnm.PUA16" sheetId="10"/>
      <definedName name="_xlbgnm.PUE16" sheetId="10"/>
      <definedName name="_xlbgnm.PUI16" sheetId="10"/>
      <definedName name="_xlbgnm.PUM16" sheetId="10"/>
      <definedName name="_xlbgnm.PUQ16" sheetId="10"/>
      <definedName name="_xlbgnm.PUU16" sheetId="10"/>
      <definedName name="_xlbgnm.PUY16" sheetId="10"/>
      <definedName name="_xlbgnm.PWA16" sheetId="10"/>
      <definedName name="_xlbgnm.PVC16" sheetId="10"/>
      <definedName name="_xlbgnm.PWE16" sheetId="10"/>
      <definedName name="_xlbgnm.PVG16" sheetId="10"/>
      <definedName name="_xlbgnm.PWI16" sheetId="10"/>
      <definedName name="_xlbgnm.PVK16" sheetId="10"/>
      <definedName name="_xlbgnm.PWM16" sheetId="10"/>
      <definedName name="_xlbgnm.PVO16" sheetId="10"/>
      <definedName name="_xlbgnm.PWQ16" sheetId="10"/>
      <definedName name="_xlbgnm.PVS16" sheetId="10"/>
      <definedName name="_xlbgnm.PWU16" sheetId="10"/>
      <definedName name="_xlbgnm.PVW16" sheetId="10"/>
      <definedName name="_xlbgnm.PWY16" sheetId="10"/>
      <definedName name="_xlbgnm.PXC16" sheetId="10"/>
      <definedName name="_xlbgnm.PXG16" sheetId="10"/>
      <definedName name="_xlbgnm.PXK16" sheetId="10"/>
      <definedName name="_xlbgnm.PXO16" sheetId="10"/>
      <definedName name="_xlbgnm.PXS16" sheetId="10"/>
      <definedName name="_xlbgnm.PXW16" sheetId="10"/>
      <definedName name="_xlbgnm.PYA16" sheetId="10"/>
      <definedName name="_xlbgnm.PYE16" sheetId="10"/>
      <definedName name="_xlbgnm.PYI16" sheetId="10"/>
      <definedName name="_xlbgnm.PYM16" sheetId="10"/>
      <definedName name="_xlbgnm.PYQ16" sheetId="10"/>
      <definedName name="_xlbgnm.PYU16" sheetId="10"/>
      <definedName name="_xlbgnm.PYY16" sheetId="10"/>
      <definedName name="_xlbgnm.PZC16" sheetId="10"/>
      <definedName name="_xlbgnm.PZG16" sheetId="10"/>
      <definedName name="_xlbgnm.PZK16" sheetId="10"/>
      <definedName name="_xlbgnm.PZO16" sheetId="10"/>
      <definedName name="_xlbgnm.PZS16" sheetId="10"/>
      <definedName name="_xlbgnm.PZW16" sheetId="10"/>
      <definedName name="_xlbgnm.QAA16" sheetId="10"/>
      <definedName name="_xlbgnm.QAE16" sheetId="10"/>
      <definedName name="_xlbgnm.QAI16" sheetId="10"/>
      <definedName name="_xlbgnm.QAM16" sheetId="10"/>
      <definedName name="_xlbgnm.QAQ16" sheetId="10"/>
      <definedName name="_xlbgnm.QAU16" sheetId="10"/>
      <definedName name="_xlbgnm.QAY16" sheetId="10"/>
      <definedName name="_xlbgnm.QBC16" sheetId="10"/>
      <definedName name="_xlbgnm.QBG16" sheetId="10"/>
      <definedName name="_xlbgnm.QBK16" sheetId="10"/>
      <definedName name="_xlbgnm.QBO16" sheetId="10"/>
      <definedName name="_xlbgnm.QBS16" sheetId="10"/>
      <definedName name="_xlbgnm.QBW16" sheetId="10"/>
      <definedName name="_xlbgnm.QCA16" sheetId="10"/>
      <definedName name="_xlbgnm.QCE16" sheetId="10"/>
      <definedName name="_xlbgnm.QCI16" sheetId="10"/>
      <definedName name="_xlbgnm.QCM16" sheetId="10"/>
      <definedName name="_xlbgnm.QCQ16" sheetId="10"/>
      <definedName name="_xlbgnm.QCU16" sheetId="10"/>
      <definedName name="_xlbgnm.QCY16" sheetId="10"/>
      <definedName name="_xlbgnm.QDC16" sheetId="10"/>
      <definedName name="_xlbgnm.QDG16" sheetId="10"/>
      <definedName name="_xlbgnm.QDK16" sheetId="10"/>
      <definedName name="_xlbgnm.QDO16" sheetId="10"/>
      <definedName name="_xlbgnm.QDS16" sheetId="10"/>
      <definedName name="_xlbgnm.QDW16" sheetId="10"/>
      <definedName name="_xlbgnm.QEA16" sheetId="10"/>
      <definedName name="_xlbgnm.QEE16" sheetId="10"/>
      <definedName name="_xlbgnm.QEI16" sheetId="10"/>
      <definedName name="_xlbgnm.QEM16" sheetId="10"/>
      <definedName name="_xlbgnm.QEQ16" sheetId="10"/>
      <definedName name="_xlbgnm.QEU16" sheetId="10"/>
      <definedName name="_xlbgnm.QEY16" sheetId="10"/>
      <definedName name="_xlbgnm.QFC16" sheetId="10"/>
      <definedName name="_xlbgnm.QFG16" sheetId="10"/>
      <definedName name="_xlbgnm.QFK16" sheetId="10"/>
      <definedName name="_xlbgnm.QFO16" sheetId="10"/>
      <definedName name="_xlbgnm.QFS16" sheetId="10"/>
      <definedName name="_xlbgnm.QFW16" sheetId="10"/>
      <definedName name="_xlbgnm.QGA16" sheetId="10"/>
      <definedName name="_xlbgnm.QGE16" sheetId="10"/>
      <definedName name="_xlbgnm.QGI16" sheetId="10"/>
      <definedName name="_xlbgnm.QGM16" sheetId="10"/>
      <definedName name="_xlbgnm.QGQ16" sheetId="10"/>
      <definedName name="_xlbgnm.QGU16" sheetId="10"/>
      <definedName name="_xlbgnm.QGY16" sheetId="10"/>
      <definedName name="_xlbgnm.QHC16" sheetId="10"/>
      <definedName name="_xlbgnm.QHG16" sheetId="10"/>
      <definedName name="_xlbgnm.QHK16" sheetId="10"/>
      <definedName name="_xlbgnm.QHO16" sheetId="10"/>
      <definedName name="_xlbgnm.QHS16" sheetId="10"/>
      <definedName name="_xlbgnm.QHW16" sheetId="10"/>
      <definedName name="_xlbgnm.QIA16" sheetId="10"/>
      <definedName name="_xlbgnm.QIE16" sheetId="10"/>
      <definedName name="_xlbgnm.QII16" sheetId="10"/>
      <definedName name="_xlbgnm.QIM16" sheetId="10"/>
      <definedName name="_xlbgnm.QIQ16" sheetId="10"/>
      <definedName name="_xlbgnm.QIU16" sheetId="10"/>
      <definedName name="_xlbgnm.QIY16" sheetId="10"/>
      <definedName name="_xlbgnm.QJC16" sheetId="10"/>
      <definedName name="_xlbgnm.QJG16" sheetId="10"/>
      <definedName name="_xlbgnm.QJK16" sheetId="10"/>
      <definedName name="_xlbgnm.QJO16" sheetId="10"/>
      <definedName name="_xlbgnm.QJS16" sheetId="10"/>
      <definedName name="_xlbgnm.QJW16" sheetId="10"/>
      <definedName name="_xlbgnm.QKA16" sheetId="10"/>
      <definedName name="_xlbgnm.QKE16" sheetId="10"/>
      <definedName name="_xlbgnm.QKI16" sheetId="10"/>
      <definedName name="_xlbgnm.QKM16" sheetId="10"/>
      <definedName name="_xlbgnm.QKQ16" sheetId="10"/>
      <definedName name="_xlbgnm.QKU16" sheetId="10"/>
      <definedName name="_xlbgnm.QKY16" sheetId="10"/>
      <definedName name="_xlbgnm.QLC16" sheetId="10"/>
      <definedName name="_xlbgnm.QLG16" sheetId="10"/>
      <definedName name="_xlbgnm.QLK16" sheetId="10"/>
      <definedName name="_xlbgnm.QLO16" sheetId="10"/>
      <definedName name="_xlbgnm.QLS16" sheetId="10"/>
      <definedName name="_xlbgnm.QLW16" sheetId="10"/>
      <definedName name="_xlbgnm.QMA16" sheetId="10"/>
      <definedName name="_xlbgnm.QME16" sheetId="10"/>
      <definedName name="_xlbgnm.QMI16" sheetId="10"/>
      <definedName name="_xlbgnm.QMM16" sheetId="10"/>
      <definedName name="_xlbgnm.QMQ16" sheetId="10"/>
      <definedName name="_xlbgnm.QMU16" sheetId="10"/>
      <definedName name="_xlbgnm.QMY16" sheetId="10"/>
      <definedName name="_xlbgnm.QNC16" sheetId="10"/>
      <definedName name="_xlbgnm.QNG16" sheetId="10"/>
      <definedName name="_xlbgnm.QNK16" sheetId="10"/>
      <definedName name="_xlbgnm.QNO16" sheetId="10"/>
      <definedName name="_xlbgnm.QNS16" sheetId="10"/>
      <definedName name="_xlbgnm.QNW16" sheetId="10"/>
      <definedName name="_xlbgnm.QOA16" sheetId="10"/>
      <definedName name="_xlbgnm.QOE16" sheetId="10"/>
      <definedName name="_xlbgnm.QOI16" sheetId="10"/>
      <definedName name="_xlbgnm.QOM16" sheetId="10"/>
      <definedName name="_xlbgnm.QOQ16" sheetId="10"/>
      <definedName name="_xlbgnm.QOU16" sheetId="10"/>
      <definedName name="_xlbgnm.QOY16" sheetId="10"/>
      <definedName name="_xlbgnm.QPC16" sheetId="10"/>
      <definedName name="_xlbgnm.QPG16" sheetId="10"/>
      <definedName name="_xlbgnm.QPK16" sheetId="10"/>
      <definedName name="_xlbgnm.QPO16" sheetId="10"/>
      <definedName name="_xlbgnm.QPS16" sheetId="10"/>
      <definedName name="_xlbgnm.QPW16" sheetId="10"/>
      <definedName name="_xlbgnm.QQA16" sheetId="10"/>
      <definedName name="_xlbgnm.QQE16" sheetId="10"/>
      <definedName name="_xlbgnm.QQI16" sheetId="10"/>
      <definedName name="_xlbgnm.QQM16" sheetId="10"/>
      <definedName name="_xlbgnm.QQQ16" sheetId="10"/>
      <definedName name="_xlbgnm.QQU16" sheetId="10"/>
      <definedName name="_xlbgnm.QQY16" sheetId="10"/>
      <definedName name="_xlbgnm.QRC16" sheetId="10"/>
      <definedName name="_xlbgnm.QRG16" sheetId="10"/>
      <definedName name="_xlbgnm.QRK16" sheetId="10"/>
      <definedName name="_xlbgnm.QRO16" sheetId="10"/>
      <definedName name="_xlbgnm.QRS16" sheetId="10"/>
      <definedName name="_xlbgnm.QRW16" sheetId="10"/>
      <definedName name="_xlbgnm.QSA16" sheetId="10"/>
      <definedName name="_xlbgnm.QSE16" sheetId="10"/>
      <definedName name="_xlbgnm.QSI16" sheetId="10"/>
      <definedName name="_xlbgnm.QSM16" sheetId="10"/>
      <definedName name="_xlbgnm.QSQ16" sheetId="10"/>
      <definedName name="_xlbgnm.QSU16" sheetId="10"/>
      <definedName name="_xlbgnm.QSY16" sheetId="10"/>
      <definedName name="_xlbgnm.QTC16" sheetId="10"/>
      <definedName name="_xlbgnm.QTG16" sheetId="10"/>
      <definedName name="_xlbgnm.QTK16" sheetId="10"/>
      <definedName name="_xlbgnm.QTO16" sheetId="10"/>
      <definedName name="_xlbgnm.QTS16" sheetId="10"/>
      <definedName name="_xlbgnm.QTW16" sheetId="10"/>
      <definedName name="_xlbgnm.QUA16" sheetId="10"/>
      <definedName name="_xlbgnm.QUE16" sheetId="10"/>
      <definedName name="_xlbgnm.QUI16" sheetId="10"/>
      <definedName name="_xlbgnm.QUM16" sheetId="10"/>
      <definedName name="_xlbgnm.QUQ16" sheetId="10"/>
      <definedName name="_xlbgnm.QUU16" sheetId="10"/>
      <definedName name="_xlbgnm.QUY16" sheetId="10"/>
      <definedName name="_xlbgnm.QWA16" sheetId="10"/>
      <definedName name="_xlbgnm.QVC16" sheetId="10"/>
      <definedName name="_xlbgnm.QWE16" sheetId="10"/>
      <definedName name="_xlbgnm.QVG16" sheetId="10"/>
      <definedName name="_xlbgnm.QWI16" sheetId="10"/>
      <definedName name="_xlbgnm.QVK16" sheetId="10"/>
      <definedName name="_xlbgnm.QWM16" sheetId="10"/>
      <definedName name="_xlbgnm.QVO16" sheetId="10"/>
      <definedName name="_xlbgnm.QWQ16" sheetId="10"/>
      <definedName name="_xlbgnm.QVS16" sheetId="10"/>
      <definedName name="_xlbgnm.QWU16" sheetId="10"/>
      <definedName name="_xlbgnm.QVW16" sheetId="10"/>
      <definedName name="_xlbgnm.QWY16" sheetId="10"/>
      <definedName name="_xlbgnm.QXC16" sheetId="10"/>
      <definedName name="_xlbgnm.QXG16" sheetId="10"/>
      <definedName name="_xlbgnm.QXK16" sheetId="10"/>
      <definedName name="_xlbgnm.QXO16" sheetId="10"/>
      <definedName name="_xlbgnm.QXS16" sheetId="10"/>
      <definedName name="_xlbgnm.QXW16" sheetId="10"/>
      <definedName name="_xlbgnm.QYA16" sheetId="10"/>
      <definedName name="_xlbgnm.QYE16" sheetId="10"/>
      <definedName name="_xlbgnm.QYI16" sheetId="10"/>
      <definedName name="_xlbgnm.QYM16" sheetId="10"/>
      <definedName name="_xlbgnm.QYQ16" sheetId="10"/>
      <definedName name="_xlbgnm.QYU16" sheetId="10"/>
      <definedName name="_xlbgnm.QYY16" sheetId="10"/>
      <definedName name="_xlbgnm.QZC16" sheetId="10"/>
      <definedName name="_xlbgnm.QZG16" sheetId="10"/>
      <definedName name="_xlbgnm.QZK16" sheetId="10"/>
      <definedName name="_xlbgnm.QZO16" sheetId="10"/>
      <definedName name="_xlbgnm.QZS16" sheetId="10"/>
      <definedName name="_xlbgnm.QZW16" sheetId="10"/>
      <definedName name="_xlbgnm.RAA16" sheetId="10"/>
      <definedName name="_xlbgnm.RAE16" sheetId="10"/>
      <definedName name="_xlbgnm.RAI16" sheetId="10"/>
      <definedName name="_xlbgnm.RAM16" sheetId="10"/>
      <definedName name="_xlbgnm.RAQ16" sheetId="10"/>
      <definedName name="_xlbgnm.RAU16" sheetId="10"/>
      <definedName name="_xlbgnm.RAY16" sheetId="10"/>
      <definedName name="_xlbgnm.RBC16" sheetId="10"/>
      <definedName name="_xlbgnm.RBG16" sheetId="10"/>
      <definedName name="_xlbgnm.RBK16" sheetId="10"/>
      <definedName name="_xlbgnm.RBO16" sheetId="10"/>
      <definedName name="_xlbgnm.RBS16" sheetId="10"/>
      <definedName name="_xlbgnm.RBW16" sheetId="10"/>
      <definedName name="_xlbgnm.RCA16" sheetId="10"/>
      <definedName name="_xlbgnm.RCE16" sheetId="10"/>
      <definedName name="_xlbgnm.RCI16" sheetId="10"/>
      <definedName name="_xlbgnm.RCM16" sheetId="10"/>
      <definedName name="_xlbgnm.RCQ16" sheetId="10"/>
      <definedName name="_xlbgnm.RCU16" sheetId="10"/>
      <definedName name="_xlbgnm.RCY16" sheetId="10"/>
      <definedName name="_xlbgnm.RDC16" sheetId="10"/>
      <definedName name="_xlbgnm.RDG16" sheetId="10"/>
      <definedName name="_xlbgnm.RDK16" sheetId="10"/>
      <definedName name="_xlbgnm.RDO16" sheetId="10"/>
      <definedName name="_xlbgnm.RDS16" sheetId="10"/>
      <definedName name="_xlbgnm.RDW16" sheetId="10"/>
      <definedName name="_xlbgnm.REA16" sheetId="10"/>
      <definedName name="_xlbgnm.REE16" sheetId="10"/>
      <definedName name="_xlbgnm.REI16" sheetId="10"/>
      <definedName name="_xlbgnm.REM16" sheetId="10"/>
      <definedName name="_xlbgnm.REQ16" sheetId="10"/>
      <definedName name="_xlbgnm.REU16" sheetId="10"/>
      <definedName name="_xlbgnm.REY16" sheetId="10"/>
      <definedName name="_xlbgnm.RFC16" sheetId="10"/>
      <definedName name="_xlbgnm.RFG16" sheetId="10"/>
      <definedName name="_xlbgnm.RFK16" sheetId="10"/>
      <definedName name="_xlbgnm.RFO16" sheetId="10"/>
      <definedName name="_xlbgnm.RFS16" sheetId="10"/>
      <definedName name="_xlbgnm.RFW16" sheetId="10"/>
      <definedName name="_xlbgnm.RGA16" sheetId="10"/>
      <definedName name="_xlbgnm.RGE16" sheetId="10"/>
      <definedName name="_xlbgnm.RGI16" sheetId="10"/>
      <definedName name="_xlbgnm.RGM16" sheetId="10"/>
      <definedName name="_xlbgnm.RGQ16" sheetId="10"/>
      <definedName name="_xlbgnm.RGU16" sheetId="10"/>
      <definedName name="_xlbgnm.RGY16" sheetId="10"/>
      <definedName name="_xlbgnm.RHC16" sheetId="10"/>
      <definedName name="_xlbgnm.RHG16" sheetId="10"/>
      <definedName name="_xlbgnm.RHK16" sheetId="10"/>
      <definedName name="_xlbgnm.RHO16" sheetId="10"/>
      <definedName name="_xlbgnm.RHS16" sheetId="10"/>
      <definedName name="_xlbgnm.RHW16" sheetId="10"/>
      <definedName name="_xlbgnm.RIA16" sheetId="10"/>
      <definedName name="_xlbgnm.RIE16" sheetId="10"/>
      <definedName name="_xlbgnm.RII16" sheetId="10"/>
      <definedName name="_xlbgnm.RIM16" sheetId="10"/>
      <definedName name="_xlbgnm.RIQ16" sheetId="10"/>
      <definedName name="_xlbgnm.RIU16" sheetId="10"/>
      <definedName name="_xlbgnm.RIY16" sheetId="10"/>
      <definedName name="_xlbgnm.RJC16" sheetId="10"/>
      <definedName name="_xlbgnm.RJG16" sheetId="10"/>
      <definedName name="_xlbgnm.RJK16" sheetId="10"/>
      <definedName name="_xlbgnm.RJO16" sheetId="10"/>
      <definedName name="_xlbgnm.RJS16" sheetId="10"/>
      <definedName name="_xlbgnm.RJW16" sheetId="10"/>
      <definedName name="_xlbgnm.RKA16" sheetId="10"/>
      <definedName name="_xlbgnm.RKE16" sheetId="10"/>
      <definedName name="_xlbgnm.RKI16" sheetId="10"/>
      <definedName name="_xlbgnm.RKM16" sheetId="10"/>
      <definedName name="_xlbgnm.RKQ16" sheetId="10"/>
      <definedName name="_xlbgnm.RKU16" sheetId="10"/>
      <definedName name="_xlbgnm.RKY16" sheetId="10"/>
      <definedName name="_xlbgnm.RLC16" sheetId="10"/>
      <definedName name="_xlbgnm.RLG16" sheetId="10"/>
      <definedName name="_xlbgnm.RLK16" sheetId="10"/>
      <definedName name="_xlbgnm.RLO16" sheetId="10"/>
      <definedName name="_xlbgnm.RLS16" sheetId="10"/>
      <definedName name="_xlbgnm.RLW16" sheetId="10"/>
      <definedName name="_xlbgnm.RMA16" sheetId="10"/>
      <definedName name="_xlbgnm.RME16" sheetId="10"/>
      <definedName name="_xlbgnm.RMI16" sheetId="10"/>
      <definedName name="_xlbgnm.RMM16" sheetId="10"/>
      <definedName name="_xlbgnm.RMQ16" sheetId="10"/>
      <definedName name="_xlbgnm.RMU16" sheetId="10"/>
      <definedName name="_xlbgnm.RMY16" sheetId="10"/>
      <definedName name="_xlbgnm.RNC16" sheetId="10"/>
      <definedName name="_xlbgnm.RNG16" sheetId="10"/>
      <definedName name="_xlbgnm.RNK16" sheetId="10"/>
      <definedName name="_xlbgnm.RNO16" sheetId="10"/>
      <definedName name="_xlbgnm.RNS16" sheetId="10"/>
      <definedName name="_xlbgnm.RNW16" sheetId="10"/>
      <definedName name="_xlbgnm.ROA16" sheetId="10"/>
      <definedName name="_xlbgnm.ROE16" sheetId="10"/>
      <definedName name="_xlbgnm.ROI16" sheetId="10"/>
      <definedName name="_xlbgnm.ROM16" sheetId="10"/>
      <definedName name="_xlbgnm.ROQ16" sheetId="10"/>
      <definedName name="_xlbgnm.ROU16" sheetId="10"/>
      <definedName name="_xlbgnm.ROY16" sheetId="10"/>
      <definedName name="_xlbgnm.RPC16" sheetId="10"/>
      <definedName name="_xlbgnm.RPG16" sheetId="10"/>
      <definedName name="_xlbgnm.RPK16" sheetId="10"/>
      <definedName name="_xlbgnm.RPO16" sheetId="10"/>
      <definedName name="_xlbgnm.RPS16" sheetId="10"/>
      <definedName name="_xlbgnm.RPW16" sheetId="10"/>
      <definedName name="_xlbgnm.RQA16" sheetId="10"/>
      <definedName name="_xlbgnm.RQE16" sheetId="10"/>
      <definedName name="_xlbgnm.RQI16" sheetId="10"/>
      <definedName name="_xlbgnm.RQM16" sheetId="10"/>
      <definedName name="_xlbgnm.RQQ16" sheetId="10"/>
      <definedName name="_xlbgnm.RQU16" sheetId="10"/>
      <definedName name="_xlbgnm.RQY16" sheetId="10"/>
      <definedName name="_xlbgnm.RRC16" sheetId="10"/>
      <definedName name="_xlbgnm.RRG16" sheetId="10"/>
      <definedName name="_xlbgnm.RRK16" sheetId="10"/>
      <definedName name="_xlbgnm.RRO16" sheetId="10"/>
      <definedName name="_xlbgnm.RRS16" sheetId="10"/>
      <definedName name="_xlbgnm.RRW16" sheetId="10"/>
      <definedName name="_xlbgnm.RSA16" sheetId="10"/>
      <definedName name="_xlbgnm.RSE16" sheetId="10"/>
      <definedName name="_xlbgnm.RSI16" sheetId="10"/>
      <definedName name="_xlbgnm.RSM16" sheetId="10"/>
      <definedName name="_xlbgnm.RSQ16" sheetId="10"/>
      <definedName name="_xlbgnm.RSU16" sheetId="10"/>
      <definedName name="_xlbgnm.RSY16" sheetId="10"/>
      <definedName name="_xlbgnm.RTC16" sheetId="10"/>
      <definedName name="_xlbgnm.RTG16" sheetId="10"/>
      <definedName name="_xlbgnm.RTK16" sheetId="10"/>
      <definedName name="_xlbgnm.RTO16" sheetId="10"/>
      <definedName name="_xlbgnm.RTS16" sheetId="10"/>
      <definedName name="_xlbgnm.RTW16" sheetId="10"/>
      <definedName name="_xlbgnm.RUA16" sheetId="10"/>
      <definedName name="_xlbgnm.RUE16" sheetId="10"/>
      <definedName name="_xlbgnm.RUI16" sheetId="10"/>
      <definedName name="_xlbgnm.RUM16" sheetId="10"/>
      <definedName name="_xlbgnm.RUQ16" sheetId="10"/>
      <definedName name="_xlbgnm.RUU16" sheetId="10"/>
      <definedName name="_xlbgnm.RUY16" sheetId="10"/>
      <definedName name="_xlbgnm.RWA16" sheetId="10"/>
      <definedName name="_xlbgnm.RVC16" sheetId="10"/>
      <definedName name="_xlbgnm.RWE16" sheetId="10"/>
      <definedName name="_xlbgnm.RVG16" sheetId="10"/>
      <definedName name="_xlbgnm.RWI16" sheetId="10"/>
      <definedName name="_xlbgnm.RVK16" sheetId="10"/>
      <definedName name="_xlbgnm.RWM16" sheetId="10"/>
      <definedName name="_xlbgnm.RVO16" sheetId="10"/>
      <definedName name="_xlbgnm.RWQ16" sheetId="10"/>
      <definedName name="_xlbgnm.RVS16" sheetId="10"/>
      <definedName name="_xlbgnm.RWU16" sheetId="10"/>
      <definedName name="_xlbgnm.RVW16" sheetId="10"/>
      <definedName name="_xlbgnm.RWY16" sheetId="10"/>
      <definedName name="_xlbgnm.RXC16" sheetId="10"/>
      <definedName name="_xlbgnm.RXG16" sheetId="10"/>
      <definedName name="_xlbgnm.RXK16" sheetId="10"/>
      <definedName name="_xlbgnm.RXO16" sheetId="10"/>
      <definedName name="_xlbgnm.RXS16" sheetId="10"/>
      <definedName name="_xlbgnm.RXW16" sheetId="10"/>
      <definedName name="_xlbgnm.RYA16" sheetId="10"/>
      <definedName name="_xlbgnm.RYE16" sheetId="10"/>
      <definedName name="_xlbgnm.RYI16" sheetId="10"/>
      <definedName name="_xlbgnm.RYM16" sheetId="10"/>
      <definedName name="_xlbgnm.RYQ16" sheetId="10"/>
      <definedName name="_xlbgnm.RYU16" sheetId="10"/>
      <definedName name="_xlbgnm.RYY16" sheetId="10"/>
      <definedName name="_xlbgnm.RZC16" sheetId="10"/>
      <definedName name="_xlbgnm.RZG16" sheetId="10"/>
      <definedName name="_xlbgnm.RZK16" sheetId="10"/>
      <definedName name="_xlbgnm.RZO16" sheetId="10"/>
      <definedName name="_xlbgnm.RZS16" sheetId="10"/>
      <definedName name="_xlbgnm.RZW16" sheetId="10"/>
      <definedName name="_xlbgnm.SAA16" sheetId="10"/>
      <definedName name="_xlbgnm.SAE16" sheetId="10"/>
      <definedName name="_xlbgnm.SAI16" sheetId="10"/>
      <definedName name="_xlbgnm.SAM16" sheetId="10"/>
      <definedName name="_xlbgnm.SAQ16" sheetId="10"/>
      <definedName name="_xlbgnm.SAU16" sheetId="10"/>
      <definedName name="_xlbgnm.SAY16" sheetId="10"/>
      <definedName name="_xlbgnm.SBC16" sheetId="10"/>
      <definedName name="_xlbgnm.SBG16" sheetId="10"/>
      <definedName name="_xlbgnm.SBK16" sheetId="10"/>
      <definedName name="_xlbgnm.SBO16" sheetId="10"/>
      <definedName name="_xlbgnm.SBS16" sheetId="10"/>
      <definedName name="_xlbgnm.SBW16" sheetId="10"/>
      <definedName name="_xlbgnm.SCA16" sheetId="10"/>
      <definedName name="_xlbgnm.SCE16" sheetId="10"/>
      <definedName name="_xlbgnm.SCI16" sheetId="10"/>
      <definedName name="_xlbgnm.SCM16" sheetId="10"/>
      <definedName name="_xlbgnm.SCQ16" sheetId="10"/>
      <definedName name="_xlbgnm.SCU16" sheetId="10"/>
      <definedName name="_xlbgnm.SCY16" sheetId="10"/>
      <definedName name="_xlbgnm.SDC16" sheetId="10"/>
      <definedName name="_xlbgnm.SDG16" sheetId="10"/>
      <definedName name="_xlbgnm.SDK16" sheetId="10"/>
      <definedName name="_xlbgnm.SDO16" sheetId="10"/>
      <definedName name="_xlbgnm.SDS16" sheetId="10"/>
      <definedName name="_xlbgnm.SDW16" sheetId="10"/>
      <definedName name="_xlbgnm.SEA16" sheetId="10"/>
      <definedName name="_xlbgnm.SEE16" sheetId="10"/>
      <definedName name="_xlbgnm.SEI16" sheetId="10"/>
      <definedName name="_xlbgnm.SEM16" sheetId="10"/>
      <definedName name="_xlbgnm.SEQ16" sheetId="10"/>
      <definedName name="_xlbgnm.SEU16" sheetId="10"/>
      <definedName name="_xlbgnm.SEY16" sheetId="10"/>
      <definedName name="_xlbgnm.SFC16" sheetId="10"/>
      <definedName name="_xlbgnm.SFG16" sheetId="10"/>
      <definedName name="_xlbgnm.SFK16" sheetId="10"/>
      <definedName name="_xlbgnm.SFO16" sheetId="10"/>
      <definedName name="_xlbgnm.SFS16" sheetId="10"/>
      <definedName name="_xlbgnm.SFW16" sheetId="10"/>
      <definedName name="_xlbgnm.SGA16" sheetId="10"/>
      <definedName name="_xlbgnm.SGE16" sheetId="10"/>
      <definedName name="_xlbgnm.SGI16" sheetId="10"/>
      <definedName name="_xlbgnm.SGM16" sheetId="10"/>
      <definedName name="_xlbgnm.SGQ16" sheetId="10"/>
      <definedName name="_xlbgnm.SGU16" sheetId="10"/>
      <definedName name="_xlbgnm.SGY16" sheetId="10"/>
      <definedName name="_xlbgnm.SHC16" sheetId="10"/>
      <definedName name="_xlbgnm.SHG16" sheetId="10"/>
      <definedName name="_xlbgnm.SHK16" sheetId="10"/>
      <definedName name="_xlbgnm.SHO16" sheetId="10"/>
      <definedName name="_xlbgnm.SHS16" sheetId="10"/>
      <definedName name="_xlbgnm.SHW16" sheetId="10"/>
      <definedName name="_xlbgnm.SIA16" sheetId="10"/>
      <definedName name="_xlbgnm.SIE16" sheetId="10"/>
      <definedName name="_xlbgnm.SII16" sheetId="10"/>
      <definedName name="_xlbgnm.SIM16" sheetId="10"/>
      <definedName name="_xlbgnm.SIQ16" sheetId="10"/>
      <definedName name="_xlbgnm.SIU16" sheetId="10"/>
      <definedName name="_xlbgnm.SIY16" sheetId="10"/>
      <definedName name="_xlbgnm.SJC16" sheetId="10"/>
      <definedName name="_xlbgnm.SJG16" sheetId="10"/>
      <definedName name="_xlbgnm.SJK16" sheetId="10"/>
      <definedName name="_xlbgnm.SJO16" sheetId="10"/>
      <definedName name="_xlbgnm.SJS16" sheetId="10"/>
      <definedName name="_xlbgnm.SJW16" sheetId="10"/>
      <definedName name="_xlbgnm.SKA16" sheetId="10"/>
      <definedName name="_xlbgnm.SKE16" sheetId="10"/>
      <definedName name="_xlbgnm.SKI16" sheetId="10"/>
      <definedName name="_xlbgnm.SKM16" sheetId="10"/>
      <definedName name="_xlbgnm.SKQ16" sheetId="10"/>
      <definedName name="_xlbgnm.SKU16" sheetId="10"/>
      <definedName name="_xlbgnm.SKY16" sheetId="10"/>
      <definedName name="_xlbgnm.SLC16" sheetId="10"/>
      <definedName name="_xlbgnm.SLG16" sheetId="10"/>
      <definedName name="_xlbgnm.SLK16" sheetId="10"/>
      <definedName name="_xlbgnm.SLO16" sheetId="10"/>
      <definedName name="_xlbgnm.SLS16" sheetId="10"/>
      <definedName name="_xlbgnm.SLW16" sheetId="10"/>
      <definedName name="_xlbgnm.SMA16" sheetId="10"/>
      <definedName name="_xlbgnm.SME16" sheetId="10"/>
      <definedName name="_xlbgnm.SMI16" sheetId="10"/>
      <definedName name="_xlbgnm.SMM16" sheetId="10"/>
      <definedName name="_xlbgnm.SMQ16" sheetId="10"/>
      <definedName name="_xlbgnm.SMU16" sheetId="10"/>
      <definedName name="_xlbgnm.SMY16" sheetId="10"/>
      <definedName name="_xlbgnm.SNC16" sheetId="10"/>
      <definedName name="_xlbgnm.SNG16" sheetId="10"/>
      <definedName name="_xlbgnm.SNK16" sheetId="10"/>
      <definedName name="_xlbgnm.SNO16" sheetId="10"/>
      <definedName name="_xlbgnm.SNS16" sheetId="10"/>
      <definedName name="_xlbgnm.SNW16" sheetId="10"/>
      <definedName name="_xlbgnm.SOA16" sheetId="10"/>
      <definedName name="_xlbgnm.SOE16" sheetId="10"/>
      <definedName name="_xlbgnm.SOI16" sheetId="10"/>
      <definedName name="_xlbgnm.SOM16" sheetId="10"/>
      <definedName name="_xlbgnm.SOQ16" sheetId="10"/>
      <definedName name="_xlbgnm.SOU16" sheetId="10"/>
      <definedName name="_xlbgnm.SOY16" sheetId="10"/>
      <definedName name="_xlbgnm.SPC16" sheetId="10"/>
      <definedName name="_xlbgnm.SPG16" sheetId="10"/>
      <definedName name="_xlbgnm.SPK16" sheetId="10"/>
      <definedName name="_xlbgnm.SPO16" sheetId="10"/>
      <definedName name="_xlbgnm.SPS16" sheetId="10"/>
      <definedName name="_xlbgnm.SPW16" sheetId="10"/>
      <definedName name="_xlbgnm.SQA16" sheetId="10"/>
      <definedName name="_xlbgnm.SQE16" sheetId="10"/>
      <definedName name="_xlbgnm.SQI16" sheetId="10"/>
      <definedName name="_xlbgnm.SQM16" sheetId="10"/>
      <definedName name="_xlbgnm.SQQ16" sheetId="10"/>
      <definedName name="_xlbgnm.SQU16" sheetId="10"/>
      <definedName name="_xlbgnm.SQY16" sheetId="10"/>
      <definedName name="_xlbgnm.SRC16" sheetId="10"/>
      <definedName name="_xlbgnm.SRG16" sheetId="10"/>
      <definedName name="_xlbgnm.SRK16" sheetId="10"/>
      <definedName name="_xlbgnm.SRO16" sheetId="10"/>
      <definedName name="_xlbgnm.SRS16" sheetId="10"/>
      <definedName name="_xlbgnm.SRW16" sheetId="10"/>
      <definedName name="_xlbgnm.SSA16" sheetId="10"/>
      <definedName name="_xlbgnm.SSE16" sheetId="10"/>
      <definedName name="_xlbgnm.SSI16" sheetId="10"/>
      <definedName name="_xlbgnm.SSM16" sheetId="10"/>
      <definedName name="_xlbgnm.SSQ16" sheetId="10"/>
      <definedName name="_xlbgnm.SSU16" sheetId="10"/>
      <definedName name="_xlbgnm.SSY16" sheetId="10"/>
      <definedName name="_xlbgnm.STC16" sheetId="10"/>
      <definedName name="_xlbgnm.STG16" sheetId="10"/>
      <definedName name="_xlbgnm.STK16" sheetId="10"/>
      <definedName name="_xlbgnm.STO16" sheetId="10"/>
      <definedName name="_xlbgnm.STS16" sheetId="10"/>
      <definedName name="_xlbgnm.STW16" sheetId="10"/>
      <definedName name="_xlbgnm.SUA16" sheetId="10"/>
      <definedName name="_xlbgnm.SUE16" sheetId="10"/>
      <definedName name="_xlbgnm.SUI16" sheetId="10"/>
      <definedName name="_xlbgnm.SUM16" sheetId="10"/>
      <definedName name="_xlbgnm.SUQ16" sheetId="10"/>
      <definedName name="_xlbgnm.SUU16" sheetId="10"/>
      <definedName name="_xlbgnm.SUY16" sheetId="10"/>
      <definedName name="_xlbgnm.SWA16" sheetId="10"/>
      <definedName name="_xlbgnm.SVC16" sheetId="10"/>
      <definedName name="_xlbgnm.SWE16" sheetId="10"/>
      <definedName name="_xlbgnm.SVG16" sheetId="10"/>
      <definedName name="_xlbgnm.SWI16" sheetId="10"/>
      <definedName name="_xlbgnm.SVK16" sheetId="10"/>
      <definedName name="_xlbgnm.SWM16" sheetId="10"/>
      <definedName name="_xlbgnm.SVO16" sheetId="10"/>
      <definedName name="_xlbgnm.SWQ16" sheetId="10"/>
      <definedName name="_xlbgnm.SVS16" sheetId="10"/>
      <definedName name="_xlbgnm.SWU16" sheetId="10"/>
      <definedName name="_xlbgnm.SVW16" sheetId="10"/>
      <definedName name="_xlbgnm.SWY16" sheetId="10"/>
      <definedName name="_xlbgnm.SXC16" sheetId="10"/>
      <definedName name="_xlbgnm.SXG16" sheetId="10"/>
      <definedName name="_xlbgnm.SXK16" sheetId="10"/>
      <definedName name="_xlbgnm.SXO16" sheetId="10"/>
      <definedName name="_xlbgnm.SXS16" sheetId="10"/>
      <definedName name="_xlbgnm.SXW16" sheetId="10"/>
      <definedName name="_xlbgnm.SYA16" sheetId="10"/>
      <definedName name="_xlbgnm.SYE16" sheetId="10"/>
      <definedName name="_xlbgnm.SYI16" sheetId="10"/>
      <definedName name="_xlbgnm.SYM16" sheetId="10"/>
      <definedName name="_xlbgnm.SYQ16" sheetId="10"/>
      <definedName name="_xlbgnm.SYU16" sheetId="10"/>
      <definedName name="_xlbgnm.SYY16" sheetId="10"/>
      <definedName name="_xlbgnm.SZC16" sheetId="10"/>
      <definedName name="_xlbgnm.SZG16" sheetId="10"/>
      <definedName name="_xlbgnm.SZK16" sheetId="10"/>
      <definedName name="_xlbgnm.SZO16" sheetId="10"/>
      <definedName name="_xlbgnm.SZS16" sheetId="10"/>
      <definedName name="_xlbgnm.SZW16" sheetId="10"/>
      <definedName name="_xlbgnm.TAA16" sheetId="10"/>
      <definedName name="_xlbgnm.TAE16" sheetId="10"/>
      <definedName name="_xlbgnm.TAI16" sheetId="10"/>
      <definedName name="_xlbgnm.TAM16" sheetId="10"/>
      <definedName name="_xlbgnm.TAQ16" sheetId="10"/>
      <definedName name="_xlbgnm.TAU16" sheetId="10"/>
      <definedName name="_xlbgnm.TAY16" sheetId="10"/>
      <definedName name="_xlbgnm.TBC16" sheetId="10"/>
      <definedName name="_xlbgnm.TBG16" sheetId="10"/>
      <definedName name="_xlbgnm.TBK16" sheetId="10"/>
      <definedName name="_xlbgnm.TBO16" sheetId="10"/>
      <definedName name="_xlbgnm.TBS16" sheetId="10"/>
      <definedName name="_xlbgnm.TBW16" sheetId="10"/>
      <definedName name="_xlbgnm.TCA16" sheetId="10"/>
      <definedName name="_xlbgnm.TCE16" sheetId="10"/>
      <definedName name="_xlbgnm.TCI16" sheetId="10"/>
      <definedName name="_xlbgnm.TCM16" sheetId="10"/>
      <definedName name="_xlbgnm.TCQ16" sheetId="10"/>
      <definedName name="_xlbgnm.TCU16" sheetId="10"/>
      <definedName name="_xlbgnm.TCY16" sheetId="10"/>
      <definedName name="_xlbgnm.TDC16" sheetId="10"/>
      <definedName name="_xlbgnm.TDG16" sheetId="10"/>
      <definedName name="_xlbgnm.TDK16" sheetId="10"/>
      <definedName name="_xlbgnm.TDO16" sheetId="10"/>
      <definedName name="_xlbgnm.TDS16" sheetId="10"/>
      <definedName name="_xlbgnm.TDW16" sheetId="10"/>
      <definedName name="_xlbgnm.TEA16" sheetId="10"/>
      <definedName name="_xlbgnm.TEE16" sheetId="10"/>
      <definedName name="_xlbgnm.TEI16" sheetId="10"/>
      <definedName name="_xlbgnm.TEM16" sheetId="10"/>
      <definedName name="_xlbgnm.TEQ16" sheetId="10"/>
      <definedName name="_xlbgnm.TEU16" sheetId="10"/>
      <definedName name="_xlbgnm.TEY16" sheetId="10"/>
      <definedName name="_xlbgnm.TFC16" sheetId="10"/>
      <definedName name="_xlbgnm.TFG16" sheetId="10"/>
      <definedName name="_xlbgnm.TFK16" sheetId="10"/>
      <definedName name="_xlbgnm.TFO16" sheetId="10"/>
      <definedName name="_xlbgnm.TFS16" sheetId="10"/>
      <definedName name="_xlbgnm.TFW16" sheetId="10"/>
      <definedName name="_xlbgnm.TGA16" sheetId="10"/>
      <definedName name="_xlbgnm.TGE16" sheetId="10"/>
      <definedName name="_xlbgnm.TGI16" sheetId="10"/>
      <definedName name="_xlbgnm.TGM16" sheetId="10"/>
      <definedName name="_xlbgnm.TGQ16" sheetId="10"/>
      <definedName name="_xlbgnm.TGU16" sheetId="10"/>
      <definedName name="_xlbgnm.TGY16" sheetId="10"/>
      <definedName name="_xlbgnm.THC16" sheetId="10"/>
      <definedName name="_xlbgnm.THG16" sheetId="10"/>
      <definedName name="_xlbgnm.THK16" sheetId="10"/>
      <definedName name="_xlbgnm.THO16" sheetId="10"/>
      <definedName name="_xlbgnm.THS16" sheetId="10"/>
      <definedName name="_xlbgnm.THW16" sheetId="10"/>
      <definedName name="_xlbgnm.TIA16" sheetId="10"/>
      <definedName name="_xlbgnm.TIE16" sheetId="10"/>
      <definedName name="_xlbgnm.TII16" sheetId="10"/>
      <definedName name="_xlbgnm.TIM16" sheetId="10"/>
      <definedName name="_xlbgnm.TIQ16" sheetId="10"/>
      <definedName name="_xlbgnm.TIU16" sheetId="10"/>
      <definedName name="_xlbgnm.TIY16" sheetId="10"/>
      <definedName name="_xlbgnm.TJC16" sheetId="10"/>
      <definedName name="_xlbgnm.TJG16" sheetId="10"/>
      <definedName name="_xlbgnm.TJK16" sheetId="10"/>
      <definedName name="_xlbgnm.TJO16" sheetId="10"/>
      <definedName name="_xlbgnm.TJS16" sheetId="10"/>
      <definedName name="_xlbgnm.TJW16" sheetId="10"/>
      <definedName name="_xlbgnm.TKA16" sheetId="10"/>
      <definedName name="_xlbgnm.TKE16" sheetId="10"/>
      <definedName name="_xlbgnm.TKI16" sheetId="10"/>
      <definedName name="_xlbgnm.TKM16" sheetId="10"/>
      <definedName name="_xlbgnm.TKQ16" sheetId="10"/>
      <definedName name="_xlbgnm.TKU16" sheetId="10"/>
      <definedName name="_xlbgnm.TKY16" sheetId="10"/>
      <definedName name="_xlbgnm.TLC16" sheetId="10"/>
      <definedName name="_xlbgnm.TLG16" sheetId="10"/>
      <definedName name="_xlbgnm.TLK16" sheetId="10"/>
      <definedName name="_xlbgnm.TLO16" sheetId="10"/>
      <definedName name="_xlbgnm.TLS16" sheetId="10"/>
      <definedName name="_xlbgnm.TLW16" sheetId="10"/>
      <definedName name="_xlbgnm.TMA16" sheetId="10"/>
      <definedName name="_xlbgnm.TME16" sheetId="10"/>
      <definedName name="_xlbgnm.TMI16" sheetId="10"/>
      <definedName name="_xlbgnm.TMM16" sheetId="10"/>
      <definedName name="_xlbgnm.TMQ16" sheetId="10"/>
      <definedName name="_xlbgnm.TMU16" sheetId="10"/>
      <definedName name="_xlbgnm.TMY16" sheetId="10"/>
      <definedName name="_xlbgnm.TNC16" sheetId="10"/>
      <definedName name="_xlbgnm.TNG16" sheetId="10"/>
      <definedName name="_xlbgnm.TNK16" sheetId="10"/>
      <definedName name="_xlbgnm.TNO16" sheetId="10"/>
      <definedName name="_xlbgnm.TNS16" sheetId="10"/>
      <definedName name="_xlbgnm.TNW16" sheetId="10"/>
      <definedName name="_xlbgnm.TOA16" sheetId="10"/>
      <definedName name="_xlbgnm.TOE16" sheetId="10"/>
      <definedName name="_xlbgnm.TOI16" sheetId="10"/>
      <definedName name="_xlbgnm.TOM16" sheetId="10"/>
      <definedName name="_xlbgnm.TOQ16" sheetId="10"/>
      <definedName name="_xlbgnm.TOU16" sheetId="10"/>
      <definedName name="_xlbgnm.TOY16" sheetId="10"/>
      <definedName name="_xlbgnm.TPC16" sheetId="10"/>
      <definedName name="_xlbgnm.TPG16" sheetId="10"/>
      <definedName name="_xlbgnm.TPK16" sheetId="10"/>
      <definedName name="_xlbgnm.TPO16" sheetId="10"/>
      <definedName name="_xlbgnm.TPS16" sheetId="10"/>
      <definedName name="_xlbgnm.TPW16" sheetId="10"/>
      <definedName name="_xlbgnm.TQA16" sheetId="10"/>
      <definedName name="_xlbgnm.TQE16" sheetId="10"/>
      <definedName name="_xlbgnm.TQI16" sheetId="10"/>
      <definedName name="_xlbgnm.TQM16" sheetId="10"/>
      <definedName name="_xlbgnm.TQQ16" sheetId="10"/>
      <definedName name="_xlbgnm.TQU16" sheetId="10"/>
      <definedName name="_xlbgnm.TQY16" sheetId="10"/>
      <definedName name="_xlbgnm.TRC16" sheetId="10"/>
      <definedName name="_xlbgnm.TRG16" sheetId="10"/>
      <definedName name="_xlbgnm.TRK16" sheetId="10"/>
      <definedName name="_xlbgnm.TRO16" sheetId="10"/>
      <definedName name="_xlbgnm.TRS16" sheetId="10"/>
      <definedName name="_xlbgnm.TRW16" sheetId="10"/>
      <definedName name="_xlbgnm.TSA16" sheetId="10"/>
      <definedName name="_xlbgnm.TSE16" sheetId="10"/>
      <definedName name="_xlbgnm.TSI16" sheetId="10"/>
      <definedName name="_xlbgnm.TSM16" sheetId="10"/>
      <definedName name="_xlbgnm.TSQ16" sheetId="10"/>
      <definedName name="_xlbgnm.TSU16" sheetId="10"/>
      <definedName name="_xlbgnm.TSY16" sheetId="10"/>
      <definedName name="_xlbgnm.TTC16" sheetId="10"/>
      <definedName name="_xlbgnm.TTG16" sheetId="10"/>
      <definedName name="_xlbgnm.TTK16" sheetId="10"/>
      <definedName name="_xlbgnm.TTO16" sheetId="10"/>
      <definedName name="_xlbgnm.TTS16" sheetId="10"/>
      <definedName name="_xlbgnm.TTW16" sheetId="10"/>
      <definedName name="_xlbgnm.TUA16" sheetId="10"/>
      <definedName name="_xlbgnm.TUE16" sheetId="10"/>
      <definedName name="_xlbgnm.TUI16" sheetId="10"/>
      <definedName name="_xlbgnm.TUM16" sheetId="10"/>
      <definedName name="_xlbgnm.TUQ16" sheetId="10"/>
      <definedName name="_xlbgnm.TUU16" sheetId="10"/>
      <definedName name="_xlbgnm.TUY16" sheetId="10"/>
      <definedName name="_xlbgnm.TWA16" sheetId="10"/>
      <definedName name="_xlbgnm.TVC16" sheetId="10"/>
      <definedName name="_xlbgnm.TWE16" sheetId="10"/>
      <definedName name="_xlbgnm.TVG16" sheetId="10"/>
      <definedName name="_xlbgnm.TWI16" sheetId="10"/>
      <definedName name="_xlbgnm.TVK16" sheetId="10"/>
      <definedName name="_xlbgnm.TWM16" sheetId="10"/>
      <definedName name="_xlbgnm.TVO16" sheetId="10"/>
      <definedName name="_xlbgnm.TWQ16" sheetId="10"/>
      <definedName name="_xlbgnm.TVS16" sheetId="10"/>
      <definedName name="_xlbgnm.TWU16" sheetId="10"/>
      <definedName name="_xlbgnm.TVW16" sheetId="10"/>
      <definedName name="_xlbgnm.TWY16" sheetId="10"/>
      <definedName name="_xlbgnm.TXC16" sheetId="10"/>
      <definedName name="_xlbgnm.TXG16" sheetId="10"/>
      <definedName name="_xlbgnm.TXK16" sheetId="10"/>
      <definedName name="_xlbgnm.TXO16" sheetId="10"/>
      <definedName name="_xlbgnm.TXS16" sheetId="10"/>
      <definedName name="_xlbgnm.TXW16" sheetId="10"/>
      <definedName name="_xlbgnm.TYA16" sheetId="10"/>
      <definedName name="_xlbgnm.TYE16" sheetId="10"/>
      <definedName name="_xlbgnm.TYI16" sheetId="10"/>
      <definedName name="_xlbgnm.TYM16" sheetId="10"/>
      <definedName name="_xlbgnm.TYQ16" sheetId="10"/>
      <definedName name="_xlbgnm.TYU16" sheetId="10"/>
      <definedName name="_xlbgnm.TYY16" sheetId="10"/>
      <definedName name="_xlbgnm.TZC16" sheetId="10"/>
      <definedName name="_xlbgnm.TZG16" sheetId="10"/>
      <definedName name="_xlbgnm.TZK16" sheetId="10"/>
      <definedName name="_xlbgnm.TZO16" sheetId="10"/>
      <definedName name="_xlbgnm.TZS16" sheetId="10"/>
      <definedName name="_xlbgnm.TZW16" sheetId="10"/>
      <definedName name="_xlbgnm.UAA16" sheetId="10"/>
      <definedName name="_xlbgnm.UAE16" sheetId="10"/>
      <definedName name="_xlbgnm.UAI16" sheetId="10"/>
      <definedName name="_xlbgnm.UAM16" sheetId="10"/>
      <definedName name="_xlbgnm.UAQ16" sheetId="10"/>
      <definedName name="_xlbgnm.UAU16" sheetId="10"/>
      <definedName name="_xlbgnm.UAY16" sheetId="10"/>
      <definedName name="_xlbgnm.UBC16" sheetId="10"/>
      <definedName name="_xlbgnm.UBG16" sheetId="10"/>
      <definedName name="_xlbgnm.UBK16" sheetId="10"/>
      <definedName name="_xlbgnm.UBO16" sheetId="10"/>
      <definedName name="_xlbgnm.UBS16" sheetId="10"/>
      <definedName name="_xlbgnm.UBW16" sheetId="10"/>
      <definedName name="_xlbgnm.UCA16" sheetId="10"/>
      <definedName name="_xlbgnm.UCE16" sheetId="10"/>
      <definedName name="_xlbgnm.UCI16" sheetId="10"/>
      <definedName name="_xlbgnm.UCM16" sheetId="10"/>
      <definedName name="_xlbgnm.UCQ16" sheetId="10"/>
      <definedName name="_xlbgnm.UCU16" sheetId="10"/>
      <definedName name="_xlbgnm.UCY16" sheetId="10"/>
      <definedName name="_xlbgnm.UDC16" sheetId="10"/>
      <definedName name="_xlbgnm.UDG16" sheetId="10"/>
      <definedName name="_xlbgnm.UDK16" sheetId="10"/>
      <definedName name="_xlbgnm.UDO16" sheetId="10"/>
      <definedName name="_xlbgnm.UDS16" sheetId="10"/>
      <definedName name="_xlbgnm.UDW16" sheetId="10"/>
      <definedName name="_xlbgnm.UEA16" sheetId="10"/>
      <definedName name="_xlbgnm.UEE16" sheetId="10"/>
      <definedName name="_xlbgnm.UEI16" sheetId="10"/>
      <definedName name="_xlbgnm.UEM16" sheetId="10"/>
      <definedName name="_xlbgnm.UEQ16" sheetId="10"/>
      <definedName name="_xlbgnm.UEU16" sheetId="10"/>
      <definedName name="_xlbgnm.UEY16" sheetId="10"/>
      <definedName name="_xlbgnm.UFC16" sheetId="10"/>
      <definedName name="_xlbgnm.UFG16" sheetId="10"/>
      <definedName name="_xlbgnm.UFK16" sheetId="10"/>
      <definedName name="_xlbgnm.UFO16" sheetId="10"/>
      <definedName name="_xlbgnm.UFS16" sheetId="10"/>
      <definedName name="_xlbgnm.UFW16" sheetId="10"/>
      <definedName name="_xlbgnm.UGA16" sheetId="10"/>
      <definedName name="_xlbgnm.UGE16" sheetId="10"/>
      <definedName name="_xlbgnm.UGI16" sheetId="10"/>
      <definedName name="_xlbgnm.UGM16" sheetId="10"/>
      <definedName name="_xlbgnm.UGQ16" sheetId="10"/>
      <definedName name="_xlbgnm.UGU16" sheetId="10"/>
      <definedName name="_xlbgnm.UGY16" sheetId="10"/>
      <definedName name="_xlbgnm.UHC16" sheetId="10"/>
      <definedName name="_xlbgnm.UHG16" sheetId="10"/>
      <definedName name="_xlbgnm.UHK16" sheetId="10"/>
      <definedName name="_xlbgnm.UHO16" sheetId="10"/>
      <definedName name="_xlbgnm.UHS16" sheetId="10"/>
      <definedName name="_xlbgnm.UHW16" sheetId="10"/>
      <definedName name="_xlbgnm.UIA16" sheetId="10"/>
      <definedName name="_xlbgnm.UIE16" sheetId="10"/>
      <definedName name="_xlbgnm.UII16" sheetId="10"/>
      <definedName name="_xlbgnm.UIM16" sheetId="10"/>
      <definedName name="_xlbgnm.UIQ16" sheetId="10"/>
      <definedName name="_xlbgnm.UIU16" sheetId="10"/>
      <definedName name="_xlbgnm.UIY16" sheetId="10"/>
      <definedName name="_xlbgnm.UJC16" sheetId="10"/>
      <definedName name="_xlbgnm.UJG16" sheetId="10"/>
      <definedName name="_xlbgnm.UJK16" sheetId="10"/>
      <definedName name="_xlbgnm.UJO16" sheetId="10"/>
      <definedName name="_xlbgnm.UJS16" sheetId="10"/>
      <definedName name="_xlbgnm.UJW16" sheetId="10"/>
      <definedName name="_xlbgnm.UKA16" sheetId="10"/>
      <definedName name="_xlbgnm.UKE16" sheetId="10"/>
      <definedName name="_xlbgnm.UKI16" sheetId="10"/>
      <definedName name="_xlbgnm.UKM16" sheetId="10"/>
      <definedName name="_xlbgnm.UKQ16" sheetId="10"/>
      <definedName name="_xlbgnm.UKU16" sheetId="10"/>
      <definedName name="_xlbgnm.UKY16" sheetId="10"/>
      <definedName name="_xlbgnm.ULC16" sheetId="10"/>
      <definedName name="_xlbgnm.ULG16" sheetId="10"/>
      <definedName name="_xlbgnm.ULK16" sheetId="10"/>
      <definedName name="_xlbgnm.ULO16" sheetId="10"/>
      <definedName name="_xlbgnm.ULS16" sheetId="10"/>
      <definedName name="_xlbgnm.ULW16" sheetId="10"/>
      <definedName name="_xlbgnm.UMA16" sheetId="10"/>
      <definedName name="_xlbgnm.UME16" sheetId="10"/>
      <definedName name="_xlbgnm.UMI16" sheetId="10"/>
      <definedName name="_xlbgnm.UMM16" sheetId="10"/>
      <definedName name="_xlbgnm.UMQ16" sheetId="10"/>
      <definedName name="_xlbgnm.UMU16" sheetId="10"/>
      <definedName name="_xlbgnm.UMY16" sheetId="10"/>
      <definedName name="_xlbgnm.UNC16" sheetId="10"/>
      <definedName name="_xlbgnm.UNG16" sheetId="10"/>
      <definedName name="_xlbgnm.UNK16" sheetId="10"/>
      <definedName name="_xlbgnm.UNO16" sheetId="10"/>
      <definedName name="_xlbgnm.UNS16" sheetId="10"/>
      <definedName name="_xlbgnm.UNW16" sheetId="10"/>
      <definedName name="_xlbgnm.UOA16" sheetId="10"/>
      <definedName name="_xlbgnm.UOE16" sheetId="10"/>
      <definedName name="_xlbgnm.UOI16" sheetId="10"/>
      <definedName name="_xlbgnm.UOM16" sheetId="10"/>
      <definedName name="_xlbgnm.UOQ16" sheetId="10"/>
      <definedName name="_xlbgnm.UOU16" sheetId="10"/>
      <definedName name="_xlbgnm.UOY16" sheetId="10"/>
      <definedName name="_xlbgnm.UPC16" sheetId="10"/>
      <definedName name="_xlbgnm.UPG16" sheetId="10"/>
      <definedName name="_xlbgnm.UPK16" sheetId="10"/>
      <definedName name="_xlbgnm.UPO16" sheetId="10"/>
      <definedName name="_xlbgnm.UPS16" sheetId="10"/>
      <definedName name="_xlbgnm.UPW16" sheetId="10"/>
      <definedName name="_xlbgnm.UQA16" sheetId="10"/>
      <definedName name="_xlbgnm.UQE16" sheetId="10"/>
      <definedName name="_xlbgnm.UQI16" sheetId="10"/>
      <definedName name="_xlbgnm.UQM16" sheetId="10"/>
      <definedName name="_xlbgnm.UQQ16" sheetId="10"/>
      <definedName name="_xlbgnm.UQU16" sheetId="10"/>
      <definedName name="_xlbgnm.UQY16" sheetId="10"/>
      <definedName name="_xlbgnm.URC16" sheetId="10"/>
      <definedName name="_xlbgnm.URG16" sheetId="10"/>
      <definedName name="_xlbgnm.URK16" sheetId="10"/>
      <definedName name="_xlbgnm.URO16" sheetId="10"/>
      <definedName name="_xlbgnm.URS16" sheetId="10"/>
      <definedName name="_xlbgnm.URW16" sheetId="10"/>
      <definedName name="_xlbgnm.USA16" sheetId="10"/>
      <definedName name="_xlbgnm.USE16" sheetId="10"/>
      <definedName name="_xlbgnm.USI16" sheetId="10"/>
      <definedName name="_xlbgnm.USM16" sheetId="10"/>
      <definedName name="_xlbgnm.USQ16" sheetId="10"/>
      <definedName name="_xlbgnm.USU16" sheetId="10"/>
      <definedName name="_xlbgnm.USY16" sheetId="10"/>
      <definedName name="_xlbgnm.UTC16" sheetId="10"/>
      <definedName name="_xlbgnm.UTG16" sheetId="10"/>
      <definedName name="_xlbgnm.UTK16" sheetId="10"/>
      <definedName name="_xlbgnm.UTO16" sheetId="10"/>
      <definedName name="_xlbgnm.UTS16" sheetId="10"/>
      <definedName name="_xlbgnm.UTW16" sheetId="10"/>
      <definedName name="_xlbgnm.UUA16" sheetId="10"/>
      <definedName name="_xlbgnm.UUE16" sheetId="10"/>
      <definedName name="_xlbgnm.UUI16" sheetId="10"/>
      <definedName name="_xlbgnm.UUM16" sheetId="10"/>
      <definedName name="_xlbgnm.UUQ16" sheetId="10"/>
      <definedName name="_xlbgnm.UUU16" sheetId="10"/>
      <definedName name="_xlbgnm.UUY16" sheetId="10"/>
      <definedName name="_xlbgnm.UWA16" sheetId="10"/>
      <definedName name="_xlbgnm.UVC16" sheetId="10"/>
      <definedName name="_xlbgnm.UWE16" sheetId="10"/>
      <definedName name="_xlbgnm.UVG16" sheetId="10"/>
      <definedName name="_xlbgnm.UWI16" sheetId="10"/>
      <definedName name="_xlbgnm.UVK16" sheetId="10"/>
      <definedName name="_xlbgnm.UWM16" sheetId="10"/>
      <definedName name="_xlbgnm.UVO16" sheetId="10"/>
      <definedName name="_xlbgnm.UWQ16" sheetId="10"/>
      <definedName name="_xlbgnm.UVS16" sheetId="10"/>
      <definedName name="_xlbgnm.UWU16" sheetId="10"/>
      <definedName name="_xlbgnm.UVW16" sheetId="10"/>
      <definedName name="_xlbgnm.UWY16" sheetId="10"/>
      <definedName name="_xlbgnm.UXC16" sheetId="10"/>
      <definedName name="_xlbgnm.UXG16" sheetId="10"/>
      <definedName name="_xlbgnm.UXK16" sheetId="10"/>
      <definedName name="_xlbgnm.UXO16" sheetId="10"/>
      <definedName name="_xlbgnm.UXS16" sheetId="10"/>
      <definedName name="_xlbgnm.UXW16" sheetId="10"/>
      <definedName name="_xlbgnm.UYA16" sheetId="10"/>
      <definedName name="_xlbgnm.UYE16" sheetId="10"/>
      <definedName name="_xlbgnm.UYI16" sheetId="10"/>
      <definedName name="_xlbgnm.UYM16" sheetId="10"/>
      <definedName name="_xlbgnm.UYQ16" sheetId="10"/>
      <definedName name="_xlbgnm.UYU16" sheetId="10"/>
      <definedName name="_xlbgnm.UYY16" sheetId="10"/>
      <definedName name="_xlbgnm.UZC16" sheetId="10"/>
      <definedName name="_xlbgnm.UZG16" sheetId="10"/>
      <definedName name="_xlbgnm.UZK16" sheetId="10"/>
      <definedName name="_xlbgnm.UZO16" sheetId="10"/>
      <definedName name="_xlbgnm.UZS16" sheetId="10"/>
      <definedName name="_xlbgnm.UZW16" sheetId="10"/>
      <definedName name="_xlbgnm.VAA16" sheetId="10"/>
      <definedName name="_xlbgnm.WAA16" sheetId="10"/>
      <definedName name="_xlbgnm.VAE16" sheetId="10"/>
      <definedName name="_xlbgnm.WAE16" sheetId="10"/>
      <definedName name="_xlbgnm.VAI16" sheetId="10"/>
      <definedName name="_xlbgnm.WAI16" sheetId="10"/>
      <definedName name="_xlbgnm.VAM16" sheetId="10"/>
      <definedName name="_xlbgnm.WAM16" sheetId="10"/>
      <definedName name="_xlbgnm.VAQ16" sheetId="10"/>
      <definedName name="_xlbgnm.WAQ16" sheetId="10"/>
      <definedName name="_xlbgnm.VAU16" sheetId="10"/>
      <definedName name="_xlbgnm.WAU16" sheetId="10"/>
      <definedName name="_xlbgnm.VAY16" sheetId="10"/>
      <definedName name="_xlbgnm.WAY16" sheetId="10"/>
      <definedName name="_xlbgnm.VBC16" sheetId="10"/>
      <definedName name="_xlbgnm.WBC16" sheetId="10"/>
      <definedName name="_xlbgnm.VBG16" sheetId="10"/>
      <definedName name="_xlbgnm.WBG16" sheetId="10"/>
      <definedName name="_xlbgnm.VBK16" sheetId="10"/>
      <definedName name="_xlbgnm.WBK16" sheetId="10"/>
      <definedName name="_xlbgnm.VBO16" sheetId="10"/>
      <definedName name="_xlbgnm.WBO16" sheetId="10"/>
      <definedName name="_xlbgnm.VBS16" sheetId="10"/>
      <definedName name="_xlbgnm.WBS16" sheetId="10"/>
      <definedName name="_xlbgnm.VBW16" sheetId="10"/>
      <definedName name="_xlbgnm.WBW16" sheetId="10"/>
      <definedName name="_xlbgnm.VCA16" sheetId="10"/>
      <definedName name="_xlbgnm.WCA16" sheetId="10"/>
      <definedName name="_xlbgnm.VCE16" sheetId="10"/>
      <definedName name="_xlbgnm.WCE16" sheetId="10"/>
      <definedName name="_xlbgnm.VCI16" sheetId="10"/>
      <definedName name="_xlbgnm.WCI16" sheetId="10"/>
      <definedName name="_xlbgnm.VCM16" sheetId="10"/>
      <definedName name="_xlbgnm.WCM16" sheetId="10"/>
      <definedName name="_xlbgnm.VCQ16" sheetId="10"/>
      <definedName name="_xlbgnm.WCQ16" sheetId="10"/>
      <definedName name="_xlbgnm.VCU16" sheetId="10"/>
      <definedName name="_xlbgnm.WCU16" sheetId="10"/>
      <definedName name="_xlbgnm.VCY16" sheetId="10"/>
      <definedName name="_xlbgnm.WCY16" sheetId="10"/>
      <definedName name="_xlbgnm.VDC16" sheetId="10"/>
      <definedName name="_xlbgnm.WDC16" sheetId="10"/>
      <definedName name="_xlbgnm.VDG16" sheetId="10"/>
      <definedName name="_xlbgnm.WDG16" sheetId="10"/>
      <definedName name="_xlbgnm.VDK16" sheetId="10"/>
      <definedName name="_xlbgnm.WDK16" sheetId="10"/>
      <definedName name="_xlbgnm.VDO16" sheetId="10"/>
      <definedName name="_xlbgnm.WDO16" sheetId="10"/>
      <definedName name="_xlbgnm.VDS16" sheetId="10"/>
      <definedName name="_xlbgnm.WDS16" sheetId="10"/>
      <definedName name="_xlbgnm.VDW16" sheetId="10"/>
      <definedName name="_xlbgnm.WDW16" sheetId="10"/>
      <definedName name="_xlbgnm.VEA16" sheetId="10"/>
      <definedName name="_xlbgnm.WEA16" sheetId="10"/>
      <definedName name="_xlbgnm.VEE16" sheetId="10"/>
      <definedName name="_xlbgnm.WEE16" sheetId="10"/>
      <definedName name="_xlbgnm.VEI16" sheetId="10"/>
      <definedName name="_xlbgnm.WEI16" sheetId="10"/>
      <definedName name="_xlbgnm.VEM16" sheetId="10"/>
      <definedName name="_xlbgnm.WEM16" sheetId="10"/>
      <definedName name="_xlbgnm.VEQ16" sheetId="10"/>
      <definedName name="_xlbgnm.WEQ16" sheetId="10"/>
      <definedName name="_xlbgnm.VEU16" sheetId="10"/>
      <definedName name="_xlbgnm.WEU16" sheetId="10"/>
      <definedName name="_xlbgnm.VEY16" sheetId="10"/>
      <definedName name="_xlbgnm.WEY16" sheetId="10"/>
      <definedName name="_xlbgnm.VFC16" sheetId="10"/>
      <definedName name="_xlbgnm.WFC16" sheetId="10"/>
      <definedName name="_xlbgnm.VFG16" sheetId="10"/>
      <definedName name="_xlbgnm.WFG16" sheetId="10"/>
      <definedName name="_xlbgnm.VFK16" sheetId="10"/>
      <definedName name="_xlbgnm.WFK16" sheetId="10"/>
      <definedName name="_xlbgnm.VFO16" sheetId="10"/>
      <definedName name="_xlbgnm.WFO16" sheetId="10"/>
      <definedName name="_xlbgnm.VFS16" sheetId="10"/>
      <definedName name="_xlbgnm.WFS16" sheetId="10"/>
      <definedName name="_xlbgnm.VFW16" sheetId="10"/>
      <definedName name="_xlbgnm.WFW16" sheetId="10"/>
      <definedName name="_xlbgnm.VGA16" sheetId="10"/>
      <definedName name="_xlbgnm.WGA16" sheetId="10"/>
      <definedName name="_xlbgnm.VGE16" sheetId="10"/>
      <definedName name="_xlbgnm.WGE16" sheetId="10"/>
      <definedName name="_xlbgnm.VGI16" sheetId="10"/>
      <definedName name="_xlbgnm.WGI16" sheetId="10"/>
      <definedName name="_xlbgnm.VGM16" sheetId="10"/>
      <definedName name="_xlbgnm.WGM16" sheetId="10"/>
      <definedName name="_xlbgnm.VGQ16" sheetId="10"/>
      <definedName name="_xlbgnm.WGQ16" sheetId="10"/>
      <definedName name="_xlbgnm.VGU16" sheetId="10"/>
      <definedName name="_xlbgnm.WGU16" sheetId="10"/>
      <definedName name="_xlbgnm.VGY16" sheetId="10"/>
      <definedName name="_xlbgnm.WGY16" sheetId="10"/>
      <definedName name="_xlbgnm.VHC16" sheetId="10"/>
      <definedName name="_xlbgnm.WHC16" sheetId="10"/>
      <definedName name="_xlbgnm.VHG16" sheetId="10"/>
      <definedName name="_xlbgnm.WHG16" sheetId="10"/>
      <definedName name="_xlbgnm.VHK16" sheetId="10"/>
      <definedName name="_xlbgnm.WHK16" sheetId="10"/>
      <definedName name="_xlbgnm.VHO16" sheetId="10"/>
      <definedName name="_xlbgnm.WHO16" sheetId="10"/>
      <definedName name="_xlbgnm.VHS16" sheetId="10"/>
      <definedName name="_xlbgnm.WHS16" sheetId="10"/>
      <definedName name="_xlbgnm.VHW16" sheetId="10"/>
      <definedName name="_xlbgnm.WHW16" sheetId="10"/>
      <definedName name="_xlbgnm.VIA16" sheetId="10"/>
      <definedName name="_xlbgnm.WIA16" sheetId="10"/>
      <definedName name="_xlbgnm.VIE16" sheetId="10"/>
      <definedName name="_xlbgnm.WIE16" sheetId="10"/>
      <definedName name="_xlbgnm.VII16" sheetId="10"/>
      <definedName name="_xlbgnm.WII16" sheetId="10"/>
      <definedName name="_xlbgnm.VIM16" sheetId="10"/>
      <definedName name="_xlbgnm.WIM16" sheetId="10"/>
      <definedName name="_xlbgnm.VIQ16" sheetId="10"/>
      <definedName name="_xlbgnm.WIQ16" sheetId="10"/>
      <definedName name="_xlbgnm.VIU16" sheetId="10"/>
      <definedName name="_xlbgnm.WIU16" sheetId="10"/>
      <definedName name="_xlbgnm.VIY16" sheetId="10"/>
      <definedName name="_xlbgnm.WIY16" sheetId="10"/>
      <definedName name="_xlbgnm.VJC16" sheetId="10"/>
      <definedName name="_xlbgnm.WJC16" sheetId="10"/>
      <definedName name="_xlbgnm.VJG16" sheetId="10"/>
      <definedName name="_xlbgnm.WJG16" sheetId="10"/>
      <definedName name="_xlbgnm.VJK16" sheetId="10"/>
      <definedName name="_xlbgnm.WJK16" sheetId="10"/>
      <definedName name="_xlbgnm.VJO16" sheetId="10"/>
      <definedName name="_xlbgnm.WJO16" sheetId="10"/>
      <definedName name="_xlbgnm.VJS16" sheetId="10"/>
      <definedName name="_xlbgnm.WJS16" sheetId="10"/>
      <definedName name="_xlbgnm.VJW16" sheetId="10"/>
      <definedName name="_xlbgnm.WJW16" sheetId="10"/>
      <definedName name="_xlbgnm.VKA16" sheetId="10"/>
      <definedName name="_xlbgnm.WKA16" sheetId="10"/>
      <definedName name="_xlbgnm.VKE16" sheetId="10"/>
      <definedName name="_xlbgnm.WKE16" sheetId="10"/>
      <definedName name="_xlbgnm.VKI16" sheetId="10"/>
      <definedName name="_xlbgnm.WKI16" sheetId="10"/>
      <definedName name="_xlbgnm.VKM16" sheetId="10"/>
      <definedName name="_xlbgnm.WKM16" sheetId="10"/>
      <definedName name="_xlbgnm.VKQ16" sheetId="10"/>
      <definedName name="_xlbgnm.WKQ16" sheetId="10"/>
      <definedName name="_xlbgnm.VKU16" sheetId="10"/>
      <definedName name="_xlbgnm.WKU16" sheetId="10"/>
      <definedName name="_xlbgnm.VKY16" sheetId="10"/>
      <definedName name="_xlbgnm.WKY16" sheetId="10"/>
      <definedName name="_xlbgnm.VLC16" sheetId="10"/>
      <definedName name="_xlbgnm.WLC16" sheetId="10"/>
      <definedName name="_xlbgnm.VLG16" sheetId="10"/>
      <definedName name="_xlbgnm.WLG16" sheetId="10"/>
      <definedName name="_xlbgnm.VLK16" sheetId="10"/>
      <definedName name="_xlbgnm.WLK16" sheetId="10"/>
      <definedName name="_xlbgnm.VLO16" sheetId="10"/>
      <definedName name="_xlbgnm.WLO16" sheetId="10"/>
      <definedName name="_xlbgnm.VLS16" sheetId="10"/>
      <definedName name="_xlbgnm.WLS16" sheetId="10"/>
      <definedName name="_xlbgnm.VLW16" sheetId="10"/>
      <definedName name="_xlbgnm.WLW16" sheetId="10"/>
      <definedName name="_xlbgnm.VMA16" sheetId="10"/>
      <definedName name="_xlbgnm.WMA16" sheetId="10"/>
      <definedName name="_xlbgnm.VME16" sheetId="10"/>
      <definedName name="_xlbgnm.WME16" sheetId="10"/>
      <definedName name="_xlbgnm.VMI16" sheetId="10"/>
      <definedName name="_xlbgnm.WMI16" sheetId="10"/>
      <definedName name="_xlbgnm.VMM16" sheetId="10"/>
      <definedName name="_xlbgnm.WMM16" sheetId="10"/>
      <definedName name="_xlbgnm.VMQ16" sheetId="10"/>
      <definedName name="_xlbgnm.WMQ16" sheetId="10"/>
      <definedName name="_xlbgnm.VMU16" sheetId="10"/>
      <definedName name="_xlbgnm.WMU16" sheetId="10"/>
      <definedName name="_xlbgnm.VMY16" sheetId="10"/>
      <definedName name="_xlbgnm.WMY16" sheetId="10"/>
      <definedName name="_xlbgnm.VNC16" sheetId="10"/>
      <definedName name="_xlbgnm.WNC16" sheetId="10"/>
      <definedName name="_xlbgnm.VNG16" sheetId="10"/>
      <definedName name="_xlbgnm.WNG16" sheetId="10"/>
      <definedName name="_xlbgnm.VNK16" sheetId="10"/>
      <definedName name="_xlbgnm.WNK16" sheetId="10"/>
      <definedName name="_xlbgnm.VNO16" sheetId="10"/>
      <definedName name="_xlbgnm.WNO16" sheetId="10"/>
      <definedName name="_xlbgnm.VNS16" sheetId="10"/>
      <definedName name="_xlbgnm.WNS16" sheetId="10"/>
      <definedName name="_xlbgnm.VNW16" sheetId="10"/>
      <definedName name="_xlbgnm.WNW16" sheetId="10"/>
      <definedName name="_xlbgnm.VOA16" sheetId="10"/>
      <definedName name="_xlbgnm.WOA16" sheetId="10"/>
      <definedName name="_xlbgnm.VOE16" sheetId="10"/>
      <definedName name="_xlbgnm.WOE16" sheetId="10"/>
      <definedName name="_xlbgnm.VOI16" sheetId="10"/>
      <definedName name="_xlbgnm.WOI16" sheetId="10"/>
      <definedName name="_xlbgnm.VOM16" sheetId="10"/>
      <definedName name="_xlbgnm.WOM16" sheetId="10"/>
      <definedName name="_xlbgnm.VOQ16" sheetId="10"/>
      <definedName name="_xlbgnm.WOQ16" sheetId="10"/>
      <definedName name="_xlbgnm.VOU16" sheetId="10"/>
      <definedName name="_xlbgnm.WOU16" sheetId="10"/>
      <definedName name="_xlbgnm.VOY16" sheetId="10"/>
      <definedName name="_xlbgnm.WOY16" sheetId="10"/>
      <definedName name="_xlbgnm.VPC16" sheetId="10"/>
      <definedName name="_xlbgnm.WPC16" sheetId="10"/>
      <definedName name="_xlbgnm.VPG16" sheetId="10"/>
      <definedName name="_xlbgnm.WPG16" sheetId="10"/>
      <definedName name="_xlbgnm.VPK16" sheetId="10"/>
      <definedName name="_xlbgnm.WPK16" sheetId="10"/>
      <definedName name="_xlbgnm.VPO16" sheetId="10"/>
      <definedName name="_xlbgnm.WPO16" sheetId="10"/>
      <definedName name="_xlbgnm.VPS16" sheetId="10"/>
      <definedName name="_xlbgnm.WPS16" sheetId="10"/>
      <definedName name="_xlbgnm.VPW16" sheetId="10"/>
      <definedName name="_xlbgnm.WPW16" sheetId="10"/>
      <definedName name="_xlbgnm.VQA16" sheetId="10"/>
      <definedName name="_xlbgnm.WQA16" sheetId="10"/>
      <definedName name="_xlbgnm.VQE16" sheetId="10"/>
      <definedName name="_xlbgnm.WQE16" sheetId="10"/>
      <definedName name="_xlbgnm.VQI16" sheetId="10"/>
      <definedName name="_xlbgnm.WQI16" sheetId="10"/>
      <definedName name="_xlbgnm.VQM16" sheetId="10"/>
      <definedName name="_xlbgnm.WQM16" sheetId="10"/>
      <definedName name="_xlbgnm.VQQ16" sheetId="10"/>
      <definedName name="_xlbgnm.WQQ16" sheetId="10"/>
      <definedName name="_xlbgnm.VQU16" sheetId="10"/>
      <definedName name="_xlbgnm.WQU16" sheetId="10"/>
      <definedName name="_xlbgnm.VQY16" sheetId="10"/>
      <definedName name="_xlbgnm.WQY16" sheetId="10"/>
      <definedName name="_xlbgnm.VRC16" sheetId="10"/>
      <definedName name="_xlbgnm.WRC16" sheetId="10"/>
      <definedName name="_xlbgnm.VRG16" sheetId="10"/>
      <definedName name="_xlbgnm.WRG16" sheetId="10"/>
      <definedName name="_xlbgnm.VRK16" sheetId="10"/>
      <definedName name="_xlbgnm.WRK16" sheetId="10"/>
      <definedName name="_xlbgnm.VRO16" sheetId="10"/>
      <definedName name="_xlbgnm.WRO16" sheetId="10"/>
      <definedName name="_xlbgnm.VRS16" sheetId="10"/>
      <definedName name="_xlbgnm.WRS16" sheetId="10"/>
      <definedName name="_xlbgnm.VRW16" sheetId="10"/>
      <definedName name="_xlbgnm.WRW16" sheetId="10"/>
      <definedName name="_xlbgnm.VSA16" sheetId="10"/>
      <definedName name="_xlbgnm.WSA16" sheetId="10"/>
      <definedName name="_xlbgnm.VSE16" sheetId="10"/>
      <definedName name="_xlbgnm.WSE16" sheetId="10"/>
      <definedName name="_xlbgnm.VSI16" sheetId="10"/>
      <definedName name="_xlbgnm.WSI16" sheetId="10"/>
      <definedName name="_xlbgnm.VSM16" sheetId="10"/>
      <definedName name="_xlbgnm.WSM16" sheetId="10"/>
      <definedName name="_xlbgnm.VSQ16" sheetId="10"/>
      <definedName name="_xlbgnm.WSQ16" sheetId="10"/>
      <definedName name="_xlbgnm.VSU16" sheetId="10"/>
      <definedName name="_xlbgnm.WSU16" sheetId="10"/>
      <definedName name="_xlbgnm.VSY16" sheetId="10"/>
      <definedName name="_xlbgnm.WSY16" sheetId="10"/>
      <definedName name="_xlbgnm.VTC16" sheetId="10"/>
      <definedName name="_xlbgnm.WTC16" sheetId="10"/>
      <definedName name="_xlbgnm.VTG16" sheetId="10"/>
      <definedName name="_xlbgnm.WTG16" sheetId="10"/>
      <definedName name="_xlbgnm.VTK16" sheetId="10"/>
      <definedName name="_xlbgnm.WTK16" sheetId="10"/>
      <definedName name="_xlbgnm.VTO16" sheetId="10"/>
      <definedName name="_xlbgnm.WTO16" sheetId="10"/>
      <definedName name="_xlbgnm.VTS16" sheetId="10"/>
      <definedName name="_xlbgnm.WTS16" sheetId="10"/>
      <definedName name="_xlbgnm.VTW16" sheetId="10"/>
      <definedName name="_xlbgnm.WTW16" sheetId="10"/>
      <definedName name="_xlbgnm.VUA16" sheetId="10"/>
      <definedName name="_xlbgnm.WUA16" sheetId="10"/>
      <definedName name="_xlbgnm.VUE16" sheetId="10"/>
      <definedName name="_xlbgnm.WUE16" sheetId="10"/>
      <definedName name="_xlbgnm.VUI16" sheetId="10"/>
      <definedName name="_xlbgnm.WUI16" sheetId="10"/>
      <definedName name="_xlbgnm.VUM16" sheetId="10"/>
      <definedName name="_xlbgnm.WUM16" sheetId="10"/>
      <definedName name="_xlbgnm.VUQ16" sheetId="10"/>
      <definedName name="_xlbgnm.WUQ16" sheetId="10"/>
      <definedName name="_xlbgnm.VUU16" sheetId="10"/>
      <definedName name="_xlbgnm.WUU16" sheetId="10"/>
      <definedName name="_xlbgnm.VUY16" sheetId="10"/>
      <definedName name="_xlbgnm.WUY16" sheetId="10"/>
      <definedName name="_xlbgnm.VWA16" sheetId="10"/>
      <definedName name="_xlbgnm.WWA16" sheetId="10"/>
      <definedName name="_xlbgnm.VVC16" sheetId="10"/>
      <definedName name="_xlbgnm.WVC16" sheetId="10"/>
      <definedName name="_xlbgnm.VWE16" sheetId="10"/>
      <definedName name="_xlbgnm.WWE16" sheetId="10"/>
      <definedName name="_xlbgnm.VVG16" sheetId="10"/>
      <definedName name="_xlbgnm.WVG16" sheetId="10"/>
      <definedName name="_xlbgnm.VWI16" sheetId="10"/>
      <definedName name="_xlbgnm.WWI16" sheetId="10"/>
      <definedName name="_xlbgnm.VVK16" sheetId="10"/>
      <definedName name="_xlbgnm.WVK16" sheetId="10"/>
      <definedName name="_xlbgnm.VWM16" sheetId="10"/>
      <definedName name="_xlbgnm.WWM16" sheetId="10"/>
      <definedName name="_xlbgnm.VVO16" sheetId="10"/>
      <definedName name="_xlbgnm.WVO16" sheetId="10"/>
      <definedName name="_xlbgnm.VWQ16" sheetId="10"/>
      <definedName name="_xlbgnm.WWQ16" sheetId="10"/>
      <definedName name="_xlbgnm.VVS16" sheetId="10"/>
      <definedName name="_xlbgnm.WVS16" sheetId="10"/>
      <definedName name="_xlbgnm.VWU16" sheetId="10"/>
      <definedName name="_xlbgnm.WWU16" sheetId="10"/>
      <definedName name="_xlbgnm.VVW16" sheetId="10"/>
      <definedName name="_xlbgnm.WVW16" sheetId="10"/>
      <definedName name="_xlbgnm.VWY16" sheetId="10"/>
      <definedName name="_xlbgnm.WWY16" sheetId="10"/>
      <definedName name="_xlbgnm.VXC16" sheetId="10"/>
      <definedName name="_xlbgnm.WXC16" sheetId="10"/>
      <definedName name="_xlbgnm.VXG16" sheetId="10"/>
      <definedName name="_xlbgnm.WXG16" sheetId="10"/>
      <definedName name="_xlbgnm.VXK16" sheetId="10"/>
      <definedName name="_xlbgnm.WXK16" sheetId="10"/>
      <definedName name="_xlbgnm.VXO16" sheetId="10"/>
      <definedName name="_xlbgnm.WXO16" sheetId="10"/>
      <definedName name="_xlbgnm.VXS16" sheetId="10"/>
      <definedName name="_xlbgnm.WXS16" sheetId="10"/>
      <definedName name="_xlbgnm.VXW16" sheetId="10"/>
      <definedName name="_xlbgnm.WXW16" sheetId="10"/>
      <definedName name="_xlbgnm.VYA16" sheetId="10"/>
      <definedName name="_xlbgnm.WYA16" sheetId="10"/>
      <definedName name="_xlbgnm.VYE16" sheetId="10"/>
      <definedName name="_xlbgnm.WYE16" sheetId="10"/>
      <definedName name="_xlbgnm.VYI16" sheetId="10"/>
      <definedName name="_xlbgnm.WYI16" sheetId="10"/>
      <definedName name="_xlbgnm.VYM16" sheetId="10"/>
      <definedName name="_xlbgnm.WYM16" sheetId="10"/>
      <definedName name="_xlbgnm.VYQ16" sheetId="10"/>
      <definedName name="_xlbgnm.WYQ16" sheetId="10"/>
      <definedName name="_xlbgnm.VYU16" sheetId="10"/>
      <definedName name="_xlbgnm.WYU16" sheetId="10"/>
      <definedName name="_xlbgnm.VYY16" sheetId="10"/>
      <definedName name="_xlbgnm.WYY16" sheetId="10"/>
      <definedName name="_xlbgnm.VZC16" sheetId="10"/>
      <definedName name="_xlbgnm.WZC16" sheetId="10"/>
      <definedName name="_xlbgnm.VZG16" sheetId="10"/>
      <definedName name="_xlbgnm.WZG16" sheetId="10"/>
      <definedName name="_xlbgnm.VZK16" sheetId="10"/>
      <definedName name="_xlbgnm.WZK16" sheetId="10"/>
      <definedName name="_xlbgnm.VZO16" sheetId="10"/>
      <definedName name="_xlbgnm.WZO16" sheetId="10"/>
      <definedName name="_xlbgnm.VZS16" sheetId="10"/>
      <definedName name="_xlbgnm.WZS16" sheetId="10"/>
      <definedName name="_xlbgnm.VZW16" sheetId="10"/>
      <definedName name="_xlbgnm.WZW16" sheetId="10"/>
      <definedName name="_xlbgnm.XAA16" sheetId="10"/>
      <definedName name="_xlbgnm.XAE16" sheetId="10"/>
      <definedName name="_xlbgnm.XAI16" sheetId="10"/>
      <definedName name="_xlbgnm.XAM16" sheetId="10"/>
      <definedName name="_xlbgnm.XAQ16" sheetId="10"/>
      <definedName name="_xlbgnm.XAU16" sheetId="10"/>
      <definedName name="_xlbgnm.XAY16" sheetId="10"/>
      <definedName name="_xlbgnm.XBC16" sheetId="10"/>
      <definedName name="_xlbgnm.XBG16" sheetId="10"/>
      <definedName name="_xlbgnm.XBK16" sheetId="10"/>
      <definedName name="_xlbgnm.XBO16" sheetId="10"/>
      <definedName name="_xlbgnm.XBS16" sheetId="10"/>
      <definedName name="_xlbgnm.XBW16" sheetId="10"/>
      <definedName name="_xlbgnm.XCA16" sheetId="10"/>
      <definedName name="_xlbgnm.XCE16" sheetId="10"/>
      <definedName name="_xlbgnm.XCI16" sheetId="10"/>
      <definedName name="_xlbgnm.XCM16" sheetId="10"/>
      <definedName name="_xlbgnm.XCQ16" sheetId="10"/>
      <definedName name="_xlbgnm.XCU16" sheetId="10"/>
      <definedName name="_xlbgnm.XCY16" sheetId="10"/>
      <definedName name="_xlbgnm.XDC16" sheetId="10"/>
      <definedName name="_xlbgnm.XDG16" sheetId="10"/>
      <definedName name="_xlbgnm.XDK16" sheetId="10"/>
      <definedName name="_xlbgnm.XDO16" sheetId="10"/>
      <definedName name="_xlbgnm.XDS16" sheetId="10"/>
      <definedName name="_xlbgnm.XDW16" sheetId="10"/>
      <definedName name="_xlbgnm.XEA16" sheetId="10"/>
      <definedName name="_xlbgnm.XEE16" sheetId="10"/>
      <definedName name="_xlbgnm.XEI16" sheetId="10"/>
      <definedName name="_xlbgnm.XEM16" sheetId="10"/>
      <definedName name="_xlbgnm.XEQ16" sheetId="10"/>
      <definedName name="_xlbgnm.XEU16" sheetId="10"/>
      <definedName name="_xlbgnm.XEY16" sheetId="10"/>
      <definedName name="_xlbgnm.XFC16" sheetId="10"/>
    </definedNames>
    <sheetDataSet>
      <sheetData sheetId="0">
        <row r="8">
          <cell r="C8">
            <v>20241057</v>
          </cell>
        </row>
        <row r="15">
          <cell r="C15">
            <v>3263690</v>
          </cell>
        </row>
      </sheetData>
      <sheetData sheetId="1">
        <row r="8">
          <cell r="C8">
            <v>1367952</v>
          </cell>
          <cell r="D8">
            <v>757485</v>
          </cell>
          <cell r="E8">
            <v>610467</v>
          </cell>
        </row>
        <row r="15">
          <cell r="C15">
            <v>230652</v>
          </cell>
          <cell r="D15">
            <v>101430</v>
          </cell>
          <cell r="E15">
            <v>129222</v>
          </cell>
        </row>
      </sheetData>
      <sheetData sheetId="2">
        <row r="8">
          <cell r="C8">
            <v>1447754</v>
          </cell>
          <cell r="D8">
            <v>1025779</v>
          </cell>
          <cell r="E8">
            <v>421975</v>
          </cell>
        </row>
        <row r="15">
          <cell r="C15">
            <v>199758</v>
          </cell>
          <cell r="D15">
            <v>99068</v>
          </cell>
          <cell r="E15">
            <v>100690</v>
          </cell>
        </row>
      </sheetData>
      <sheetData sheetId="3">
        <row r="8">
          <cell r="C8">
            <v>1736776</v>
          </cell>
          <cell r="D8">
            <v>1269227</v>
          </cell>
          <cell r="E8">
            <v>467549</v>
          </cell>
        </row>
        <row r="15">
          <cell r="C15">
            <v>232458</v>
          </cell>
          <cell r="D15">
            <v>116432</v>
          </cell>
          <cell r="E15">
            <v>116026</v>
          </cell>
        </row>
      </sheetData>
      <sheetData sheetId="4">
        <row r="8">
          <cell r="C8">
            <v>1343482</v>
          </cell>
          <cell r="D8">
            <v>1048217</v>
          </cell>
          <cell r="E8">
            <v>295265</v>
          </cell>
        </row>
        <row r="15">
          <cell r="C15">
            <v>215782</v>
          </cell>
          <cell r="D15">
            <v>107744</v>
          </cell>
          <cell r="E15">
            <v>108038</v>
          </cell>
        </row>
      </sheetData>
      <sheetData sheetId="5">
        <row r="8">
          <cell r="C8">
            <v>1356094</v>
          </cell>
          <cell r="D8">
            <v>939982</v>
          </cell>
          <cell r="E8">
            <v>416112</v>
          </cell>
        </row>
        <row r="15">
          <cell r="C15">
            <v>294756</v>
          </cell>
          <cell r="D15">
            <v>124444</v>
          </cell>
          <cell r="E15">
            <v>170312</v>
          </cell>
        </row>
      </sheetData>
      <sheetData sheetId="6">
        <row r="8">
          <cell r="C8">
            <v>2154159</v>
          </cell>
          <cell r="D8">
            <v>1611333</v>
          </cell>
          <cell r="E8">
            <v>542826</v>
          </cell>
        </row>
        <row r="15">
          <cell r="C15">
            <v>324067</v>
          </cell>
          <cell r="D15">
            <v>140827</v>
          </cell>
          <cell r="E15">
            <v>183240</v>
          </cell>
        </row>
      </sheetData>
      <sheetData sheetId="7">
        <row r="8">
          <cell r="C8">
            <v>3047535</v>
          </cell>
          <cell r="D8">
            <v>2302331</v>
          </cell>
          <cell r="E8">
            <v>745204</v>
          </cell>
        </row>
        <row r="15">
          <cell r="C15">
            <v>377915</v>
          </cell>
          <cell r="D15">
            <v>179902</v>
          </cell>
          <cell r="E15">
            <v>198013</v>
          </cell>
        </row>
      </sheetData>
      <sheetData sheetId="8">
        <row r="8">
          <cell r="C8">
            <v>2176985</v>
          </cell>
          <cell r="D8">
            <v>1481207</v>
          </cell>
          <cell r="E8">
            <v>695778</v>
          </cell>
        </row>
        <row r="15">
          <cell r="C15">
            <v>375393</v>
          </cell>
          <cell r="D15">
            <v>144211</v>
          </cell>
          <cell r="E15">
            <v>231182</v>
          </cell>
        </row>
      </sheetData>
      <sheetData sheetId="9">
        <row r="8">
          <cell r="C8">
            <v>1544967</v>
          </cell>
          <cell r="D8">
            <v>1129373</v>
          </cell>
          <cell r="E8">
            <v>415594</v>
          </cell>
        </row>
        <row r="15">
          <cell r="C15">
            <v>275885</v>
          </cell>
          <cell r="D15">
            <v>120570</v>
          </cell>
          <cell r="E15">
            <v>155315</v>
          </cell>
        </row>
      </sheetData>
      <sheetData sheetId="10">
        <row r="8">
          <cell r="C8">
            <v>1370380</v>
          </cell>
          <cell r="D8">
            <v>1055938</v>
          </cell>
          <cell r="E8">
            <v>314442</v>
          </cell>
        </row>
        <row r="15">
          <cell r="C15">
            <v>254816</v>
          </cell>
          <cell r="D15">
            <v>137605</v>
          </cell>
          <cell r="E15">
            <v>117211</v>
          </cell>
        </row>
      </sheetData>
      <sheetData sheetId="11">
        <row r="8">
          <cell r="C8">
            <v>1348570</v>
          </cell>
          <cell r="D8">
            <v>966302</v>
          </cell>
          <cell r="E8">
            <v>382268</v>
          </cell>
        </row>
        <row r="15">
          <cell r="C15">
            <v>269534</v>
          </cell>
          <cell r="D15">
            <v>148690</v>
          </cell>
          <cell r="E15">
            <v>120844</v>
          </cell>
        </row>
      </sheetData>
      <sheetData sheetId="12">
        <row r="8">
          <cell r="C8">
            <v>1346403</v>
          </cell>
          <cell r="D8">
            <v>793436</v>
          </cell>
          <cell r="E8">
            <v>552967</v>
          </cell>
        </row>
        <row r="15">
          <cell r="C15">
            <v>212674</v>
          </cell>
          <cell r="D15">
            <v>101237</v>
          </cell>
          <cell r="E15">
            <v>111437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</sheetNames>
    <sheetDataSet>
      <sheetData sheetId="0">
        <row r="15">
          <cell r="C15">
            <v>69.200667889000002</v>
          </cell>
          <cell r="D15">
            <v>67.783534414000002</v>
          </cell>
          <cell r="N15">
            <v>61.083333332999999</v>
          </cell>
          <cell r="O15">
            <v>8543</v>
          </cell>
          <cell r="P15">
            <v>16594.833332999999</v>
          </cell>
        </row>
      </sheetData>
      <sheetData sheetId="1">
        <row r="8">
          <cell r="H8">
            <v>56.949793077000002</v>
          </cell>
          <cell r="I8">
            <v>40.207673941000003</v>
          </cell>
          <cell r="J8">
            <v>2.8425329818999998</v>
          </cell>
          <cell r="K8">
            <v>71.911690379000007</v>
          </cell>
          <cell r="L8">
            <v>26.587949371000001</v>
          </cell>
          <cell r="M8">
            <v>1.5003602498999999</v>
          </cell>
        </row>
        <row r="15">
          <cell r="C15">
            <v>68.990122400000004</v>
          </cell>
          <cell r="D15">
            <v>59.338762469000002</v>
          </cell>
          <cell r="H15">
            <v>43.627023743000002</v>
          </cell>
          <cell r="I15">
            <v>53.418905000000002</v>
          </cell>
          <cell r="J15">
            <v>2.9540712568999998</v>
          </cell>
          <cell r="K15">
            <v>50.165299846000003</v>
          </cell>
          <cell r="L15">
            <v>47.886981034999998</v>
          </cell>
          <cell r="M15">
            <v>1.9477191184</v>
          </cell>
          <cell r="N15">
            <v>59</v>
          </cell>
          <cell r="O15">
            <v>8359</v>
          </cell>
          <cell r="P15">
            <v>16155</v>
          </cell>
        </row>
      </sheetData>
      <sheetData sheetId="2">
        <row r="8">
          <cell r="H8">
            <v>64.584872756999999</v>
          </cell>
          <cell r="I8">
            <v>32.079567286</v>
          </cell>
          <cell r="J8">
            <v>3.3355599563</v>
          </cell>
          <cell r="K8">
            <v>64.721803833999999</v>
          </cell>
          <cell r="L8">
            <v>33.641331633999997</v>
          </cell>
          <cell r="M8">
            <v>1.6368645321999999</v>
          </cell>
        </row>
        <row r="15">
          <cell r="C15">
            <v>74.937476724000007</v>
          </cell>
          <cell r="D15">
            <v>59.345888373999998</v>
          </cell>
          <cell r="H15">
            <v>41.772629799000001</v>
          </cell>
          <cell r="I15">
            <v>54.888398924999997</v>
          </cell>
          <cell r="J15">
            <v>3.3389712767000002</v>
          </cell>
          <cell r="K15">
            <v>48.982785603000004</v>
          </cell>
          <cell r="L15">
            <v>47.734468827999997</v>
          </cell>
          <cell r="M15">
            <v>3.2827455689999998</v>
          </cell>
          <cell r="N15">
            <v>59</v>
          </cell>
          <cell r="O15">
            <v>8355</v>
          </cell>
          <cell r="P15">
            <v>16182</v>
          </cell>
        </row>
      </sheetData>
      <sheetData sheetId="3">
        <row r="8">
          <cell r="H8">
            <v>68.047933294000003</v>
          </cell>
          <cell r="I8">
            <v>28.766265634</v>
          </cell>
          <cell r="J8">
            <v>3.1858010720999999</v>
          </cell>
          <cell r="K8">
            <v>65.783780840999995</v>
          </cell>
          <cell r="L8">
            <v>32.020847719000002</v>
          </cell>
          <cell r="M8">
            <v>2.1953714395000001</v>
          </cell>
        </row>
        <row r="15">
          <cell r="C15">
            <v>69.929964014000007</v>
          </cell>
          <cell r="D15">
            <v>59.435297194</v>
          </cell>
          <cell r="H15">
            <v>43.226429529999997</v>
          </cell>
          <cell r="I15">
            <v>54.001680692999997</v>
          </cell>
          <cell r="J15">
            <v>2.7718897766000001</v>
          </cell>
          <cell r="K15">
            <v>52.744528545000001</v>
          </cell>
          <cell r="L15">
            <v>45.347063310000003</v>
          </cell>
          <cell r="M15">
            <v>1.9084081441</v>
          </cell>
          <cell r="N15">
            <v>59</v>
          </cell>
          <cell r="O15">
            <v>8448</v>
          </cell>
          <cell r="P15">
            <v>16075</v>
          </cell>
        </row>
      </sheetData>
      <sheetData sheetId="4">
        <row r="8">
          <cell r="H8">
            <v>62.763883829999997</v>
          </cell>
          <cell r="I8">
            <v>33.945866940000002</v>
          </cell>
          <cell r="J8">
            <v>3.2902492299000001</v>
          </cell>
          <cell r="K8">
            <v>53.504173846999997</v>
          </cell>
          <cell r="L8">
            <v>43.531311588999998</v>
          </cell>
          <cell r="M8">
            <v>2.9645145646</v>
          </cell>
        </row>
        <row r="15">
          <cell r="C15">
            <v>73.858298399000006</v>
          </cell>
          <cell r="D15">
            <v>58.223594908999999</v>
          </cell>
          <cell r="H15">
            <v>42.408323926999998</v>
          </cell>
          <cell r="I15">
            <v>54.792914822</v>
          </cell>
          <cell r="J15">
            <v>2.7987612515000002</v>
          </cell>
          <cell r="K15">
            <v>48.274638166999999</v>
          </cell>
          <cell r="L15">
            <v>48.680837639000003</v>
          </cell>
          <cell r="M15">
            <v>3.0445241945000001</v>
          </cell>
          <cell r="N15">
            <v>59</v>
          </cell>
          <cell r="O15">
            <v>8486</v>
          </cell>
          <cell r="P15">
            <v>16287</v>
          </cell>
        </row>
      </sheetData>
      <sheetData sheetId="5">
        <row r="8">
          <cell r="H8">
            <v>56.078391576000001</v>
          </cell>
          <cell r="I8">
            <v>40.033675743000003</v>
          </cell>
          <cell r="J8">
            <v>3.8879326806000001</v>
          </cell>
          <cell r="K8">
            <v>57.936905009999997</v>
          </cell>
          <cell r="L8">
            <v>39.969077896000002</v>
          </cell>
          <cell r="M8">
            <v>2.0940170939999998</v>
          </cell>
        </row>
        <row r="15">
          <cell r="C15">
            <v>77.917379324999999</v>
          </cell>
          <cell r="D15">
            <v>73.650723667999998</v>
          </cell>
          <cell r="H15">
            <v>47.264668143999998</v>
          </cell>
          <cell r="I15">
            <v>50.473579844</v>
          </cell>
          <cell r="J15">
            <v>2.2617520121000001</v>
          </cell>
          <cell r="K15">
            <v>53.896369245999999</v>
          </cell>
          <cell r="L15">
            <v>44.438428375999997</v>
          </cell>
          <cell r="M15">
            <v>1.6652023783000001</v>
          </cell>
          <cell r="N15">
            <v>61</v>
          </cell>
          <cell r="O15">
            <v>8524</v>
          </cell>
          <cell r="P15">
            <v>16515</v>
          </cell>
        </row>
      </sheetData>
      <sheetData sheetId="6">
        <row r="8">
          <cell r="H8">
            <v>73.541578404000006</v>
          </cell>
          <cell r="I8">
            <v>22.851041549000001</v>
          </cell>
          <cell r="J8">
            <v>3.6073800474</v>
          </cell>
          <cell r="K8">
            <v>66.939362505000005</v>
          </cell>
          <cell r="L8">
            <v>29.769164675999999</v>
          </cell>
          <cell r="M8">
            <v>3.2914728195</v>
          </cell>
        </row>
        <row r="15">
          <cell r="C15">
            <v>72.811142919000005</v>
          </cell>
          <cell r="D15">
            <v>78.931697228999994</v>
          </cell>
          <cell r="H15">
            <v>55.241888250999999</v>
          </cell>
          <cell r="I15">
            <v>41.361133887999998</v>
          </cell>
          <cell r="J15">
            <v>3.3969778610999999</v>
          </cell>
          <cell r="K15">
            <v>57.196510083</v>
          </cell>
          <cell r="L15">
            <v>41.591071049999996</v>
          </cell>
          <cell r="M15">
            <v>1.2124188671</v>
          </cell>
          <cell r="N15">
            <v>64</v>
          </cell>
          <cell r="O15">
            <v>8822</v>
          </cell>
          <cell r="P15">
            <v>17333</v>
          </cell>
        </row>
      </sheetData>
      <sheetData sheetId="7">
        <row r="8">
          <cell r="H8">
            <v>81.875445916999993</v>
          </cell>
          <cell r="I8">
            <v>15.239775165999999</v>
          </cell>
          <cell r="J8">
            <v>2.8847789171999998</v>
          </cell>
          <cell r="K8">
            <v>80.368342652999999</v>
          </cell>
          <cell r="L8">
            <v>17.383803620999998</v>
          </cell>
          <cell r="M8">
            <v>2.2478537257000002</v>
          </cell>
        </row>
        <row r="15">
          <cell r="C15">
            <v>45.026853582999998</v>
          </cell>
          <cell r="D15">
            <v>71.127727586999995</v>
          </cell>
          <cell r="H15">
            <v>75.219430376999995</v>
          </cell>
          <cell r="I15">
            <v>22.390040548000002</v>
          </cell>
          <cell r="J15">
            <v>2.3905290754999999</v>
          </cell>
          <cell r="K15">
            <v>74.789797812000003</v>
          </cell>
          <cell r="L15">
            <v>24.199731916000001</v>
          </cell>
          <cell r="M15">
            <v>1.0104702717</v>
          </cell>
          <cell r="N15">
            <v>63</v>
          </cell>
          <cell r="O15">
            <v>8716</v>
          </cell>
          <cell r="P15">
            <v>17477</v>
          </cell>
        </row>
      </sheetData>
      <sheetData sheetId="8">
        <row r="8">
          <cell r="H8">
            <v>70.014988951999996</v>
          </cell>
          <cell r="I8">
            <v>26.754177098</v>
          </cell>
          <cell r="J8">
            <v>3.2308339494</v>
          </cell>
          <cell r="K8">
            <v>72.779835695000003</v>
          </cell>
          <cell r="L8">
            <v>25.046654101000001</v>
          </cell>
          <cell r="M8">
            <v>2.1735102039999998</v>
          </cell>
        </row>
        <row r="15">
          <cell r="C15">
            <v>62.485079886999998</v>
          </cell>
          <cell r="D15">
            <v>79.875839901000006</v>
          </cell>
          <cell r="H15">
            <v>62.275253351000003</v>
          </cell>
          <cell r="I15">
            <v>36.383417784000002</v>
          </cell>
          <cell r="J15">
            <v>1.3413288656</v>
          </cell>
          <cell r="K15">
            <v>70.315646692000001</v>
          </cell>
          <cell r="L15">
            <v>28.593673225</v>
          </cell>
          <cell r="M15">
            <v>1.0906800833000001</v>
          </cell>
          <cell r="N15">
            <v>63</v>
          </cell>
          <cell r="O15">
            <v>8811</v>
          </cell>
          <cell r="P15">
            <v>16962</v>
          </cell>
        </row>
      </sheetData>
      <sheetData sheetId="9">
        <row r="8">
          <cell r="H8">
            <v>60.567414391</v>
          </cell>
          <cell r="I8">
            <v>36.655897349999996</v>
          </cell>
          <cell r="J8">
            <v>2.7766882587000001</v>
          </cell>
          <cell r="K8">
            <v>57.721090021000002</v>
          </cell>
          <cell r="L8">
            <v>38.368431215000001</v>
          </cell>
          <cell r="M8">
            <v>3.9104787648000001</v>
          </cell>
        </row>
        <row r="15">
          <cell r="C15">
            <v>80.035513679000005</v>
          </cell>
          <cell r="D15">
            <v>75.578976345000001</v>
          </cell>
          <cell r="H15">
            <v>44.583635923999999</v>
          </cell>
          <cell r="I15">
            <v>53.450738319999999</v>
          </cell>
          <cell r="J15">
            <v>1.9656257564999999</v>
          </cell>
          <cell r="K15">
            <v>54.049189478999999</v>
          </cell>
          <cell r="L15">
            <v>44.665823678999999</v>
          </cell>
          <cell r="M15">
            <v>1.2849868426</v>
          </cell>
          <cell r="N15">
            <v>61</v>
          </cell>
          <cell r="O15">
            <v>8490</v>
          </cell>
          <cell r="P15">
            <v>16594</v>
          </cell>
        </row>
      </sheetData>
      <sheetData sheetId="10">
        <row r="8">
          <cell r="H8">
            <v>58.015354459000001</v>
          </cell>
          <cell r="I8">
            <v>38.435851962000001</v>
          </cell>
          <cell r="J8">
            <v>3.5487935782000002</v>
          </cell>
          <cell r="K8">
            <v>54.300184973</v>
          </cell>
          <cell r="L8">
            <v>42.737602396</v>
          </cell>
          <cell r="M8">
            <v>2.9622126309999999</v>
          </cell>
        </row>
        <row r="15">
          <cell r="C15">
            <v>74.426202387999993</v>
          </cell>
          <cell r="D15">
            <v>66.545699026999998</v>
          </cell>
          <cell r="H15">
            <v>44.355866304999999</v>
          </cell>
          <cell r="I15">
            <v>53.960422997000002</v>
          </cell>
          <cell r="J15">
            <v>1.6837106980000001</v>
          </cell>
          <cell r="K15">
            <v>58.630198978999999</v>
          </cell>
          <cell r="L15">
            <v>39.865084639999999</v>
          </cell>
          <cell r="M15">
            <v>1.5047163807999999</v>
          </cell>
          <cell r="N15">
            <v>61</v>
          </cell>
          <cell r="O15">
            <v>8466</v>
          </cell>
          <cell r="P15">
            <v>16296</v>
          </cell>
        </row>
      </sheetData>
      <sheetData sheetId="11">
        <row r="8">
          <cell r="H8">
            <v>55.123457987000002</v>
          </cell>
          <cell r="I8">
            <v>42.029479997000003</v>
          </cell>
          <cell r="J8">
            <v>2.8628294851999998</v>
          </cell>
          <cell r="K8">
            <v>59.304032782</v>
          </cell>
          <cell r="L8">
            <v>37.617875429999998</v>
          </cell>
          <cell r="M8">
            <v>3.0780917876</v>
          </cell>
        </row>
        <row r="15">
          <cell r="C15">
            <v>76.091617651999996</v>
          </cell>
          <cell r="D15">
            <v>72.481533005000003</v>
          </cell>
          <cell r="H15">
            <v>40.993893274000001</v>
          </cell>
          <cell r="I15">
            <v>57.374843652999999</v>
          </cell>
          <cell r="J15">
            <v>1.6312630726999999</v>
          </cell>
          <cell r="K15">
            <v>51.069816136</v>
          </cell>
          <cell r="L15">
            <v>47.256755873000003</v>
          </cell>
          <cell r="M15">
            <v>1.6734279918999999</v>
          </cell>
          <cell r="N15">
            <v>62</v>
          </cell>
          <cell r="O15">
            <v>8520</v>
          </cell>
          <cell r="P15">
            <v>16631</v>
          </cell>
        </row>
      </sheetData>
      <sheetData sheetId="12">
        <row r="8">
          <cell r="H8">
            <v>66.544095749999997</v>
          </cell>
          <cell r="I8">
            <v>30.610440785000002</v>
          </cell>
          <cell r="J8">
            <v>2.8454634653999999</v>
          </cell>
          <cell r="K8">
            <v>77.184143583999997</v>
          </cell>
          <cell r="L8">
            <v>21.345863952999999</v>
          </cell>
          <cell r="M8">
            <v>1.4699924628000001</v>
          </cell>
        </row>
        <row r="15">
          <cell r="C15">
            <v>65.132748159000002</v>
          </cell>
          <cell r="D15">
            <v>56.157556202000002</v>
          </cell>
          <cell r="H15">
            <v>49.032287103000002</v>
          </cell>
          <cell r="I15">
            <v>49.252835623999999</v>
          </cell>
          <cell r="J15">
            <v>1.7148772729999999</v>
          </cell>
          <cell r="K15">
            <v>54.455745354999998</v>
          </cell>
          <cell r="L15">
            <v>42.808286279000001</v>
          </cell>
          <cell r="M15">
            <v>2.7359683654000002</v>
          </cell>
          <cell r="N15">
            <v>62</v>
          </cell>
          <cell r="O15">
            <v>8519</v>
          </cell>
          <cell r="P15">
            <v>16631</v>
          </cell>
        </row>
      </sheetData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helmijoulu"/>
    </sheetNames>
    <sheetDataSet>
      <sheetData sheetId="0">
        <row r="8">
          <cell r="C8">
            <v>19785412</v>
          </cell>
        </row>
        <row r="15">
          <cell r="C15">
            <v>3298841</v>
          </cell>
        </row>
      </sheetData>
      <sheetData sheetId="1">
        <row r="8">
          <cell r="C8">
            <v>1384997</v>
          </cell>
          <cell r="D8">
            <v>766132</v>
          </cell>
          <cell r="E8">
            <v>618865</v>
          </cell>
        </row>
        <row r="15">
          <cell r="C15">
            <v>240396</v>
          </cell>
          <cell r="D15">
            <v>103654</v>
          </cell>
          <cell r="E15">
            <v>136742</v>
          </cell>
        </row>
      </sheetData>
      <sheetData sheetId="2">
        <row r="8">
          <cell r="C8">
            <v>1424588</v>
          </cell>
          <cell r="D8">
            <v>1021566</v>
          </cell>
          <cell r="E8">
            <v>403022</v>
          </cell>
        </row>
        <row r="15">
          <cell r="C15">
            <v>200052</v>
          </cell>
          <cell r="D15">
            <v>111447</v>
          </cell>
          <cell r="E15">
            <v>88605</v>
          </cell>
        </row>
      </sheetData>
      <sheetData sheetId="3">
        <row r="8">
          <cell r="C8">
            <v>1624382</v>
          </cell>
          <cell r="D8">
            <v>1167305</v>
          </cell>
          <cell r="E8">
            <v>457077</v>
          </cell>
        </row>
        <row r="15">
          <cell r="C15">
            <v>227928</v>
          </cell>
          <cell r="D15">
            <v>116103</v>
          </cell>
          <cell r="E15">
            <v>111825</v>
          </cell>
        </row>
      </sheetData>
      <sheetData sheetId="4">
        <row r="8">
          <cell r="C8">
            <v>1349850</v>
          </cell>
          <cell r="D8">
            <v>1047168</v>
          </cell>
          <cell r="E8">
            <v>302682</v>
          </cell>
        </row>
        <row r="15">
          <cell r="C15">
            <v>217229</v>
          </cell>
          <cell r="D15">
            <v>104545</v>
          </cell>
          <cell r="E15">
            <v>112684</v>
          </cell>
        </row>
      </sheetData>
      <sheetData sheetId="5">
        <row r="8">
          <cell r="C8">
            <v>1350747</v>
          </cell>
          <cell r="D8">
            <v>951031</v>
          </cell>
          <cell r="E8">
            <v>399716</v>
          </cell>
        </row>
        <row r="15">
          <cell r="C15">
            <v>298182</v>
          </cell>
          <cell r="D15">
            <v>137512</v>
          </cell>
          <cell r="E15">
            <v>160670</v>
          </cell>
        </row>
      </sheetData>
      <sheetData sheetId="6">
        <row r="8">
          <cell r="C8">
            <v>2080012</v>
          </cell>
          <cell r="D8">
            <v>1520903</v>
          </cell>
          <cell r="E8">
            <v>559109</v>
          </cell>
        </row>
        <row r="15">
          <cell r="C15">
            <v>327128</v>
          </cell>
          <cell r="D15">
            <v>135807</v>
          </cell>
          <cell r="E15">
            <v>191321</v>
          </cell>
        </row>
      </sheetData>
      <sheetData sheetId="7">
        <row r="8">
          <cell r="C8">
            <v>2935354</v>
          </cell>
          <cell r="D8">
            <v>2221129</v>
          </cell>
          <cell r="E8">
            <v>714225</v>
          </cell>
        </row>
        <row r="15">
          <cell r="C15">
            <v>370718</v>
          </cell>
          <cell r="D15">
            <v>172894</v>
          </cell>
          <cell r="E15">
            <v>197824</v>
          </cell>
        </row>
      </sheetData>
      <sheetData sheetId="8">
        <row r="8">
          <cell r="C8">
            <v>2145828</v>
          </cell>
          <cell r="D8">
            <v>1448704</v>
          </cell>
          <cell r="E8">
            <v>697124</v>
          </cell>
        </row>
        <row r="15">
          <cell r="C15">
            <v>382575</v>
          </cell>
          <cell r="D15">
            <v>158434</v>
          </cell>
          <cell r="E15">
            <v>224141</v>
          </cell>
        </row>
      </sheetData>
      <sheetData sheetId="9">
        <row r="8">
          <cell r="C8">
            <v>1509513</v>
          </cell>
          <cell r="D8">
            <v>1121620</v>
          </cell>
          <cell r="E8">
            <v>387893</v>
          </cell>
        </row>
        <row r="15">
          <cell r="C15">
            <v>270695</v>
          </cell>
          <cell r="D15">
            <v>115532</v>
          </cell>
          <cell r="E15">
            <v>155163</v>
          </cell>
        </row>
      </sheetData>
      <sheetData sheetId="10">
        <row r="8">
          <cell r="C8">
            <v>1381221</v>
          </cell>
          <cell r="D8">
            <v>1071204</v>
          </cell>
          <cell r="E8">
            <v>310017</v>
          </cell>
        </row>
        <row r="15">
          <cell r="C15">
            <v>282642</v>
          </cell>
          <cell r="D15">
            <v>153035</v>
          </cell>
          <cell r="E15">
            <v>129607</v>
          </cell>
        </row>
      </sheetData>
      <sheetData sheetId="11">
        <row r="8">
          <cell r="C8">
            <v>1300287</v>
          </cell>
          <cell r="D8">
            <v>940025</v>
          </cell>
          <cell r="E8">
            <v>360262</v>
          </cell>
        </row>
        <row r="15">
          <cell r="C15">
            <v>267405</v>
          </cell>
          <cell r="D15">
            <v>144296</v>
          </cell>
          <cell r="E15">
            <v>123109</v>
          </cell>
        </row>
      </sheetData>
      <sheetData sheetId="12">
        <row r="8">
          <cell r="C8">
            <v>1298633</v>
          </cell>
          <cell r="D8">
            <v>798285</v>
          </cell>
          <cell r="E8">
            <v>500348</v>
          </cell>
        </row>
        <row r="15">
          <cell r="C15">
            <v>213891</v>
          </cell>
          <cell r="D15">
            <v>108533</v>
          </cell>
          <cell r="E15">
            <v>105358</v>
          </cell>
        </row>
      </sheetData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ul1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70.214300111</v>
          </cell>
          <cell r="D15">
            <v>67.766303112000003</v>
          </cell>
          <cell r="N15">
            <v>59.25</v>
          </cell>
          <cell r="O15">
            <v>8607.3333332999991</v>
          </cell>
          <cell r="P15">
            <v>16712.25</v>
          </cell>
        </row>
      </sheetData>
      <sheetData sheetId="1"/>
      <sheetData sheetId="2">
        <row r="8">
          <cell r="H8">
            <v>57.442602741000002</v>
          </cell>
          <cell r="I8">
            <v>39.711093468999998</v>
          </cell>
          <cell r="J8">
            <v>2.8463037908</v>
          </cell>
          <cell r="K8">
            <v>72.333088634999996</v>
          </cell>
          <cell r="L8">
            <v>26.070519642000001</v>
          </cell>
          <cell r="M8">
            <v>1.5963917231</v>
          </cell>
        </row>
        <row r="15">
          <cell r="C15">
            <v>68.964629123999998</v>
          </cell>
          <cell r="D15">
            <v>60.053531393999997</v>
          </cell>
          <cell r="H15">
            <v>44.165981922999997</v>
          </cell>
          <cell r="I15">
            <v>53.483693649999999</v>
          </cell>
          <cell r="J15">
            <v>2.3503244268999999</v>
          </cell>
          <cell r="K15">
            <v>50.817327339999999</v>
          </cell>
          <cell r="L15">
            <v>47.319166326000001</v>
          </cell>
          <cell r="M15">
            <v>1.8635063343</v>
          </cell>
          <cell r="N15">
            <v>61</v>
          </cell>
          <cell r="O15">
            <v>8571</v>
          </cell>
          <cell r="P15">
            <v>16762</v>
          </cell>
        </row>
      </sheetData>
      <sheetData sheetId="3">
        <row r="8">
          <cell r="H8">
            <v>65.402092905000003</v>
          </cell>
          <cell r="I8">
            <v>31.770659455000001</v>
          </cell>
          <cell r="J8">
            <v>2.8272476396999999</v>
          </cell>
          <cell r="K8">
            <v>66.441679515999994</v>
          </cell>
          <cell r="L8">
            <v>31.857663301999999</v>
          </cell>
          <cell r="M8">
            <v>1.7006571823000001</v>
          </cell>
        </row>
        <row r="15">
          <cell r="C15">
            <v>70.032922275999994</v>
          </cell>
          <cell r="D15">
            <v>56.342899002999999</v>
          </cell>
          <cell r="H15">
            <v>41.020096338000002</v>
          </cell>
          <cell r="I15">
            <v>56.081990988000001</v>
          </cell>
          <cell r="J15">
            <v>2.8979126742000001</v>
          </cell>
          <cell r="K15">
            <v>41.073036385999998</v>
          </cell>
          <cell r="L15">
            <v>56.508306410000003</v>
          </cell>
          <cell r="M15">
            <v>2.4186572039000001</v>
          </cell>
          <cell r="N15">
            <v>61</v>
          </cell>
          <cell r="O15">
            <v>8498</v>
          </cell>
          <cell r="P15">
            <v>16660</v>
          </cell>
        </row>
      </sheetData>
      <sheetData sheetId="4">
        <row r="8">
          <cell r="H8">
            <v>65.442572706000007</v>
          </cell>
          <cell r="I8">
            <v>31.556904292999999</v>
          </cell>
          <cell r="J8">
            <v>3.0005230010999999</v>
          </cell>
          <cell r="K8">
            <v>65.018855028000004</v>
          </cell>
          <cell r="L8">
            <v>33.060307125999998</v>
          </cell>
          <cell r="M8">
            <v>1.9208378468</v>
          </cell>
        </row>
        <row r="15">
          <cell r="C15">
            <v>76.564661994000005</v>
          </cell>
          <cell r="D15">
            <v>62.246456678000001</v>
          </cell>
          <cell r="H15">
            <v>38.533836977</v>
          </cell>
          <cell r="I15">
            <v>58.071654774999999</v>
          </cell>
          <cell r="J15">
            <v>3.3945082478000002</v>
          </cell>
          <cell r="K15">
            <v>48.146273190000002</v>
          </cell>
          <cell r="L15">
            <v>49.329978261999997</v>
          </cell>
          <cell r="M15">
            <v>2.5237485482999999</v>
          </cell>
          <cell r="N15">
            <v>60</v>
          </cell>
          <cell r="O15">
            <v>8362</v>
          </cell>
          <cell r="P15">
            <v>16202</v>
          </cell>
        </row>
      </sheetData>
      <sheetData sheetId="5">
        <row r="8">
          <cell r="H8">
            <v>66.681489498999994</v>
          </cell>
          <cell r="I8">
            <v>29.849967654</v>
          </cell>
          <cell r="J8">
            <v>3.4685428466000001</v>
          </cell>
          <cell r="K8">
            <v>56.261205607000001</v>
          </cell>
          <cell r="L8">
            <v>40.705732626</v>
          </cell>
          <cell r="M8">
            <v>3.0330617666999999</v>
          </cell>
        </row>
        <row r="15">
          <cell r="C15">
            <v>67.303591306000001</v>
          </cell>
          <cell r="D15">
            <v>56.228277411000001</v>
          </cell>
          <cell r="H15">
            <v>41.175536369</v>
          </cell>
          <cell r="I15">
            <v>55.321821489000001</v>
          </cell>
          <cell r="J15">
            <v>3.5026421414</v>
          </cell>
          <cell r="K15">
            <v>47.671418232000001</v>
          </cell>
          <cell r="L15">
            <v>50.056641178</v>
          </cell>
          <cell r="M15">
            <v>2.2719405896999998</v>
          </cell>
          <cell r="N15">
            <v>60</v>
          </cell>
          <cell r="O15">
            <v>8686</v>
          </cell>
          <cell r="P15">
            <v>17171</v>
          </cell>
        </row>
      </sheetData>
      <sheetData sheetId="6">
        <row r="8">
          <cell r="H8">
            <v>57.552887816999998</v>
          </cell>
          <cell r="I8">
            <v>38.034794875999999</v>
          </cell>
          <cell r="J8">
            <v>4.4123173071000004</v>
          </cell>
          <cell r="K8">
            <v>54.331558571999999</v>
          </cell>
          <cell r="L8">
            <v>42.584923871999997</v>
          </cell>
          <cell r="M8">
            <v>3.0835175555999998</v>
          </cell>
        </row>
        <row r="15">
          <cell r="C15">
            <v>76.174323486999995</v>
          </cell>
          <cell r="D15">
            <v>74.093611065999994</v>
          </cell>
          <cell r="H15">
            <v>44.050507338000003</v>
          </cell>
          <cell r="I15">
            <v>51.282631901999999</v>
          </cell>
          <cell r="J15">
            <v>4.6668607597999996</v>
          </cell>
          <cell r="K15">
            <v>44.289281789999997</v>
          </cell>
          <cell r="L15">
            <v>52.639096993000003</v>
          </cell>
          <cell r="M15">
            <v>3.0716212167000001</v>
          </cell>
          <cell r="N15">
            <v>60</v>
          </cell>
          <cell r="O15">
            <v>8506</v>
          </cell>
          <cell r="P15">
            <v>16665</v>
          </cell>
        </row>
      </sheetData>
      <sheetData sheetId="7">
        <row r="8">
          <cell r="H8">
            <v>73.461218584999997</v>
          </cell>
          <cell r="I8">
            <v>23.20695671</v>
          </cell>
          <cell r="J8">
            <v>3.3318247050999998</v>
          </cell>
          <cell r="K8">
            <v>68.707365381000002</v>
          </cell>
          <cell r="L8">
            <v>28.782165857999999</v>
          </cell>
          <cell r="M8">
            <v>2.5104687614999999</v>
          </cell>
        </row>
        <row r="15">
          <cell r="C15">
            <v>77.168079457999994</v>
          </cell>
          <cell r="D15">
            <v>77.629996410000004</v>
          </cell>
          <cell r="H15">
            <v>57.084013616</v>
          </cell>
          <cell r="I15">
            <v>40.087076224</v>
          </cell>
          <cell r="J15">
            <v>2.82891016</v>
          </cell>
          <cell r="K15">
            <v>57.556123032000002</v>
          </cell>
          <cell r="L15">
            <v>41.224225331</v>
          </cell>
          <cell r="M15">
            <v>1.2196516369999999</v>
          </cell>
          <cell r="N15">
            <v>63</v>
          </cell>
          <cell r="O15">
            <v>9065</v>
          </cell>
          <cell r="P15">
            <v>17866</v>
          </cell>
        </row>
      </sheetData>
      <sheetData sheetId="8">
        <row r="8">
          <cell r="H8">
            <v>83.733323040000002</v>
          </cell>
          <cell r="I8">
            <v>13.775171581</v>
          </cell>
          <cell r="J8">
            <v>2.4915053787999999</v>
          </cell>
          <cell r="K8">
            <v>80.124846270999996</v>
          </cell>
          <cell r="L8">
            <v>17.938173145</v>
          </cell>
          <cell r="M8">
            <v>1.9369805836</v>
          </cell>
        </row>
        <row r="15">
          <cell r="C15">
            <v>45.170683697000001</v>
          </cell>
          <cell r="D15">
            <v>69.479545783000006</v>
          </cell>
          <cell r="H15">
            <v>69.971940086000004</v>
          </cell>
          <cell r="I15">
            <v>27.766470379000001</v>
          </cell>
          <cell r="J15">
            <v>2.2615895348000001</v>
          </cell>
          <cell r="K15">
            <v>65.829810484999996</v>
          </cell>
          <cell r="L15">
            <v>33.053422675</v>
          </cell>
          <cell r="M15">
            <v>1.1167668401999999</v>
          </cell>
          <cell r="N15">
            <v>59</v>
          </cell>
          <cell r="O15">
            <v>8727</v>
          </cell>
          <cell r="P15">
            <v>16945</v>
          </cell>
        </row>
      </sheetData>
      <sheetData sheetId="9">
        <row r="8">
          <cell r="H8">
            <v>70.264653561000003</v>
          </cell>
          <cell r="I8">
            <v>26.549800518000001</v>
          </cell>
          <cell r="J8">
            <v>3.1855459209000001</v>
          </cell>
          <cell r="K8">
            <v>70.581728975000004</v>
          </cell>
          <cell r="L8">
            <v>25.959699240999999</v>
          </cell>
          <cell r="M8">
            <v>3.4585717840000001</v>
          </cell>
        </row>
        <row r="15">
          <cell r="C15">
            <v>69.503598784999994</v>
          </cell>
          <cell r="D15">
            <v>81.986840803999996</v>
          </cell>
          <cell r="H15">
            <v>55.656694620000003</v>
          </cell>
          <cell r="I15">
            <v>40.202625124999997</v>
          </cell>
          <cell r="J15">
            <v>4.1406802546000003</v>
          </cell>
          <cell r="K15">
            <v>58.738871029000002</v>
          </cell>
          <cell r="L15">
            <v>35.910668843000003</v>
          </cell>
          <cell r="M15">
            <v>5.3504601281999999</v>
          </cell>
          <cell r="N15">
            <v>59</v>
          </cell>
          <cell r="O15">
            <v>8829</v>
          </cell>
          <cell r="P15">
            <v>16894</v>
          </cell>
        </row>
      </sheetData>
      <sheetData sheetId="10">
        <row r="8">
          <cell r="H8">
            <v>60.401753978000002</v>
          </cell>
          <cell r="I8">
            <v>36.573082761000002</v>
          </cell>
          <cell r="J8">
            <v>3.0251632612999999</v>
          </cell>
          <cell r="K8">
            <v>54.237193660000003</v>
          </cell>
          <cell r="L8">
            <v>43.925233644999999</v>
          </cell>
          <cell r="M8">
            <v>1.8375726947</v>
          </cell>
        </row>
        <row r="15">
          <cell r="C15">
            <v>80.751120427000004</v>
          </cell>
          <cell r="D15">
            <v>75.172754780999995</v>
          </cell>
          <cell r="H15">
            <v>42.706829225</v>
          </cell>
          <cell r="I15">
            <v>56.190751227</v>
          </cell>
          <cell r="J15">
            <v>1.1024195472</v>
          </cell>
          <cell r="K15">
            <v>45.837952903000001</v>
          </cell>
          <cell r="L15">
            <v>52.950241695999999</v>
          </cell>
          <cell r="M15">
            <v>1.2118054015999999</v>
          </cell>
          <cell r="N15">
            <v>57</v>
          </cell>
          <cell r="O15">
            <v>8441</v>
          </cell>
          <cell r="P15">
            <v>16163</v>
          </cell>
        </row>
      </sheetData>
      <sheetData sheetId="11">
        <row r="8">
          <cell r="H8">
            <v>57.012011326</v>
          </cell>
          <cell r="I8">
            <v>39.181814029999998</v>
          </cell>
          <cell r="J8">
            <v>3.8061746437999999</v>
          </cell>
          <cell r="K8">
            <v>48.931276992000001</v>
          </cell>
          <cell r="L8">
            <v>48.433222072</v>
          </cell>
          <cell r="M8">
            <v>2.6355009356000001</v>
          </cell>
        </row>
        <row r="15">
          <cell r="C15">
            <v>73.156658938000007</v>
          </cell>
          <cell r="D15">
            <v>71.623267390999999</v>
          </cell>
          <cell r="H15">
            <v>41.945389175000003</v>
          </cell>
          <cell r="I15">
            <v>55.936254980000001</v>
          </cell>
          <cell r="J15">
            <v>2.1183558449</v>
          </cell>
          <cell r="K15">
            <v>44.408081062000001</v>
          </cell>
          <cell r="L15">
            <v>54.417521555999997</v>
          </cell>
          <cell r="M15">
            <v>1.1743973818</v>
          </cell>
          <cell r="N15">
            <v>57</v>
          </cell>
          <cell r="O15">
            <v>8492</v>
          </cell>
          <cell r="P15">
            <v>16355</v>
          </cell>
        </row>
      </sheetData>
      <sheetData sheetId="12">
        <row r="8">
          <cell r="H8">
            <v>54.056938664</v>
          </cell>
          <cell r="I8">
            <v>42.035231549999999</v>
          </cell>
          <cell r="J8">
            <v>3.9078297857000002</v>
          </cell>
          <cell r="K8">
            <v>53.051350317999997</v>
          </cell>
          <cell r="L8">
            <v>44.133275406999999</v>
          </cell>
          <cell r="M8">
            <v>2.8153742755</v>
          </cell>
        </row>
        <row r="15">
          <cell r="C15">
            <v>77.600503320000001</v>
          </cell>
          <cell r="D15">
            <v>72.668036788999999</v>
          </cell>
          <cell r="H15">
            <v>41.034286211000001</v>
          </cell>
          <cell r="I15">
            <v>57.155278183</v>
          </cell>
          <cell r="J15">
            <v>1.8104356059</v>
          </cell>
          <cell r="K15">
            <v>42.383480681000002</v>
          </cell>
          <cell r="L15">
            <v>56.223560139</v>
          </cell>
          <cell r="M15">
            <v>1.3929591799000001</v>
          </cell>
          <cell r="N15">
            <v>57</v>
          </cell>
          <cell r="O15">
            <v>8483</v>
          </cell>
          <cell r="P15">
            <v>16342</v>
          </cell>
        </row>
      </sheetData>
      <sheetData sheetId="13">
        <row r="8">
          <cell r="H8">
            <v>65.215513322000007</v>
          </cell>
          <cell r="I8">
            <v>32.428692673999997</v>
          </cell>
          <cell r="J8">
            <v>2.3557940043999999</v>
          </cell>
          <cell r="K8">
            <v>75.965432722000003</v>
          </cell>
          <cell r="L8">
            <v>22.417184755000001</v>
          </cell>
          <cell r="M8">
            <v>1.6173825228000001</v>
          </cell>
        </row>
        <row r="15">
          <cell r="C15">
            <v>65.813245897000002</v>
          </cell>
          <cell r="D15">
            <v>53.208038836</v>
          </cell>
          <cell r="H15">
            <v>46.614304764000003</v>
          </cell>
          <cell r="I15">
            <v>51.77966971</v>
          </cell>
          <cell r="J15">
            <v>1.6060255264000001</v>
          </cell>
          <cell r="K15">
            <v>47.478031471000001</v>
          </cell>
          <cell r="L15">
            <v>51.041298976</v>
          </cell>
          <cell r="M15">
            <v>1.4806695525</v>
          </cell>
          <cell r="N15">
            <v>57</v>
          </cell>
          <cell r="O15">
            <v>8628</v>
          </cell>
          <cell r="P15">
            <v>16522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</sheetNames>
    <sheetDataSet>
      <sheetData sheetId="0">
        <row r="8">
          <cell r="C8">
            <v>18356975</v>
          </cell>
        </row>
        <row r="15">
          <cell r="C15">
            <v>3201327</v>
          </cell>
        </row>
      </sheetData>
      <sheetData sheetId="1">
        <row r="8">
          <cell r="C8">
            <v>1275308</v>
          </cell>
          <cell r="D8">
            <v>786665</v>
          </cell>
          <cell r="E8">
            <v>488643</v>
          </cell>
        </row>
        <row r="15">
          <cell r="C15">
            <v>225869</v>
          </cell>
          <cell r="D15">
            <v>115270</v>
          </cell>
          <cell r="E15">
            <v>110599</v>
          </cell>
        </row>
      </sheetData>
      <sheetData sheetId="2">
        <row r="8">
          <cell r="C8">
            <v>1450304</v>
          </cell>
          <cell r="D8">
            <v>1055604</v>
          </cell>
          <cell r="E8">
            <v>394700</v>
          </cell>
        </row>
        <row r="15">
          <cell r="C15">
            <v>208437</v>
          </cell>
          <cell r="D15">
            <v>113342</v>
          </cell>
          <cell r="E15">
            <v>95095</v>
          </cell>
        </row>
      </sheetData>
      <sheetData sheetId="3">
        <row r="8">
          <cell r="C8">
            <v>1575319</v>
          </cell>
          <cell r="D8">
            <v>1162544</v>
          </cell>
          <cell r="E8">
            <v>412775</v>
          </cell>
        </row>
        <row r="15">
          <cell r="C15">
            <v>230765</v>
          </cell>
          <cell r="D15">
            <v>116754</v>
          </cell>
          <cell r="E15">
            <v>114011</v>
          </cell>
        </row>
      </sheetData>
      <sheetData sheetId="4">
        <row r="8">
          <cell r="C8">
            <v>1347365</v>
          </cell>
          <cell r="D8">
            <v>1057498</v>
          </cell>
          <cell r="E8">
            <v>289867</v>
          </cell>
        </row>
        <row r="15">
          <cell r="C15">
            <v>216196</v>
          </cell>
          <cell r="D15">
            <v>105985</v>
          </cell>
          <cell r="E15">
            <v>110211</v>
          </cell>
        </row>
      </sheetData>
      <sheetData sheetId="5">
        <row r="8">
          <cell r="C8">
            <v>1347374</v>
          </cell>
          <cell r="D8">
            <v>960556</v>
          </cell>
          <cell r="E8">
            <v>386818</v>
          </cell>
        </row>
        <row r="15">
          <cell r="C15">
            <v>285015</v>
          </cell>
          <cell r="D15">
            <v>129958</v>
          </cell>
          <cell r="E15">
            <v>155057</v>
          </cell>
        </row>
      </sheetData>
      <sheetData sheetId="6">
        <row r="8">
          <cell r="C8">
            <v>2022967</v>
          </cell>
          <cell r="D8">
            <v>1501262</v>
          </cell>
          <cell r="E8">
            <v>521705</v>
          </cell>
        </row>
        <row r="15">
          <cell r="C15">
            <v>335513</v>
          </cell>
          <cell r="D15">
            <v>142947</v>
          </cell>
          <cell r="E15">
            <v>192566</v>
          </cell>
        </row>
      </sheetData>
      <sheetData sheetId="7">
        <row r="8">
          <cell r="C8">
            <v>2947033</v>
          </cell>
          <cell r="D8">
            <v>2194620</v>
          </cell>
          <cell r="E8">
            <v>752413</v>
          </cell>
        </row>
        <row r="15">
          <cell r="C15">
            <v>437157</v>
          </cell>
          <cell r="D15">
            <v>191297</v>
          </cell>
          <cell r="E15">
            <v>245860</v>
          </cell>
        </row>
      </sheetData>
      <sheetData sheetId="8">
        <row r="8">
          <cell r="C8">
            <v>2146410</v>
          </cell>
          <cell r="D8">
            <v>1487948</v>
          </cell>
          <cell r="E8">
            <v>658462</v>
          </cell>
        </row>
        <row r="15">
          <cell r="C15">
            <v>407770</v>
          </cell>
          <cell r="D15">
            <v>163284</v>
          </cell>
          <cell r="E15">
            <v>244486</v>
          </cell>
        </row>
      </sheetData>
      <sheetData sheetId="9">
        <row r="8">
          <cell r="C8">
            <v>1568091</v>
          </cell>
          <cell r="D8">
            <v>1158974</v>
          </cell>
          <cell r="E8">
            <v>409117</v>
          </cell>
        </row>
        <row r="15">
          <cell r="C15">
            <v>292418</v>
          </cell>
          <cell r="D15">
            <v>120117</v>
          </cell>
          <cell r="E15">
            <v>172301</v>
          </cell>
        </row>
      </sheetData>
      <sheetData sheetId="10">
        <row r="8">
          <cell r="C8">
            <v>1417028</v>
          </cell>
          <cell r="D8">
            <v>1105570</v>
          </cell>
          <cell r="E8">
            <v>311458</v>
          </cell>
        </row>
        <row r="15">
          <cell r="C15">
            <v>302379</v>
          </cell>
          <cell r="D15">
            <v>159549</v>
          </cell>
          <cell r="E15">
            <v>142830</v>
          </cell>
        </row>
      </sheetData>
      <sheetData sheetId="11">
        <row r="8">
          <cell r="C8">
            <v>1259776</v>
          </cell>
          <cell r="D8">
            <v>929368</v>
          </cell>
          <cell r="E8">
            <v>330408</v>
          </cell>
        </row>
        <row r="15">
          <cell r="C15">
            <v>259808</v>
          </cell>
          <cell r="D15">
            <v>140049</v>
          </cell>
          <cell r="E15">
            <v>119759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ul1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</sheetNames>
    <sheetDataSet>
      <sheetData sheetId="0">
        <row r="15">
          <cell r="C15">
            <v>68.232928189999996</v>
          </cell>
          <cell r="D15">
            <v>70.087330996000006</v>
          </cell>
          <cell r="N15">
            <v>58.545454544999998</v>
          </cell>
        </row>
      </sheetData>
      <sheetData sheetId="1"/>
      <sheetData sheetId="2">
        <row r="8">
          <cell r="H8">
            <v>55.527804281999998</v>
          </cell>
          <cell r="I8">
            <v>41.446995067000003</v>
          </cell>
          <cell r="J8">
            <v>3.0252006511</v>
          </cell>
          <cell r="K8">
            <v>68.459265056999996</v>
          </cell>
          <cell r="L8">
            <v>30.109445217000001</v>
          </cell>
          <cell r="M8">
            <v>1.4312897261999999</v>
          </cell>
        </row>
        <row r="15">
          <cell r="C15">
            <v>67.056746407000006</v>
          </cell>
          <cell r="D15">
            <v>56.964580869000002</v>
          </cell>
          <cell r="H15">
            <v>48.716550411999997</v>
          </cell>
          <cell r="I15">
            <v>49.16296766</v>
          </cell>
          <cell r="J15">
            <v>2.1204819277000002</v>
          </cell>
          <cell r="K15">
            <v>51.275045536999997</v>
          </cell>
          <cell r="L15">
            <v>47.419036151999997</v>
          </cell>
          <cell r="M15">
            <v>1.3059183106000001</v>
          </cell>
          <cell r="N15">
            <v>57</v>
          </cell>
          <cell r="O15">
            <v>8521</v>
          </cell>
          <cell r="P15">
            <v>16584</v>
          </cell>
        </row>
      </sheetData>
      <sheetData sheetId="3">
        <row r="8">
          <cell r="H8">
            <v>62.213970774000003</v>
          </cell>
          <cell r="I8">
            <v>35.098483842999997</v>
          </cell>
          <cell r="J8">
            <v>2.6875453827000002</v>
          </cell>
          <cell r="K8">
            <v>63.249099913999999</v>
          </cell>
          <cell r="L8">
            <v>35.092713105000001</v>
          </cell>
          <cell r="M8">
            <v>1.6581869813000001</v>
          </cell>
        </row>
        <row r="15">
          <cell r="C15">
            <v>70.463565884000005</v>
          </cell>
          <cell r="D15">
            <v>59.190036431000003</v>
          </cell>
          <cell r="H15">
            <v>48.585318794999999</v>
          </cell>
          <cell r="I15">
            <v>49.242837739999999</v>
          </cell>
          <cell r="J15">
            <v>2.1718434647999998</v>
          </cell>
          <cell r="K15">
            <v>46.364671594999997</v>
          </cell>
          <cell r="L15">
            <v>52.374978286000001</v>
          </cell>
          <cell r="M15">
            <v>1.2603501186999999</v>
          </cell>
          <cell r="N15">
            <v>57</v>
          </cell>
          <cell r="O15">
            <v>8511</v>
          </cell>
          <cell r="P15">
            <v>16575</v>
          </cell>
        </row>
      </sheetData>
      <sheetData sheetId="4">
        <row r="8">
          <cell r="H8">
            <v>60.540864591000002</v>
          </cell>
          <cell r="I8">
            <v>37.135846123</v>
          </cell>
          <cell r="J8">
            <v>2.3232892858</v>
          </cell>
          <cell r="K8">
            <v>57.934011243</v>
          </cell>
          <cell r="L8">
            <v>40.171112843000003</v>
          </cell>
          <cell r="M8">
            <v>1.8948759143</v>
          </cell>
        </row>
        <row r="15">
          <cell r="C15">
            <v>75.972549123999997</v>
          </cell>
          <cell r="D15">
            <v>62.485681992000004</v>
          </cell>
          <cell r="H15">
            <v>47.671520719</v>
          </cell>
          <cell r="I15">
            <v>51.298621969999999</v>
          </cell>
          <cell r="J15">
            <v>1.0298573103999999</v>
          </cell>
          <cell r="K15">
            <v>47.964244260999997</v>
          </cell>
          <cell r="L15">
            <v>50.766517432999997</v>
          </cell>
          <cell r="M15">
            <v>1.2692383062999999</v>
          </cell>
          <cell r="N15">
            <v>58</v>
          </cell>
          <cell r="O15">
            <v>8638</v>
          </cell>
          <cell r="P15">
            <v>16814</v>
          </cell>
        </row>
      </sheetData>
      <sheetData sheetId="5">
        <row r="8">
          <cell r="H8">
            <v>61.479590381999998</v>
          </cell>
          <cell r="I8">
            <v>35.124678881999998</v>
          </cell>
          <cell r="J8">
            <v>3.395730736</v>
          </cell>
          <cell r="K8">
            <v>50.408116561</v>
          </cell>
          <cell r="L8">
            <v>47.862155770999998</v>
          </cell>
          <cell r="M8">
            <v>1.729727668</v>
          </cell>
        </row>
        <row r="15">
          <cell r="C15">
            <v>70.224993596000004</v>
          </cell>
          <cell r="D15">
            <v>56.761002611999999</v>
          </cell>
          <cell r="H15">
            <v>46.293638074</v>
          </cell>
          <cell r="I15">
            <v>52.074419900999999</v>
          </cell>
          <cell r="J15">
            <v>1.6319420249000001</v>
          </cell>
          <cell r="K15">
            <v>45.253836718999999</v>
          </cell>
          <cell r="L15">
            <v>53.416399916000003</v>
          </cell>
          <cell r="M15">
            <v>1.3297633649</v>
          </cell>
          <cell r="N15">
            <v>58</v>
          </cell>
          <cell r="O15">
            <v>8641</v>
          </cell>
          <cell r="P15">
            <v>16819</v>
          </cell>
        </row>
      </sheetData>
      <sheetData sheetId="6">
        <row r="8">
          <cell r="H8">
            <v>56.024021801000004</v>
          </cell>
          <cell r="I8">
            <v>43.874553374000001</v>
          </cell>
          <cell r="J8">
            <v>0.1014248249</v>
          </cell>
          <cell r="K8">
            <v>49.204783081999999</v>
          </cell>
          <cell r="L8">
            <v>50.666362323999998</v>
          </cell>
          <cell r="M8">
            <v>0.1288545931</v>
          </cell>
        </row>
        <row r="15">
          <cell r="C15">
            <v>73.459968168000003</v>
          </cell>
          <cell r="D15">
            <v>70.511536852000006</v>
          </cell>
          <cell r="H15">
            <v>48.085241058999998</v>
          </cell>
          <cell r="I15">
            <v>51.914758941000002</v>
          </cell>
          <cell r="J15">
            <v>0</v>
          </cell>
          <cell r="K15">
            <v>46.415702846999999</v>
          </cell>
          <cell r="L15">
            <v>53.584297153000001</v>
          </cell>
          <cell r="M15">
            <v>0</v>
          </cell>
          <cell r="N15">
            <v>59</v>
          </cell>
          <cell r="O15">
            <v>8671</v>
          </cell>
          <cell r="P15">
            <v>17022</v>
          </cell>
        </row>
      </sheetData>
      <sheetData sheetId="7">
        <row r="8">
          <cell r="H8">
            <v>71.498492877999993</v>
          </cell>
          <cell r="I8">
            <v>28.406942611000002</v>
          </cell>
          <cell r="J8">
            <v>9.4564510700000007E-2</v>
          </cell>
          <cell r="K8">
            <v>64.654185073999997</v>
          </cell>
          <cell r="L8">
            <v>35.307637769000003</v>
          </cell>
          <cell r="M8">
            <v>3.8177157599999997E-2</v>
          </cell>
        </row>
        <row r="15">
          <cell r="C15">
            <v>71.461345492999996</v>
          </cell>
          <cell r="D15">
            <v>77.739086438000001</v>
          </cell>
          <cell r="H15">
            <v>60.227019376999998</v>
          </cell>
          <cell r="I15">
            <v>39.772980623000002</v>
          </cell>
          <cell r="J15">
            <v>0</v>
          </cell>
          <cell r="K15">
            <v>55.516075524000001</v>
          </cell>
          <cell r="L15">
            <v>44.483924475999999</v>
          </cell>
          <cell r="M15">
            <v>0</v>
          </cell>
          <cell r="N15">
            <v>61</v>
          </cell>
          <cell r="O15">
            <v>9037</v>
          </cell>
          <cell r="P15">
            <v>17702</v>
          </cell>
        </row>
      </sheetData>
      <sheetData sheetId="8">
        <row r="8">
          <cell r="H8">
            <v>81.639110329000005</v>
          </cell>
          <cell r="I8">
            <v>18.348075221999999</v>
          </cell>
          <cell r="J8">
            <v>1.2814448399999999E-2</v>
          </cell>
          <cell r="K8">
            <v>77.409394938000005</v>
          </cell>
          <cell r="L8">
            <v>22.399969812999998</v>
          </cell>
          <cell r="M8">
            <v>0.19063524849999999</v>
          </cell>
        </row>
        <row r="15">
          <cell r="C15">
            <v>45.709402376</v>
          </cell>
          <cell r="D15">
            <v>77.671330636999997</v>
          </cell>
          <cell r="H15">
            <v>71.505571781</v>
          </cell>
          <cell r="I15">
            <v>28.494428219</v>
          </cell>
          <cell r="J15">
            <v>0</v>
          </cell>
          <cell r="K15">
            <v>66.885992806999994</v>
          </cell>
          <cell r="L15">
            <v>33.114007192999999</v>
          </cell>
          <cell r="M15">
            <v>0</v>
          </cell>
          <cell r="N15">
            <v>60</v>
          </cell>
          <cell r="O15">
            <v>9052</v>
          </cell>
          <cell r="P15">
            <v>17813</v>
          </cell>
        </row>
      </sheetData>
      <sheetData sheetId="9">
        <row r="8">
          <cell r="H8">
            <v>70.077790718000003</v>
          </cell>
          <cell r="I8">
            <v>29.750598147000002</v>
          </cell>
          <cell r="J8">
            <v>0.171611135</v>
          </cell>
          <cell r="K8">
            <v>68.209284292999996</v>
          </cell>
          <cell r="L8">
            <v>31.528141105</v>
          </cell>
          <cell r="M8">
            <v>0.26257460170000002</v>
          </cell>
        </row>
        <row r="15">
          <cell r="C15">
            <v>62.992614627999998</v>
          </cell>
          <cell r="D15">
            <v>84.141166276999996</v>
          </cell>
          <cell r="H15">
            <v>59.860009746000003</v>
          </cell>
          <cell r="I15">
            <v>39.802418819000003</v>
          </cell>
          <cell r="J15">
            <v>0.33757143490000002</v>
          </cell>
          <cell r="K15">
            <v>61.512908533999997</v>
          </cell>
          <cell r="L15">
            <v>38.095737010000001</v>
          </cell>
          <cell r="M15">
            <v>0.39135445619999998</v>
          </cell>
          <cell r="N15">
            <v>60</v>
          </cell>
          <cell r="O15">
            <v>9154</v>
          </cell>
          <cell r="P15">
            <v>17985</v>
          </cell>
        </row>
      </sheetData>
      <sheetData sheetId="10">
        <row r="8">
          <cell r="H8">
            <v>58.653189785000002</v>
          </cell>
          <cell r="I8">
            <v>41.106333524999997</v>
          </cell>
          <cell r="J8">
            <v>0.2404766908</v>
          </cell>
          <cell r="K8">
            <v>51.401444353999999</v>
          </cell>
          <cell r="L8">
            <v>48.079564998000002</v>
          </cell>
          <cell r="M8">
            <v>0.51899064800000005</v>
          </cell>
        </row>
        <row r="15">
          <cell r="C15">
            <v>79.101818921000003</v>
          </cell>
          <cell r="D15">
            <v>76.839381175</v>
          </cell>
          <cell r="H15">
            <v>44.956290658</v>
          </cell>
          <cell r="I15">
            <v>53.721005736000002</v>
          </cell>
          <cell r="J15">
            <v>1.3227036061999999</v>
          </cell>
          <cell r="K15">
            <v>47.598219167000003</v>
          </cell>
          <cell r="L15">
            <v>51.652932905999997</v>
          </cell>
          <cell r="M15">
            <v>0.74884792629999997</v>
          </cell>
          <cell r="N15">
            <v>59</v>
          </cell>
          <cell r="O15">
            <v>8837</v>
          </cell>
          <cell r="P15">
            <v>17381</v>
          </cell>
        </row>
      </sheetData>
      <sheetData sheetId="11">
        <row r="8">
          <cell r="H8">
            <v>56.559131788000002</v>
          </cell>
          <cell r="I8">
            <v>43.187586654</v>
          </cell>
          <cell r="J8">
            <v>0.25328155790000001</v>
          </cell>
          <cell r="K8">
            <v>45.060330821000001</v>
          </cell>
          <cell r="L8">
            <v>54.473980945999998</v>
          </cell>
          <cell r="M8">
            <v>0.46568823300000001</v>
          </cell>
        </row>
        <row r="15">
          <cell r="C15">
            <v>71.006493828999993</v>
          </cell>
          <cell r="D15">
            <v>74.145038951999993</v>
          </cell>
          <cell r="H15">
            <v>45.934313218</v>
          </cell>
          <cell r="I15">
            <v>52.874466451000004</v>
          </cell>
          <cell r="J15">
            <v>1.1912203311</v>
          </cell>
          <cell r="K15">
            <v>39.198963030999998</v>
          </cell>
          <cell r="L15">
            <v>59.895867373000002</v>
          </cell>
          <cell r="M15">
            <v>0.90516959679999998</v>
          </cell>
          <cell r="O15">
            <v>8811</v>
          </cell>
        </row>
      </sheetData>
      <sheetData sheetId="12">
        <row r="8">
          <cell r="H8">
            <v>51.869819329999999</v>
          </cell>
          <cell r="I8">
            <v>48.103019877999998</v>
          </cell>
          <cell r="J8">
            <v>2.7160791900000002E-2</v>
          </cell>
          <cell r="K8">
            <v>51.279211162999999</v>
          </cell>
          <cell r="L8">
            <v>48.696709568000003</v>
          </cell>
          <cell r="M8">
            <v>2.4079269E-2</v>
          </cell>
        </row>
        <row r="15">
          <cell r="C15">
            <v>80.043658186000002</v>
          </cell>
          <cell r="D15">
            <v>71.134584486999998</v>
          </cell>
          <cell r="H15">
            <v>42.401162186999997</v>
          </cell>
          <cell r="I15">
            <v>57.598837813000003</v>
          </cell>
          <cell r="J15">
            <v>0</v>
          </cell>
          <cell r="K15">
            <v>39.453223307000002</v>
          </cell>
          <cell r="L15">
            <v>60.546776692999998</v>
          </cell>
          <cell r="M15">
            <v>0</v>
          </cell>
          <cell r="O15">
            <v>8791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koitus"/>
      <sheetName val="Tarkoituskokomaa"/>
      <sheetName val="Hintakäyttö"/>
      <sheetName val="Kapasiteetti"/>
    </sheetNames>
    <sheetDataSet>
      <sheetData sheetId="0">
        <row r="187">
          <cell r="B187">
            <v>29362.499289612751</v>
          </cell>
          <cell r="C187">
            <v>104424.38704822003</v>
          </cell>
          <cell r="D187">
            <v>51622.113664398843</v>
          </cell>
          <cell r="E187">
            <v>0</v>
          </cell>
          <cell r="F187">
            <v>-3983.5268991600606</v>
          </cell>
          <cell r="G187">
            <v>51568.805219804985</v>
          </cell>
        </row>
      </sheetData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helmi"/>
      <sheetName val="Tammioulu"/>
      <sheetName val="Tammiulu"/>
      <sheetName val="Tammilu"/>
      <sheetName val="Tammiu"/>
      <sheetName val="hTammi"/>
      <sheetName val="heTammi"/>
      <sheetName val="helTammi"/>
      <sheetName val="helammi"/>
      <sheetName val="helmmi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</sheetNames>
    <sheetDataSet>
      <sheetData sheetId="0">
        <row r="15">
          <cell r="C15">
            <v>71.934353946000002</v>
          </cell>
          <cell r="D15">
            <v>68.841358197000005</v>
          </cell>
        </row>
      </sheetData>
      <sheetData sheetId="1">
        <row r="15">
          <cell r="C15">
            <v>76.131761882999996</v>
          </cell>
          <cell r="D15">
            <v>64.927516046999997</v>
          </cell>
        </row>
      </sheetData>
      <sheetData sheetId="2">
        <row r="15">
          <cell r="C15">
            <v>75.610009677999997</v>
          </cell>
          <cell r="D15">
            <v>62.864953667999998</v>
          </cell>
        </row>
      </sheetData>
      <sheetData sheetId="3">
        <row r="15">
          <cell r="C15">
            <v>74.315372832999998</v>
          </cell>
          <cell r="D15">
            <v>60.732042864999997</v>
          </cell>
        </row>
      </sheetData>
      <sheetData sheetId="4">
        <row r="15">
          <cell r="C15">
            <v>82.561801501999994</v>
          </cell>
          <cell r="D15">
            <v>70.245651636000005</v>
          </cell>
        </row>
      </sheetData>
      <sheetData sheetId="5">
        <row r="15">
          <cell r="C15">
            <v>81.114695354000006</v>
          </cell>
          <cell r="D15">
            <v>72.106538670000006</v>
          </cell>
        </row>
      </sheetData>
      <sheetData sheetId="6">
        <row r="15">
          <cell r="C15">
            <v>76.782115950999994</v>
          </cell>
          <cell r="D15">
            <v>74.967302653999994</v>
          </cell>
        </row>
      </sheetData>
      <sheetData sheetId="7">
        <row r="15">
          <cell r="C15">
            <v>41.431923935</v>
          </cell>
          <cell r="D15">
            <v>65.801908224000002</v>
          </cell>
        </row>
      </sheetData>
      <sheetData sheetId="8">
        <row r="15">
          <cell r="C15">
            <v>60.326101299000001</v>
          </cell>
          <cell r="D15">
            <v>80.892268560999995</v>
          </cell>
        </row>
      </sheetData>
      <sheetData sheetId="9">
        <row r="15">
          <cell r="C15">
            <v>84.804570283999993</v>
          </cell>
          <cell r="D15">
            <v>79.5419318</v>
          </cell>
        </row>
      </sheetData>
      <sheetData sheetId="10">
        <row r="15">
          <cell r="C15">
            <v>78.292944973000004</v>
          </cell>
          <cell r="D15">
            <v>72.351907581000006</v>
          </cell>
        </row>
      </sheetData>
      <sheetData sheetId="11">
        <row r="15">
          <cell r="C15">
            <v>78.272145316000007</v>
          </cell>
          <cell r="D15">
            <v>68.672401954999998</v>
          </cell>
        </row>
      </sheetData>
      <sheetData sheetId="12">
        <row r="15">
          <cell r="C15">
            <v>67.772895634999998</v>
          </cell>
          <cell r="D15">
            <v>51.127950744000003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oulu"/>
      <sheetName val="Tammiulu"/>
      <sheetName val="Tammilu"/>
      <sheetName val="Tammiu"/>
      <sheetName val="tJoulu"/>
      <sheetName val="taJoulu"/>
      <sheetName val="tamJoulu"/>
      <sheetName val="tammJoulu"/>
      <sheetName val=""/>
      <sheetName val="h"/>
      <sheetName val="he"/>
      <sheetName val="hel"/>
      <sheetName val="helm"/>
      <sheetName val="mHelmi"/>
      <sheetName val="maHelmi"/>
      <sheetName val="maaHelmi"/>
      <sheetName val="maalHelmi"/>
      <sheetName val="maaliHelmi"/>
      <sheetName val="maalisHelmi"/>
      <sheetName val="maaliselmi"/>
      <sheetName val="maalislmi"/>
      <sheetName val="maalismi"/>
      <sheetName val="maalisi"/>
      <sheetName val="tammi.helmi"/>
      <sheetName val="hMaalis"/>
      <sheetName val="huMaalis"/>
      <sheetName val="huhMaalis"/>
      <sheetName val="huhtMaalis"/>
      <sheetName val="huhtiMaalis"/>
      <sheetName val="huhtiaalis"/>
      <sheetName val="huhtialis"/>
      <sheetName val="huhtilis"/>
      <sheetName val="huhtiis"/>
      <sheetName val="huhtis"/>
      <sheetName val="mi"/>
      <sheetName val="mai"/>
      <sheetName val="maai"/>
      <sheetName val="maali"/>
      <sheetName val="maalii"/>
      <sheetName val="Huelmi"/>
      <sheetName val="Huhelmi"/>
      <sheetName val="Huhtelmi"/>
      <sheetName val="Huhtielmi"/>
      <sheetName val="Huhtilmi"/>
      <sheetName val="Huhtimi"/>
      <sheetName val="Huhtii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tHuhti"/>
      <sheetName val="toHuhti"/>
      <sheetName val="touHuhti"/>
      <sheetName val="toukHuhti"/>
      <sheetName val="toukoHuhti"/>
      <sheetName val="toukouhti"/>
      <sheetName val="toukohti"/>
      <sheetName val="toukoti"/>
      <sheetName val="toukoi"/>
      <sheetName val="kTouko"/>
      <sheetName val="keTouko"/>
      <sheetName val="kesTouko"/>
      <sheetName val="kesäTouko"/>
      <sheetName val="kesäouko"/>
      <sheetName val="kesäuko"/>
      <sheetName val="kesäko"/>
      <sheetName val="kesäo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</sheetNames>
    <sheetDataSet>
      <sheetData sheetId="0">
        <row r="15">
          <cell r="C15">
            <v>3082217</v>
          </cell>
        </row>
      </sheetData>
      <sheetData sheetId="1">
        <row r="15">
          <cell r="C15">
            <v>224094</v>
          </cell>
        </row>
      </sheetData>
      <sheetData sheetId="2">
        <row r="15">
          <cell r="C15">
            <v>205404</v>
          </cell>
        </row>
      </sheetData>
      <sheetData sheetId="3">
        <row r="15">
          <cell r="C15">
            <v>214374</v>
          </cell>
        </row>
      </sheetData>
      <sheetData sheetId="4">
        <row r="15">
          <cell r="C15">
            <v>231894</v>
          </cell>
        </row>
      </sheetData>
      <sheetData sheetId="5">
        <row r="15">
          <cell r="C15">
            <v>264943</v>
          </cell>
        </row>
      </sheetData>
      <sheetData sheetId="6">
        <row r="15">
          <cell r="C15">
            <v>294204</v>
          </cell>
        </row>
      </sheetData>
      <sheetData sheetId="7">
        <row r="15">
          <cell r="C15">
            <v>337691</v>
          </cell>
        </row>
      </sheetData>
      <sheetData sheetId="8">
        <row r="15">
          <cell r="C15">
            <v>354083</v>
          </cell>
        </row>
      </sheetData>
      <sheetData sheetId="9">
        <row r="15">
          <cell r="C15">
            <v>273254</v>
          </cell>
        </row>
      </sheetData>
      <sheetData sheetId="10">
        <row r="15">
          <cell r="C15">
            <v>261292</v>
          </cell>
        </row>
      </sheetData>
      <sheetData sheetId="11">
        <row r="15">
          <cell r="C15">
            <v>235854</v>
          </cell>
        </row>
      </sheetData>
      <sheetData sheetId="12">
        <row r="15">
          <cell r="C15">
            <v>185130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teensä"/>
      <sheetName val="Suomi"/>
      <sheetName val="Ulkomaat"/>
      <sheetName val="2010-12"/>
      <sheetName val="2013"/>
      <sheetName val="2012"/>
      <sheetName val="2011"/>
      <sheetName val="2010"/>
      <sheetName val="2009"/>
      <sheetName val="2008"/>
      <sheetName val="2012s"/>
      <sheetName val="2011s"/>
      <sheetName val="2010s"/>
      <sheetName val="Viipymä12"/>
      <sheetName val="Viipymä11"/>
      <sheetName val="Viipymä10"/>
      <sheetName val="Kesä1112"/>
      <sheetName val="Kesä1011"/>
      <sheetName val="Kesä0910"/>
      <sheetName val="Talvi1113"/>
      <sheetName val="Talvi1012"/>
      <sheetName val="Talvi0911"/>
      <sheetName val="Talvi0810"/>
      <sheetName val="Talvi0709"/>
      <sheetName val="2012V"/>
      <sheetName val="2011VE"/>
      <sheetName val="2011V"/>
      <sheetName val="Muutos 1112"/>
      <sheetName val="2010V"/>
      <sheetName val="Muutos 1011"/>
      <sheetName val="2009V"/>
      <sheetName val="Muutos 0910"/>
      <sheetName val="Kaupunkikehitys0809"/>
      <sheetName val="Kaupungit12"/>
      <sheetName val="Kaupungit11"/>
      <sheetName val="Kaupungit10"/>
      <sheetName val="Tarkoitus"/>
      <sheetName val="Hintakäyttö"/>
      <sheetName val="Kapasiteet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F8">
            <v>17391967</v>
          </cell>
          <cell r="G8">
            <v>12928968</v>
          </cell>
          <cell r="H8">
            <v>4462999</v>
          </cell>
        </row>
      </sheetData>
      <sheetData sheetId="33"/>
      <sheetData sheetId="34"/>
      <sheetData sheetId="35"/>
      <sheetData sheetId="36"/>
      <sheetData sheetId="37">
        <row r="3">
          <cell r="A3">
            <v>5.9457300000000002</v>
          </cell>
        </row>
      </sheetData>
      <sheetData sheetId="3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64.553617602000003</v>
          </cell>
          <cell r="D15">
            <v>62.403214642999998</v>
          </cell>
          <cell r="N15">
            <v>59.25</v>
          </cell>
          <cell r="O15">
            <v>8376.1666667000009</v>
          </cell>
          <cell r="P15">
            <v>16027.833333</v>
          </cell>
        </row>
      </sheetData>
      <sheetData sheetId="1">
        <row r="15">
          <cell r="C15">
            <v>67.574586174000004</v>
          </cell>
          <cell r="D15">
            <v>58.092823009</v>
          </cell>
          <cell r="N15">
            <v>59</v>
          </cell>
          <cell r="O15">
            <v>8133</v>
          </cell>
          <cell r="P15">
            <v>15680</v>
          </cell>
        </row>
      </sheetData>
      <sheetData sheetId="2">
        <row r="15">
          <cell r="C15">
            <v>72.787495289000006</v>
          </cell>
          <cell r="D15">
            <v>47.670829452</v>
          </cell>
          <cell r="N15">
            <v>59</v>
          </cell>
          <cell r="O15">
            <v>8340</v>
          </cell>
          <cell r="P15">
            <v>16051</v>
          </cell>
        </row>
      </sheetData>
      <sheetData sheetId="3">
        <row r="15">
          <cell r="C15">
            <v>75.051243881000005</v>
          </cell>
          <cell r="D15">
            <v>53.583928266999997</v>
          </cell>
          <cell r="N15">
            <v>59</v>
          </cell>
          <cell r="O15">
            <v>8332</v>
          </cell>
          <cell r="P15">
            <v>16019</v>
          </cell>
        </row>
      </sheetData>
      <sheetData sheetId="4">
        <row r="15">
          <cell r="C15">
            <v>67.525988573000006</v>
          </cell>
          <cell r="D15">
            <v>53.112117376</v>
          </cell>
          <cell r="N15">
            <v>59</v>
          </cell>
          <cell r="O15">
            <v>8330</v>
          </cell>
          <cell r="P15">
            <v>15837</v>
          </cell>
        </row>
      </sheetData>
      <sheetData sheetId="5">
        <row r="15">
          <cell r="C15">
            <v>82.098860099000007</v>
          </cell>
          <cell r="D15">
            <v>67.974057822000006</v>
          </cell>
          <cell r="N15">
            <v>59</v>
          </cell>
          <cell r="O15">
            <v>8366</v>
          </cell>
          <cell r="P15">
            <v>16048</v>
          </cell>
        </row>
      </sheetData>
      <sheetData sheetId="6">
        <row r="15">
          <cell r="C15">
            <v>66.407516658999995</v>
          </cell>
          <cell r="D15">
            <v>71.930236406999995</v>
          </cell>
          <cell r="N15">
            <v>63</v>
          </cell>
          <cell r="O15">
            <v>8788</v>
          </cell>
          <cell r="P15">
            <v>16577</v>
          </cell>
        </row>
      </sheetData>
      <sheetData sheetId="7">
        <row r="15">
          <cell r="C15">
            <v>37.150350598000003</v>
          </cell>
          <cell r="D15">
            <v>59.894018828999997</v>
          </cell>
          <cell r="N15">
            <v>61</v>
          </cell>
          <cell r="O15">
            <v>8597</v>
          </cell>
          <cell r="P15">
            <v>16477</v>
          </cell>
        </row>
      </sheetData>
      <sheetData sheetId="8">
        <row r="15">
          <cell r="C15">
            <v>53.501599184</v>
          </cell>
          <cell r="D15">
            <v>76.118663822000002</v>
          </cell>
          <cell r="N15">
            <v>62</v>
          </cell>
          <cell r="O15">
            <v>8684</v>
          </cell>
          <cell r="P15">
            <v>16575</v>
          </cell>
        </row>
      </sheetData>
      <sheetData sheetId="9">
        <row r="15">
          <cell r="C15">
            <v>73.645341377999998</v>
          </cell>
          <cell r="D15">
            <v>71.682480720000001</v>
          </cell>
          <cell r="N15">
            <v>58</v>
          </cell>
          <cell r="O15">
            <v>8269</v>
          </cell>
          <cell r="P15">
            <v>15756</v>
          </cell>
        </row>
      </sheetData>
      <sheetData sheetId="10">
        <row r="15">
          <cell r="C15">
            <v>65.812859876999994</v>
          </cell>
          <cell r="D15">
            <v>68.045916688999995</v>
          </cell>
          <cell r="N15">
            <v>58</v>
          </cell>
          <cell r="O15">
            <v>8252</v>
          </cell>
          <cell r="P15">
            <v>15813</v>
          </cell>
        </row>
      </sheetData>
      <sheetData sheetId="11">
        <row r="15">
          <cell r="C15">
            <v>71.051579496000002</v>
          </cell>
          <cell r="D15">
            <v>64.278586785000002</v>
          </cell>
          <cell r="N15">
            <v>57</v>
          </cell>
          <cell r="O15">
            <v>8231</v>
          </cell>
          <cell r="P15">
            <v>15786</v>
          </cell>
        </row>
      </sheetData>
      <sheetData sheetId="12">
        <row r="15">
          <cell r="C15">
            <v>60.681394879000003</v>
          </cell>
          <cell r="D15">
            <v>53.523217735999999</v>
          </cell>
          <cell r="N15">
            <v>57</v>
          </cell>
          <cell r="O15">
            <v>8192</v>
          </cell>
          <cell r="P15">
            <v>15715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  <sheetName val="0110tammi"/>
      <sheetName val="Tammi.Helmi"/>
      <sheetName val="huhit"/>
      <sheetName val=""/>
    </sheetNames>
    <sheetDataSet>
      <sheetData sheetId="0">
        <row r="15">
          <cell r="C15">
            <v>2908441</v>
          </cell>
        </row>
      </sheetData>
      <sheetData sheetId="1">
        <row r="15">
          <cell r="C15">
            <v>219743</v>
          </cell>
        </row>
      </sheetData>
      <sheetData sheetId="2">
        <row r="15">
          <cell r="C15">
            <v>159479</v>
          </cell>
        </row>
      </sheetData>
      <sheetData sheetId="3">
        <row r="15">
          <cell r="C15">
            <v>188992</v>
          </cell>
        </row>
      </sheetData>
      <sheetData sheetId="4">
        <row r="15">
          <cell r="C15">
            <v>191017</v>
          </cell>
        </row>
      </sheetData>
      <sheetData sheetId="5">
        <row r="15">
          <cell r="C15">
            <v>252985</v>
          </cell>
        </row>
      </sheetData>
      <sheetData sheetId="6">
        <row r="15">
          <cell r="C15">
            <v>296468</v>
          </cell>
        </row>
      </sheetData>
      <sheetData sheetId="7">
        <row r="15">
          <cell r="C15">
            <v>324931</v>
          </cell>
        </row>
      </sheetData>
      <sheetData sheetId="8">
        <row r="15">
          <cell r="C15">
            <v>347640</v>
          </cell>
        </row>
      </sheetData>
      <sheetData sheetId="9">
        <row r="15">
          <cell r="C15">
            <v>249130</v>
          </cell>
        </row>
      </sheetData>
      <sheetData sheetId="10">
        <row r="15">
          <cell r="C15">
            <v>261555</v>
          </cell>
        </row>
      </sheetData>
      <sheetData sheetId="11">
        <row r="15">
          <cell r="C15">
            <v>222990</v>
          </cell>
        </row>
      </sheetData>
      <sheetData sheetId="12">
        <row r="15">
          <cell r="C15">
            <v>193511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62.539011656</v>
          </cell>
          <cell r="D15">
            <v>67.234997557</v>
          </cell>
          <cell r="N15">
            <v>59</v>
          </cell>
          <cell r="O15">
            <v>8418.25</v>
          </cell>
          <cell r="P15">
            <v>16173.666667</v>
          </cell>
        </row>
      </sheetData>
      <sheetData sheetId="1">
        <row r="15">
          <cell r="C15">
            <v>61.138329744000004</v>
          </cell>
          <cell r="D15">
            <v>55.930541662000003</v>
          </cell>
          <cell r="N15">
            <v>57</v>
          </cell>
          <cell r="O15">
            <v>8191</v>
          </cell>
          <cell r="P15">
            <v>15750</v>
          </cell>
        </row>
      </sheetData>
      <sheetData sheetId="2">
        <row r="15">
          <cell r="C15">
            <v>66.149834061999996</v>
          </cell>
          <cell r="D15">
            <v>57.218475943999998</v>
          </cell>
          <cell r="N15">
            <v>56</v>
          </cell>
          <cell r="O15">
            <v>8186</v>
          </cell>
          <cell r="P15">
            <v>15713</v>
          </cell>
        </row>
      </sheetData>
      <sheetData sheetId="3">
        <row r="15">
          <cell r="C15">
            <v>68.168950272999993</v>
          </cell>
          <cell r="D15">
            <v>62.983469051</v>
          </cell>
          <cell r="N15">
            <v>57</v>
          </cell>
          <cell r="O15">
            <v>8186</v>
          </cell>
          <cell r="P15">
            <v>15725</v>
          </cell>
        </row>
      </sheetData>
      <sheetData sheetId="4">
        <row r="15">
          <cell r="C15">
            <v>63.462639934999999</v>
          </cell>
          <cell r="D15">
            <v>55.744924615999999</v>
          </cell>
          <cell r="N15">
            <v>58</v>
          </cell>
          <cell r="O15">
            <v>8312</v>
          </cell>
          <cell r="P15">
            <v>16051</v>
          </cell>
        </row>
      </sheetData>
      <sheetData sheetId="5">
        <row r="15">
          <cell r="C15">
            <v>66.249649582000004</v>
          </cell>
          <cell r="D15">
            <v>69.499972722999999</v>
          </cell>
          <cell r="N15">
            <v>58</v>
          </cell>
          <cell r="O15">
            <v>8310</v>
          </cell>
          <cell r="P15">
            <v>15733</v>
          </cell>
        </row>
      </sheetData>
      <sheetData sheetId="6">
        <row r="15">
          <cell r="C15">
            <v>72.580270248000005</v>
          </cell>
          <cell r="D15">
            <v>76.006081718000004</v>
          </cell>
          <cell r="N15">
            <v>63</v>
          </cell>
          <cell r="O15">
            <v>8702</v>
          </cell>
          <cell r="P15">
            <v>16738</v>
          </cell>
        </row>
      </sheetData>
      <sheetData sheetId="7">
        <row r="15">
          <cell r="C15">
            <v>38.704773517</v>
          </cell>
          <cell r="D15">
            <v>70.732263137999993</v>
          </cell>
          <cell r="N15">
            <v>62</v>
          </cell>
          <cell r="O15">
            <v>8635</v>
          </cell>
          <cell r="P15">
            <v>16492</v>
          </cell>
        </row>
      </sheetData>
      <sheetData sheetId="8">
        <row r="15">
          <cell r="C15">
            <v>55.184076894999997</v>
          </cell>
          <cell r="D15">
            <v>81.568078846000006</v>
          </cell>
          <cell r="N15">
            <v>64</v>
          </cell>
          <cell r="O15">
            <v>8771</v>
          </cell>
          <cell r="P15">
            <v>16900</v>
          </cell>
        </row>
      </sheetData>
      <sheetData sheetId="9">
        <row r="15">
          <cell r="C15">
            <v>71.280348344999993</v>
          </cell>
          <cell r="D15">
            <v>76.077204791</v>
          </cell>
          <cell r="N15">
            <v>59</v>
          </cell>
          <cell r="O15">
            <v>8433</v>
          </cell>
          <cell r="P15">
            <v>16277</v>
          </cell>
        </row>
      </sheetData>
      <sheetData sheetId="10">
        <row r="15">
          <cell r="C15">
            <v>66.768511270999994</v>
          </cell>
          <cell r="D15">
            <v>71.146891350999994</v>
          </cell>
          <cell r="N15">
            <v>58</v>
          </cell>
          <cell r="O15">
            <v>8404</v>
          </cell>
          <cell r="P15">
            <v>16406</v>
          </cell>
        </row>
      </sheetData>
      <sheetData sheetId="11">
        <row r="15">
          <cell r="C15">
            <v>72.245343095999999</v>
          </cell>
          <cell r="D15">
            <v>70.826566068000005</v>
          </cell>
          <cell r="N15">
            <v>58</v>
          </cell>
          <cell r="O15">
            <v>8408</v>
          </cell>
          <cell r="P15">
            <v>16335</v>
          </cell>
        </row>
      </sheetData>
      <sheetData sheetId="12">
        <row r="15">
          <cell r="C15">
            <v>59.519271564</v>
          </cell>
          <cell r="D15">
            <v>55.865444025999999</v>
          </cell>
          <cell r="N15">
            <v>58</v>
          </cell>
          <cell r="O15">
            <v>8481</v>
          </cell>
          <cell r="P15">
            <v>15964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helmijoulu"/>
    </sheetNames>
    <sheetDataSet>
      <sheetData sheetId="0">
        <row r="15">
          <cell r="C15">
            <v>3187136</v>
          </cell>
        </row>
      </sheetData>
      <sheetData sheetId="1">
        <row r="15">
          <cell r="C15">
            <v>213901</v>
          </cell>
        </row>
      </sheetData>
      <sheetData sheetId="2">
        <row r="15">
          <cell r="C15">
            <v>190095</v>
          </cell>
        </row>
      </sheetData>
      <sheetData sheetId="3">
        <row r="15">
          <cell r="C15">
            <v>228102</v>
          </cell>
        </row>
      </sheetData>
      <sheetData sheetId="4">
        <row r="15">
          <cell r="C15">
            <v>204510</v>
          </cell>
        </row>
      </sheetData>
      <sheetData sheetId="5">
        <row r="15">
          <cell r="C15">
            <v>262977</v>
          </cell>
        </row>
      </sheetData>
      <sheetData sheetId="6">
        <row r="15">
          <cell r="C15">
            <v>302215</v>
          </cell>
        </row>
      </sheetData>
      <sheetData sheetId="7">
        <row r="15">
          <cell r="C15">
            <v>383039</v>
          </cell>
        </row>
      </sheetData>
      <sheetData sheetId="8">
        <row r="15">
          <cell r="C15">
            <v>376260</v>
          </cell>
        </row>
      </sheetData>
      <sheetData sheetId="9">
        <row r="15">
          <cell r="C15">
            <v>279383</v>
          </cell>
        </row>
      </sheetData>
      <sheetData sheetId="10">
        <row r="15">
          <cell r="C15">
            <v>276579</v>
          </cell>
        </row>
      </sheetData>
      <sheetData sheetId="11">
        <row r="15">
          <cell r="C15">
            <v>254391</v>
          </cell>
        </row>
      </sheetData>
      <sheetData sheetId="12">
        <row r="15">
          <cell r="C15">
            <v>215684</v>
          </cell>
        </row>
      </sheetData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64.299732139</v>
          </cell>
          <cell r="D15">
            <v>69.522389820000001</v>
          </cell>
          <cell r="N15">
            <v>59.333333332999999</v>
          </cell>
          <cell r="O15">
            <v>8528.75</v>
          </cell>
          <cell r="P15">
            <v>16512.333332999999</v>
          </cell>
        </row>
      </sheetData>
      <sheetData sheetId="1">
        <row r="15">
          <cell r="C15">
            <v>64.536656903999997</v>
          </cell>
          <cell r="D15">
            <v>60.272208298999999</v>
          </cell>
          <cell r="N15">
            <v>58</v>
          </cell>
          <cell r="O15">
            <v>8462</v>
          </cell>
          <cell r="P15">
            <v>15894</v>
          </cell>
        </row>
      </sheetData>
      <sheetData sheetId="2">
        <row r="15">
          <cell r="C15">
            <v>69.644546575999996</v>
          </cell>
          <cell r="D15">
            <v>58.617263698999999</v>
          </cell>
          <cell r="N15">
            <v>58</v>
          </cell>
          <cell r="O15">
            <v>8459</v>
          </cell>
          <cell r="P15">
            <v>16687</v>
          </cell>
        </row>
      </sheetData>
      <sheetData sheetId="3">
        <row r="15">
          <cell r="C15">
            <v>72.166490635000002</v>
          </cell>
          <cell r="D15">
            <v>61.838496351000003</v>
          </cell>
          <cell r="N15">
            <v>58</v>
          </cell>
          <cell r="O15">
            <v>8468</v>
          </cell>
          <cell r="P15">
            <v>16659</v>
          </cell>
        </row>
      </sheetData>
      <sheetData sheetId="4">
        <row r="15">
          <cell r="C15">
            <v>62.441344162999997</v>
          </cell>
          <cell r="D15">
            <v>60.716658246999998</v>
          </cell>
          <cell r="N15">
            <v>58</v>
          </cell>
          <cell r="O15">
            <v>8459</v>
          </cell>
          <cell r="P15">
            <v>16332</v>
          </cell>
        </row>
      </sheetData>
      <sheetData sheetId="5">
        <row r="15">
          <cell r="C15">
            <v>73.520684220000007</v>
          </cell>
          <cell r="D15">
            <v>73.970102522000005</v>
          </cell>
          <cell r="N15">
            <v>59</v>
          </cell>
          <cell r="O15">
            <v>8467</v>
          </cell>
          <cell r="P15">
            <v>16334</v>
          </cell>
        </row>
      </sheetData>
      <sheetData sheetId="6">
        <row r="15">
          <cell r="C15">
            <v>66.270091542000003</v>
          </cell>
          <cell r="D15">
            <v>78.271031648000005</v>
          </cell>
          <cell r="N15">
            <v>62</v>
          </cell>
          <cell r="O15">
            <v>8698</v>
          </cell>
          <cell r="P15">
            <v>16841</v>
          </cell>
        </row>
      </sheetData>
      <sheetData sheetId="7">
        <row r="15">
          <cell r="C15">
            <v>40.212506449999999</v>
          </cell>
          <cell r="D15">
            <v>73.236231564999997</v>
          </cell>
          <cell r="N15">
            <v>61</v>
          </cell>
          <cell r="O15">
            <v>8633</v>
          </cell>
          <cell r="P15">
            <v>17108</v>
          </cell>
        </row>
      </sheetData>
      <sheetData sheetId="8">
        <row r="15">
          <cell r="C15">
            <v>56.863110321000001</v>
          </cell>
          <cell r="D15">
            <v>85.581515807000002</v>
          </cell>
          <cell r="N15">
            <v>62</v>
          </cell>
          <cell r="O15">
            <v>8753</v>
          </cell>
          <cell r="P15">
            <v>16673</v>
          </cell>
        </row>
      </sheetData>
      <sheetData sheetId="9">
        <row r="15">
          <cell r="C15">
            <v>74.760777469000004</v>
          </cell>
          <cell r="D15">
            <v>79.673363373000001</v>
          </cell>
          <cell r="N15">
            <v>59</v>
          </cell>
          <cell r="O15">
            <v>8484</v>
          </cell>
          <cell r="P15">
            <v>16365</v>
          </cell>
        </row>
      </sheetData>
      <sheetData sheetId="10">
        <row r="15">
          <cell r="C15">
            <v>70.072784799000004</v>
          </cell>
          <cell r="D15">
            <v>73.096951011000002</v>
          </cell>
          <cell r="N15">
            <v>59</v>
          </cell>
          <cell r="O15">
            <v>8494</v>
          </cell>
          <cell r="P15">
            <v>16414</v>
          </cell>
        </row>
      </sheetData>
      <sheetData sheetId="11">
        <row r="15">
          <cell r="C15">
            <v>74.383901887999997</v>
          </cell>
          <cell r="D15">
            <v>70.872839529999993</v>
          </cell>
          <cell r="N15">
            <v>59</v>
          </cell>
          <cell r="O15">
            <v>8490</v>
          </cell>
          <cell r="P15">
            <v>16419</v>
          </cell>
        </row>
      </sheetData>
      <sheetData sheetId="12">
        <row r="15">
          <cell r="C15">
            <v>60.004127777999997</v>
          </cell>
          <cell r="D15">
            <v>55.702874948000002</v>
          </cell>
          <cell r="N15">
            <v>59</v>
          </cell>
          <cell r="O15">
            <v>8478</v>
          </cell>
          <cell r="P15">
            <v>16422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  <sheetName val="marrras"/>
    </sheetNames>
    <sheetDataSet>
      <sheetData sheetId="0">
        <row r="15">
          <cell r="C15">
            <v>3363971</v>
          </cell>
        </row>
      </sheetData>
      <sheetData sheetId="1">
        <row r="15">
          <cell r="C15">
            <v>232110</v>
          </cell>
        </row>
      </sheetData>
      <sheetData sheetId="2">
        <row r="15">
          <cell r="C15">
            <v>202341</v>
          </cell>
        </row>
      </sheetData>
      <sheetData sheetId="3">
        <row r="15">
          <cell r="C15">
            <v>233422</v>
          </cell>
        </row>
      </sheetData>
      <sheetData sheetId="4">
        <row r="15">
          <cell r="C15">
            <v>236562</v>
          </cell>
        </row>
      </sheetData>
      <sheetData sheetId="5">
        <row r="15">
          <cell r="C15">
            <v>281980</v>
          </cell>
        </row>
      </sheetData>
      <sheetData sheetId="6">
        <row r="15">
          <cell r="C15">
            <v>324969</v>
          </cell>
        </row>
      </sheetData>
      <sheetData sheetId="7">
        <row r="15">
          <cell r="C15">
            <v>399545</v>
          </cell>
        </row>
      </sheetData>
      <sheetData sheetId="8">
        <row r="15">
          <cell r="C15">
            <v>389108</v>
          </cell>
        </row>
      </sheetData>
      <sheetData sheetId="9">
        <row r="15">
          <cell r="C15">
            <v>295316</v>
          </cell>
        </row>
      </sheetData>
      <sheetData sheetId="10">
        <row r="15">
          <cell r="C15">
            <v>289058</v>
          </cell>
        </row>
      </sheetData>
      <sheetData sheetId="11">
        <row r="15">
          <cell r="C15">
            <v>255127</v>
          </cell>
        </row>
      </sheetData>
      <sheetData sheetId="12">
        <row r="15">
          <cell r="C15">
            <v>224433</v>
          </cell>
        </row>
      </sheetData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69.294122106000003</v>
          </cell>
          <cell r="D15">
            <v>69.436584663000005</v>
          </cell>
          <cell r="N15">
            <v>59</v>
          </cell>
          <cell r="O15">
            <v>8543.25</v>
          </cell>
          <cell r="P15">
            <v>16529.416667000001</v>
          </cell>
        </row>
      </sheetData>
      <sheetData sheetId="1">
        <row r="15">
          <cell r="C15">
            <v>63.911600163000003</v>
          </cell>
          <cell r="D15">
            <v>61.485574989</v>
          </cell>
          <cell r="N15">
            <v>58</v>
          </cell>
          <cell r="O15">
            <v>8302</v>
          </cell>
          <cell r="P15">
            <v>16003</v>
          </cell>
        </row>
      </sheetData>
      <sheetData sheetId="2">
        <row r="15">
          <cell r="C15">
            <v>71.002726402999997</v>
          </cell>
          <cell r="D15">
            <v>59.727927891</v>
          </cell>
          <cell r="N15">
            <v>58</v>
          </cell>
          <cell r="O15">
            <v>8313</v>
          </cell>
          <cell r="P15">
            <v>16114</v>
          </cell>
        </row>
      </sheetData>
      <sheetData sheetId="3">
        <row r="15">
          <cell r="C15">
            <v>70.206798937000002</v>
          </cell>
          <cell r="D15">
            <v>64.478675933000005</v>
          </cell>
          <cell r="N15">
            <v>58</v>
          </cell>
          <cell r="O15">
            <v>8332</v>
          </cell>
          <cell r="P15">
            <v>16131</v>
          </cell>
        </row>
      </sheetData>
      <sheetData sheetId="4">
        <row r="15">
          <cell r="C15">
            <v>67.721303406999994</v>
          </cell>
          <cell r="D15">
            <v>60.154064140000003</v>
          </cell>
          <cell r="N15">
            <v>58</v>
          </cell>
          <cell r="O15">
            <v>8405</v>
          </cell>
          <cell r="P15">
            <v>16124</v>
          </cell>
        </row>
      </sheetData>
      <sheetData sheetId="5">
        <row r="15">
          <cell r="C15">
            <v>86.338398237000007</v>
          </cell>
          <cell r="D15">
            <v>76.363105707000003</v>
          </cell>
          <cell r="N15">
            <v>58</v>
          </cell>
          <cell r="O15">
            <v>8416</v>
          </cell>
          <cell r="P15">
            <v>16302</v>
          </cell>
        </row>
      </sheetData>
      <sheetData sheetId="6">
        <row r="15">
          <cell r="C15">
            <v>71.957192247999998</v>
          </cell>
          <cell r="D15">
            <v>79.487480942999994</v>
          </cell>
          <cell r="N15">
            <v>61</v>
          </cell>
          <cell r="O15">
            <v>8838</v>
          </cell>
          <cell r="P15">
            <v>17144</v>
          </cell>
        </row>
      </sheetData>
      <sheetData sheetId="7">
        <row r="15">
          <cell r="C15">
            <v>44.877540209999999</v>
          </cell>
          <cell r="D15">
            <v>70.879856416999999</v>
          </cell>
          <cell r="N15">
            <v>60</v>
          </cell>
          <cell r="O15">
            <v>8699</v>
          </cell>
          <cell r="P15">
            <v>17021</v>
          </cell>
        </row>
      </sheetData>
      <sheetData sheetId="8">
        <row r="15">
          <cell r="C15">
            <v>66.178921798999994</v>
          </cell>
          <cell r="D15">
            <v>84.891723838000004</v>
          </cell>
          <cell r="N15">
            <v>61</v>
          </cell>
          <cell r="O15">
            <v>8925</v>
          </cell>
          <cell r="P15">
            <v>17007</v>
          </cell>
        </row>
      </sheetData>
      <sheetData sheetId="9">
        <row r="15">
          <cell r="C15">
            <v>77.395828463000001</v>
          </cell>
          <cell r="D15">
            <v>78.141076896000001</v>
          </cell>
          <cell r="N15">
            <v>59</v>
          </cell>
          <cell r="O15">
            <v>8560</v>
          </cell>
          <cell r="P15">
            <v>16601</v>
          </cell>
        </row>
      </sheetData>
      <sheetData sheetId="10">
        <row r="15">
          <cell r="C15">
            <v>77.143768289999997</v>
          </cell>
          <cell r="D15">
            <v>71.974604037000006</v>
          </cell>
          <cell r="N15">
            <v>59</v>
          </cell>
          <cell r="O15">
            <v>8562</v>
          </cell>
          <cell r="P15">
            <v>16600</v>
          </cell>
        </row>
      </sheetData>
      <sheetData sheetId="11">
        <row r="15">
          <cell r="C15">
            <v>77.617306005000003</v>
          </cell>
          <cell r="D15">
            <v>70.221997786000003</v>
          </cell>
          <cell r="N15">
            <v>59</v>
          </cell>
          <cell r="O15">
            <v>8595</v>
          </cell>
          <cell r="P15">
            <v>16667</v>
          </cell>
        </row>
      </sheetData>
      <sheetData sheetId="12">
        <row r="15">
          <cell r="C15">
            <v>62.891181521</v>
          </cell>
          <cell r="D15">
            <v>52.473630786999998</v>
          </cell>
          <cell r="N15">
            <v>59</v>
          </cell>
          <cell r="O15">
            <v>8572</v>
          </cell>
          <cell r="P15">
            <v>16639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ul1"/>
      <sheetName val="tammi-helmi"/>
      <sheetName val="marrras"/>
    </sheetNames>
    <sheetDataSet>
      <sheetData sheetId="0">
        <row r="15">
          <cell r="C15">
            <v>3366337</v>
          </cell>
        </row>
      </sheetData>
      <sheetData sheetId="1">
        <row r="15">
          <cell r="C15">
            <v>243477</v>
          </cell>
        </row>
      </sheetData>
      <sheetData sheetId="2">
        <row r="15">
          <cell r="C15">
            <v>210960</v>
          </cell>
        </row>
      </sheetData>
      <sheetData sheetId="3">
        <row r="15">
          <cell r="C15">
            <v>244358</v>
          </cell>
        </row>
      </sheetData>
      <sheetData sheetId="4">
        <row r="15">
          <cell r="C15">
            <v>230540</v>
          </cell>
        </row>
      </sheetData>
      <sheetData sheetId="5">
        <row r="15">
          <cell r="C15">
            <v>298237</v>
          </cell>
        </row>
      </sheetData>
      <sheetData sheetId="6">
        <row r="15">
          <cell r="C15">
            <v>333103</v>
          </cell>
        </row>
      </sheetData>
      <sheetData sheetId="7">
        <row r="15">
          <cell r="C15">
            <v>379316</v>
          </cell>
        </row>
      </sheetData>
      <sheetData sheetId="8">
        <row r="15">
          <cell r="C15">
            <v>387653</v>
          </cell>
        </row>
      </sheetData>
      <sheetData sheetId="9">
        <row r="15">
          <cell r="C15">
            <v>294243</v>
          </cell>
        </row>
      </sheetData>
      <sheetData sheetId="10">
        <row r="15">
          <cell r="C15">
            <v>274210</v>
          </cell>
        </row>
      </sheetData>
      <sheetData sheetId="11">
        <row r="15">
          <cell r="C15">
            <v>259519</v>
          </cell>
        </row>
      </sheetData>
      <sheetData sheetId="12">
        <row r="15">
          <cell r="C15">
            <v>210721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ul1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</sheetNames>
    <sheetDataSet>
      <sheetData sheetId="0">
        <row r="15">
          <cell r="C15">
            <v>70.504136560000006</v>
          </cell>
          <cell r="D15">
            <v>69.065010638000004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</sheetNames>
    <sheetDataSet>
      <sheetData sheetId="0">
        <row r="15">
          <cell r="C15">
            <v>3070827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2"/>
      <sheetName val="2006-2012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12s"/>
      <sheetName val="2011s"/>
      <sheetName val="2010s"/>
      <sheetName val="Viipymä12"/>
      <sheetName val="Viipymä11"/>
      <sheetName val="Viipymä09"/>
      <sheetName val="Muutos1112"/>
      <sheetName val="Muutos1011"/>
      <sheetName val="Muutos0910"/>
      <sheetName val="Muutos0809"/>
      <sheetName val="Muutos0708"/>
      <sheetName val="Kesä1112"/>
      <sheetName val="Kesä1011"/>
      <sheetName val="Kesä0910"/>
      <sheetName val="Kesä0306"/>
      <sheetName val="Talvi1113"/>
      <sheetName val="Talvi1012"/>
      <sheetName val="Talvi0911"/>
      <sheetName val="Talvi0810"/>
      <sheetName val="Talvi0709"/>
      <sheetName val="Talvi0407"/>
      <sheetName val="Yhteensä"/>
      <sheetName val="2011-2012"/>
      <sheetName val="2010-2011"/>
      <sheetName val="2009-2010"/>
      <sheetName val="2008-2009"/>
      <sheetName val="Tarkoitus"/>
      <sheetName val="Hintakäyttö"/>
      <sheetName val="Maakunnat1112"/>
      <sheetName val="Maakunnat1011"/>
      <sheetName val="Kapasiteetti"/>
      <sheetName val="L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F7">
            <v>18975526</v>
          </cell>
          <cell r="G7">
            <v>13693738</v>
          </cell>
          <cell r="H7">
            <v>5281788</v>
          </cell>
        </row>
      </sheetData>
      <sheetData sheetId="41">
        <row r="7">
          <cell r="F7">
            <v>19987871</v>
          </cell>
        </row>
      </sheetData>
      <sheetData sheetId="42"/>
      <sheetData sheetId="4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3">
          <cell r="U13">
            <v>6615.166666666667</v>
          </cell>
          <cell r="V13">
            <v>12201.583333333334</v>
          </cell>
        </row>
      </sheetData>
      <sheetData sheetId="1">
        <row r="13">
          <cell r="R13">
            <v>55</v>
          </cell>
          <cell r="U13">
            <v>6508</v>
          </cell>
          <cell r="V13">
            <v>12047</v>
          </cell>
        </row>
      </sheetData>
      <sheetData sheetId="2">
        <row r="13">
          <cell r="R13">
            <v>55</v>
          </cell>
          <cell r="U13">
            <v>6532</v>
          </cell>
          <cell r="V13">
            <v>12149</v>
          </cell>
        </row>
      </sheetData>
      <sheetData sheetId="3">
        <row r="13">
          <cell r="R13">
            <v>55</v>
          </cell>
          <cell r="U13">
            <v>6618</v>
          </cell>
          <cell r="V13">
            <v>12251</v>
          </cell>
        </row>
      </sheetData>
      <sheetData sheetId="4">
        <row r="13">
          <cell r="R13">
            <v>55</v>
          </cell>
          <cell r="U13">
            <v>6611</v>
          </cell>
          <cell r="V13">
            <v>12223</v>
          </cell>
        </row>
      </sheetData>
      <sheetData sheetId="5">
        <row r="13">
          <cell r="R13">
            <v>54</v>
          </cell>
          <cell r="U13">
            <v>6608</v>
          </cell>
          <cell r="V13">
            <v>12168</v>
          </cell>
        </row>
      </sheetData>
      <sheetData sheetId="6">
        <row r="13">
          <cell r="R13">
            <v>57</v>
          </cell>
          <cell r="U13">
            <v>6785</v>
          </cell>
          <cell r="V13">
            <v>12566</v>
          </cell>
        </row>
      </sheetData>
      <sheetData sheetId="7">
        <row r="13">
          <cell r="R13">
            <v>53</v>
          </cell>
          <cell r="U13">
            <v>6548</v>
          </cell>
          <cell r="V13">
            <v>12172</v>
          </cell>
        </row>
      </sheetData>
      <sheetData sheetId="8">
        <row r="13">
          <cell r="R13">
            <v>56</v>
          </cell>
          <cell r="U13">
            <v>6836</v>
          </cell>
          <cell r="V13">
            <v>12551</v>
          </cell>
        </row>
      </sheetData>
      <sheetData sheetId="9">
        <row r="13">
          <cell r="R13">
            <v>53</v>
          </cell>
          <cell r="U13">
            <v>6583</v>
          </cell>
          <cell r="V13">
            <v>12109</v>
          </cell>
        </row>
      </sheetData>
      <sheetData sheetId="10">
        <row r="13">
          <cell r="R13">
            <v>54</v>
          </cell>
          <cell r="U13">
            <v>6590</v>
          </cell>
          <cell r="V13">
            <v>12120</v>
          </cell>
        </row>
      </sheetData>
      <sheetData sheetId="11">
        <row r="13">
          <cell r="R13">
            <v>54</v>
          </cell>
          <cell r="U13">
            <v>6709</v>
          </cell>
          <cell r="V13">
            <v>12120</v>
          </cell>
        </row>
      </sheetData>
      <sheetData sheetId="12">
        <row r="13">
          <cell r="R13">
            <v>54</v>
          </cell>
          <cell r="U13">
            <v>6454</v>
          </cell>
          <cell r="V13">
            <v>11943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-joulu"/>
    </sheetNames>
    <sheetDataSet>
      <sheetData sheetId="0">
        <row r="13">
          <cell r="U13">
            <v>6851.75</v>
          </cell>
          <cell r="V13">
            <v>12850.25</v>
          </cell>
        </row>
      </sheetData>
      <sheetData sheetId="1">
        <row r="13">
          <cell r="R13">
            <v>54</v>
          </cell>
          <cell r="U13">
            <v>6417</v>
          </cell>
          <cell r="V13">
            <v>12231</v>
          </cell>
        </row>
      </sheetData>
      <sheetData sheetId="2">
        <row r="13">
          <cell r="R13">
            <v>54</v>
          </cell>
          <cell r="U13">
            <v>6491</v>
          </cell>
          <cell r="V13">
            <v>12045</v>
          </cell>
        </row>
      </sheetData>
      <sheetData sheetId="3">
        <row r="13">
          <cell r="R13">
            <v>54</v>
          </cell>
          <cell r="U13">
            <v>6524</v>
          </cell>
          <cell r="V13">
            <v>12085</v>
          </cell>
        </row>
      </sheetData>
      <sheetData sheetId="4">
        <row r="13">
          <cell r="R13">
            <v>54</v>
          </cell>
          <cell r="U13">
            <v>6486</v>
          </cell>
          <cell r="V13">
            <v>12077</v>
          </cell>
        </row>
      </sheetData>
      <sheetData sheetId="5">
        <row r="13">
          <cell r="R13">
            <v>53</v>
          </cell>
          <cell r="U13">
            <v>6471</v>
          </cell>
          <cell r="V13">
            <v>11960</v>
          </cell>
        </row>
      </sheetData>
      <sheetData sheetId="6">
        <row r="13">
          <cell r="R13">
            <v>57</v>
          </cell>
          <cell r="U13">
            <v>7010</v>
          </cell>
          <cell r="V13">
            <v>12981</v>
          </cell>
        </row>
      </sheetData>
      <sheetData sheetId="7">
        <row r="13">
          <cell r="R13">
            <v>57</v>
          </cell>
          <cell r="U13">
            <v>7222</v>
          </cell>
          <cell r="V13">
            <v>13755</v>
          </cell>
        </row>
      </sheetData>
      <sheetData sheetId="8">
        <row r="13">
          <cell r="R13">
            <v>58</v>
          </cell>
          <cell r="U13">
            <v>7280</v>
          </cell>
          <cell r="V13">
            <v>13741</v>
          </cell>
        </row>
      </sheetData>
      <sheetData sheetId="9">
        <row r="13">
          <cell r="R13">
            <v>55</v>
          </cell>
          <cell r="U13">
            <v>7080</v>
          </cell>
          <cell r="V13">
            <v>13141</v>
          </cell>
        </row>
      </sheetData>
      <sheetData sheetId="10">
        <row r="13">
          <cell r="R13">
            <v>55</v>
          </cell>
          <cell r="U13">
            <v>7107</v>
          </cell>
          <cell r="V13">
            <v>13428</v>
          </cell>
        </row>
      </sheetData>
      <sheetData sheetId="11">
        <row r="13">
          <cell r="R13">
            <v>55</v>
          </cell>
          <cell r="U13">
            <v>7101</v>
          </cell>
          <cell r="V13">
            <v>13441</v>
          </cell>
        </row>
      </sheetData>
      <sheetData sheetId="12">
        <row r="13">
          <cell r="R13">
            <v>55</v>
          </cell>
          <cell r="U13">
            <v>7032</v>
          </cell>
          <cell r="V13">
            <v>13318</v>
          </cell>
        </row>
      </sheetData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hTammi"/>
      <sheetName val="heTammi"/>
      <sheetName val="helTammi"/>
      <sheetName val="helmTammi"/>
      <sheetName val="helmiTammi"/>
      <sheetName val="helmiammi"/>
      <sheetName val="helmimmi"/>
      <sheetName val="helmimi"/>
      <sheetName val="helmii"/>
      <sheetName val="helmammi"/>
      <sheetName val="helmmmi"/>
      <sheetName val="helmmi"/>
      <sheetName val="mTammi"/>
      <sheetName val="maTammi"/>
      <sheetName val="maaTammi"/>
      <sheetName val="maalTammi"/>
      <sheetName val="maaliTammi"/>
      <sheetName val="maalisTammi"/>
      <sheetName val="maalisammi"/>
      <sheetName val="maalismmi"/>
      <sheetName val="maalismi"/>
      <sheetName val="maalisi"/>
      <sheetName val="huTammi"/>
      <sheetName val="huhTammi"/>
      <sheetName val="huhtTammi"/>
      <sheetName val="huhtiTammi"/>
      <sheetName val="huhtiammi"/>
      <sheetName val="huhtimmi"/>
      <sheetName val="huhtimi"/>
      <sheetName val="huhtii"/>
      <sheetName val="huhtmmi"/>
      <sheetName val="huhtmi"/>
      <sheetName val="Toammi"/>
      <sheetName val="Touammi"/>
      <sheetName val="Toukammi"/>
      <sheetName val="Toukoammi"/>
      <sheetName val="Toukommi"/>
      <sheetName val="Toukomi"/>
      <sheetName val="Toukoi"/>
      <sheetName val="kTammi"/>
      <sheetName val="keTammi"/>
      <sheetName val="kesTammi"/>
      <sheetName val="kesäTammi"/>
      <sheetName val="kesäammi"/>
      <sheetName val="kesämmi"/>
      <sheetName val="kesämi"/>
      <sheetName val="kesäi"/>
      <sheetName val="heiTammi"/>
      <sheetName val="heinTammi"/>
      <sheetName val="heinäTammi"/>
      <sheetName val="heinäammi"/>
      <sheetName val="heinämmi"/>
      <sheetName val="heinämi"/>
      <sheetName val="heinäi"/>
      <sheetName val="eammi"/>
      <sheetName val="elammi"/>
      <sheetName val="eloammi"/>
      <sheetName val="elommi"/>
      <sheetName val="elomi"/>
      <sheetName val="eloi"/>
      <sheetName val="eTammi"/>
      <sheetName val="elTammi"/>
      <sheetName val="eloTammi"/>
      <sheetName val="sTammi"/>
      <sheetName val="syTammi"/>
      <sheetName val="syyTammi"/>
      <sheetName val="syysTammi"/>
      <sheetName val="syysammi"/>
      <sheetName val="syysmmi"/>
      <sheetName val="syysmi"/>
      <sheetName val="syysi"/>
      <sheetName val="lTammi"/>
      <sheetName val="loTammi"/>
      <sheetName val="lokTammi"/>
      <sheetName val="lokaTammi"/>
      <sheetName val="lokaammi"/>
      <sheetName val="lokammi"/>
      <sheetName val="lokami"/>
      <sheetName val="lokai"/>
      <sheetName val="marTammi"/>
      <sheetName val="marrTammi"/>
      <sheetName val="marraTammi"/>
      <sheetName val="marrasTammi"/>
      <sheetName val="marrasammi"/>
      <sheetName val="marrasmmi"/>
      <sheetName val="marrasmi"/>
      <sheetName val="marrasi"/>
      <sheetName val="jTammi"/>
      <sheetName val="joTammi"/>
      <sheetName val="jouTammi"/>
      <sheetName val="joulTammi"/>
      <sheetName val="jouluTammi"/>
      <sheetName val="jouluammi"/>
      <sheetName val="joulummi"/>
      <sheetName val="joulumi"/>
      <sheetName val="joului"/>
    </sheetNames>
    <sheetDataSet>
      <sheetData sheetId="0">
        <row r="13">
          <cell r="P13">
            <v>7255.9166667</v>
          </cell>
          <cell r="Q13">
            <v>13819.25</v>
          </cell>
        </row>
      </sheetData>
      <sheetData sheetId="1">
        <row r="13">
          <cell r="N13">
            <v>55</v>
          </cell>
          <cell r="P13">
            <v>6955</v>
          </cell>
          <cell r="Q13">
            <v>13217</v>
          </cell>
        </row>
      </sheetData>
      <sheetData sheetId="2">
        <row r="13">
          <cell r="N13">
            <v>55</v>
          </cell>
          <cell r="P13">
            <v>6852</v>
          </cell>
          <cell r="Q13">
            <v>12999</v>
          </cell>
        </row>
      </sheetData>
      <sheetData sheetId="3">
        <row r="13">
          <cell r="N13">
            <v>55</v>
          </cell>
          <cell r="P13">
            <v>6871</v>
          </cell>
          <cell r="Q13">
            <v>13077</v>
          </cell>
        </row>
      </sheetData>
      <sheetData sheetId="4">
        <row r="13">
          <cell r="N13">
            <v>55</v>
          </cell>
          <cell r="P13">
            <v>6979</v>
          </cell>
          <cell r="Q13">
            <v>13251</v>
          </cell>
        </row>
      </sheetData>
      <sheetData sheetId="5">
        <row r="13">
          <cell r="N13">
            <v>55</v>
          </cell>
          <cell r="P13">
            <v>7015</v>
          </cell>
          <cell r="Q13">
            <v>13337</v>
          </cell>
        </row>
      </sheetData>
      <sheetData sheetId="6">
        <row r="13">
          <cell r="N13">
            <v>60</v>
          </cell>
          <cell r="P13">
            <v>7625</v>
          </cell>
          <cell r="Q13">
            <v>14670</v>
          </cell>
        </row>
      </sheetData>
      <sheetData sheetId="7">
        <row r="13">
          <cell r="N13">
            <v>59</v>
          </cell>
          <cell r="P13">
            <v>7558</v>
          </cell>
          <cell r="Q13">
            <v>14581</v>
          </cell>
        </row>
      </sheetData>
      <sheetData sheetId="8">
        <row r="13">
          <cell r="N13">
            <v>60</v>
          </cell>
          <cell r="P13">
            <v>7652</v>
          </cell>
          <cell r="Q13">
            <v>14665</v>
          </cell>
        </row>
      </sheetData>
      <sheetData sheetId="9">
        <row r="13">
          <cell r="N13">
            <v>56</v>
          </cell>
          <cell r="P13">
            <v>7400</v>
          </cell>
          <cell r="Q13">
            <v>14081</v>
          </cell>
        </row>
      </sheetData>
      <sheetData sheetId="10">
        <row r="13">
          <cell r="N13">
            <v>56</v>
          </cell>
          <cell r="P13">
            <v>7395</v>
          </cell>
          <cell r="Q13">
            <v>13974</v>
          </cell>
        </row>
      </sheetData>
      <sheetData sheetId="11">
        <row r="13">
          <cell r="N13">
            <v>56</v>
          </cell>
          <cell r="P13">
            <v>7377</v>
          </cell>
          <cell r="Q13">
            <v>13991</v>
          </cell>
        </row>
      </sheetData>
      <sheetData sheetId="12">
        <row r="13">
          <cell r="N13">
            <v>56</v>
          </cell>
          <cell r="P13">
            <v>7392</v>
          </cell>
          <cell r="Q13">
            <v>13988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tammi"/>
      <sheetName val="Tammij"/>
      <sheetName val="Tammijo"/>
      <sheetName val="Tammijou"/>
      <sheetName val="Tammijoul"/>
    </sheetNames>
    <sheetDataSet>
      <sheetData sheetId="0">
        <row r="13">
          <cell r="P13">
            <v>7395.9166667</v>
          </cell>
          <cell r="Q13">
            <v>14166.333333</v>
          </cell>
        </row>
      </sheetData>
      <sheetData sheetId="1">
        <row r="13">
          <cell r="N13">
            <v>56</v>
          </cell>
          <cell r="P13">
            <v>7352</v>
          </cell>
          <cell r="Q13">
            <v>13997</v>
          </cell>
        </row>
      </sheetData>
      <sheetData sheetId="2">
        <row r="13">
          <cell r="N13">
            <v>56</v>
          </cell>
          <cell r="P13">
            <v>7398</v>
          </cell>
          <cell r="Q13">
            <v>14011</v>
          </cell>
        </row>
      </sheetData>
      <sheetData sheetId="3">
        <row r="13">
          <cell r="N13">
            <v>56</v>
          </cell>
          <cell r="P13">
            <v>7383</v>
          </cell>
          <cell r="Q13">
            <v>14052</v>
          </cell>
        </row>
      </sheetData>
      <sheetData sheetId="4">
        <row r="13">
          <cell r="N13">
            <v>56</v>
          </cell>
          <cell r="P13">
            <v>7392</v>
          </cell>
          <cell r="Q13">
            <v>14051</v>
          </cell>
        </row>
      </sheetData>
      <sheetData sheetId="5">
        <row r="13">
          <cell r="N13">
            <v>56</v>
          </cell>
          <cell r="P13">
            <v>7419</v>
          </cell>
          <cell r="Q13">
            <v>13990</v>
          </cell>
        </row>
      </sheetData>
      <sheetData sheetId="6">
        <row r="13">
          <cell r="N13">
            <v>60</v>
          </cell>
          <cell r="P13">
            <v>7706</v>
          </cell>
          <cell r="Q13">
            <v>14782</v>
          </cell>
        </row>
      </sheetData>
      <sheetData sheetId="7">
        <row r="13">
          <cell r="N13">
            <v>58</v>
          </cell>
          <cell r="P13">
            <v>7496</v>
          </cell>
          <cell r="Q13">
            <v>14561</v>
          </cell>
        </row>
      </sheetData>
      <sheetData sheetId="8">
        <row r="13">
          <cell r="N13">
            <v>59</v>
          </cell>
          <cell r="P13">
            <v>7625</v>
          </cell>
          <cell r="Q13">
            <v>14731</v>
          </cell>
        </row>
      </sheetData>
      <sheetData sheetId="9">
        <row r="13">
          <cell r="N13">
            <v>55</v>
          </cell>
          <cell r="P13">
            <v>7313</v>
          </cell>
          <cell r="Q13">
            <v>14026</v>
          </cell>
        </row>
      </sheetData>
      <sheetData sheetId="10">
        <row r="13">
          <cell r="N13">
            <v>55</v>
          </cell>
          <cell r="P13">
            <v>7307</v>
          </cell>
          <cell r="Q13">
            <v>14054</v>
          </cell>
        </row>
      </sheetData>
      <sheetData sheetId="11">
        <row r="13">
          <cell r="N13">
            <v>55</v>
          </cell>
          <cell r="P13">
            <v>7197</v>
          </cell>
          <cell r="Q13">
            <v>13876</v>
          </cell>
        </row>
      </sheetData>
      <sheetData sheetId="12">
        <row r="13">
          <cell r="N13">
            <v>55</v>
          </cell>
          <cell r="P13">
            <v>7163</v>
          </cell>
          <cell r="Q13">
            <v>13865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amiJoulu"/>
      <sheetName val="Tammij"/>
      <sheetName val="Tammijo"/>
      <sheetName val="Tammijou"/>
      <sheetName val="Tammijoul"/>
    </sheetNames>
    <sheetDataSet>
      <sheetData sheetId="0">
        <row r="13">
          <cell r="N13">
            <v>58.333333332999999</v>
          </cell>
          <cell r="O13">
            <v>7318.0833333</v>
          </cell>
          <cell r="P13">
            <v>14076.083333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j"/>
      <sheetName val="Tammijo"/>
      <sheetName val="Tammijou"/>
      <sheetName val="Tammijoul"/>
    </sheetNames>
    <sheetDataSet>
      <sheetData sheetId="0">
        <row r="13">
          <cell r="N13">
            <v>58.5</v>
          </cell>
          <cell r="O13">
            <v>7451.6666667</v>
          </cell>
          <cell r="P13">
            <v>14402.583333</v>
          </cell>
        </row>
      </sheetData>
      <sheetData sheetId="1">
        <row r="13">
          <cell r="N13">
            <v>58</v>
          </cell>
          <cell r="O13">
            <v>7168</v>
          </cell>
          <cell r="P13">
            <v>13812</v>
          </cell>
        </row>
      </sheetData>
      <sheetData sheetId="2">
        <row r="13">
          <cell r="N13">
            <v>57</v>
          </cell>
          <cell r="O13">
            <v>7142</v>
          </cell>
          <cell r="P13">
            <v>13740</v>
          </cell>
        </row>
      </sheetData>
      <sheetData sheetId="3">
        <row r="13">
          <cell r="N13">
            <v>57</v>
          </cell>
          <cell r="O13">
            <v>7233</v>
          </cell>
          <cell r="P13">
            <v>13902</v>
          </cell>
        </row>
      </sheetData>
      <sheetData sheetId="4">
        <row r="13">
          <cell r="N13">
            <v>57</v>
          </cell>
          <cell r="O13">
            <v>7430</v>
          </cell>
          <cell r="P13">
            <v>14263</v>
          </cell>
        </row>
      </sheetData>
      <sheetData sheetId="5">
        <row r="13">
          <cell r="N13">
            <v>58</v>
          </cell>
          <cell r="O13">
            <v>7525</v>
          </cell>
          <cell r="P13">
            <v>14437</v>
          </cell>
        </row>
      </sheetData>
      <sheetData sheetId="6">
        <row r="13">
          <cell r="N13">
            <v>63</v>
          </cell>
          <cell r="O13">
            <v>7841</v>
          </cell>
          <cell r="P13">
            <v>15173</v>
          </cell>
        </row>
      </sheetData>
      <sheetData sheetId="7">
        <row r="13">
          <cell r="N13">
            <v>63</v>
          </cell>
          <cell r="O13">
            <v>7677</v>
          </cell>
          <cell r="P13">
            <v>14977</v>
          </cell>
        </row>
      </sheetData>
      <sheetData sheetId="8">
        <row r="13">
          <cell r="N13">
            <v>62</v>
          </cell>
          <cell r="O13">
            <v>7944</v>
          </cell>
          <cell r="P13">
            <v>15372</v>
          </cell>
        </row>
      </sheetData>
      <sheetData sheetId="9">
        <row r="13">
          <cell r="N13">
            <v>57</v>
          </cell>
          <cell r="O13">
            <v>7570</v>
          </cell>
          <cell r="P13">
            <v>14609</v>
          </cell>
        </row>
      </sheetData>
      <sheetData sheetId="10">
        <row r="13">
          <cell r="N13">
            <v>57</v>
          </cell>
          <cell r="O13">
            <v>7472</v>
          </cell>
          <cell r="P13">
            <v>14474</v>
          </cell>
        </row>
      </sheetData>
      <sheetData sheetId="11">
        <row r="13">
          <cell r="N13">
            <v>57</v>
          </cell>
          <cell r="O13">
            <v>7232</v>
          </cell>
          <cell r="P13">
            <v>14068</v>
          </cell>
        </row>
      </sheetData>
      <sheetData sheetId="12">
        <row r="13">
          <cell r="N13">
            <v>56</v>
          </cell>
          <cell r="O13">
            <v>7186</v>
          </cell>
          <cell r="P13">
            <v>14004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"/>
      <sheetName val="eHeinä"/>
      <sheetName val="elHeinä"/>
      <sheetName val="eloHeinä"/>
      <sheetName val="eloeinä"/>
      <sheetName val="eloinä"/>
      <sheetName val="elonä"/>
      <sheetName val="eloä"/>
      <sheetName val="sElo"/>
      <sheetName val="syElo"/>
      <sheetName val="syyElo"/>
      <sheetName val="syysElo"/>
      <sheetName val="syyslo"/>
      <sheetName val="syyso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lSyys"/>
      <sheetName val="loSyys"/>
      <sheetName val="lokSyys"/>
      <sheetName val="lokaSyys"/>
      <sheetName val="lokayys"/>
      <sheetName val="lokays"/>
      <sheetName val="lokas"/>
      <sheetName val="moka"/>
      <sheetName val="maoka"/>
      <sheetName val="maroka"/>
      <sheetName val="marroka"/>
      <sheetName val="marraoka"/>
      <sheetName val="marrasoka"/>
      <sheetName val="marraska"/>
      <sheetName val="marrasa"/>
      <sheetName val="Tammij"/>
      <sheetName val="Tammijo"/>
      <sheetName val="Tammijou"/>
      <sheetName val="Tammijoul"/>
    </sheetNames>
    <sheetDataSet>
      <sheetData sheetId="0">
        <row r="13">
          <cell r="N13">
            <v>55</v>
          </cell>
          <cell r="O13">
            <v>7139.4166667</v>
          </cell>
          <cell r="P13">
            <v>13976.166667</v>
          </cell>
        </row>
      </sheetData>
      <sheetData sheetId="1">
        <row r="13">
          <cell r="N13">
            <v>55</v>
          </cell>
          <cell r="O13">
            <v>7158</v>
          </cell>
          <cell r="P13">
            <v>13943</v>
          </cell>
        </row>
      </sheetData>
      <sheetData sheetId="2">
        <row r="13">
          <cell r="N13">
            <v>55</v>
          </cell>
          <cell r="O13">
            <v>7140</v>
          </cell>
          <cell r="P13">
            <v>13798</v>
          </cell>
        </row>
      </sheetData>
      <sheetData sheetId="3">
        <row r="13">
          <cell r="N13">
            <v>55</v>
          </cell>
          <cell r="O13">
            <v>7155</v>
          </cell>
          <cell r="P13">
            <v>13925</v>
          </cell>
        </row>
      </sheetData>
      <sheetData sheetId="4">
        <row r="13">
          <cell r="N13">
            <v>55</v>
          </cell>
          <cell r="O13">
            <v>7097</v>
          </cell>
          <cell r="P13">
            <v>13851</v>
          </cell>
        </row>
      </sheetData>
      <sheetData sheetId="5">
        <row r="13">
          <cell r="N13">
            <v>56</v>
          </cell>
          <cell r="O13">
            <v>7137</v>
          </cell>
          <cell r="P13">
            <v>13962</v>
          </cell>
        </row>
      </sheetData>
      <sheetData sheetId="6">
        <row r="13">
          <cell r="N13">
            <v>60</v>
          </cell>
          <cell r="O13">
            <v>7422</v>
          </cell>
          <cell r="P13">
            <v>14606</v>
          </cell>
        </row>
      </sheetData>
      <sheetData sheetId="7">
        <row r="13">
          <cell r="N13">
            <v>53</v>
          </cell>
          <cell r="O13">
            <v>7163</v>
          </cell>
          <cell r="P13">
            <v>14184</v>
          </cell>
        </row>
      </sheetData>
      <sheetData sheetId="8">
        <row r="13">
          <cell r="N13">
            <v>58</v>
          </cell>
          <cell r="O13">
            <v>7515</v>
          </cell>
          <cell r="P13">
            <v>14740</v>
          </cell>
        </row>
      </sheetData>
      <sheetData sheetId="9">
        <row r="13">
          <cell r="N13">
            <v>54</v>
          </cell>
          <cell r="O13">
            <v>7036</v>
          </cell>
          <cell r="P13">
            <v>13787</v>
          </cell>
        </row>
      </sheetData>
      <sheetData sheetId="10">
        <row r="13">
          <cell r="N13">
            <v>53</v>
          </cell>
          <cell r="O13">
            <v>6995</v>
          </cell>
          <cell r="P13">
            <v>13713</v>
          </cell>
        </row>
      </sheetData>
      <sheetData sheetId="11">
        <row r="13">
          <cell r="N13">
            <v>53</v>
          </cell>
          <cell r="O13">
            <v>6967</v>
          </cell>
          <cell r="P13">
            <v>13693</v>
          </cell>
        </row>
      </sheetData>
      <sheetData sheetId="12">
        <row r="13">
          <cell r="N13">
            <v>53</v>
          </cell>
          <cell r="O13">
            <v>6888</v>
          </cell>
          <cell r="P13">
            <v>13512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oulu"/>
      <sheetName val="Tammiulu"/>
      <sheetName val="Tammilu"/>
      <sheetName val="Tammiu"/>
      <sheetName val="toulu"/>
      <sheetName val="taoulu"/>
      <sheetName val="tamoulu"/>
      <sheetName val="tammoulu"/>
      <sheetName val="Tammij"/>
      <sheetName val="Tammijo"/>
      <sheetName val="Tammijou"/>
      <sheetName val="Tammijoul"/>
      <sheetName val="tJoulu"/>
      <sheetName val="taJoulu"/>
      <sheetName val="tamJoulu"/>
      <sheetName val="tammJoulu"/>
    </sheetNames>
    <sheetDataSet>
      <sheetData sheetId="0">
        <row r="13">
          <cell r="N13">
            <v>53.916666667000001</v>
          </cell>
          <cell r="O13">
            <v>7383.3333333</v>
          </cell>
          <cell r="P13">
            <v>14365</v>
          </cell>
        </row>
      </sheetData>
      <sheetData sheetId="1">
        <row r="13">
          <cell r="N13">
            <v>53</v>
          </cell>
          <cell r="O13">
            <v>7043</v>
          </cell>
          <cell r="P13">
            <v>13778</v>
          </cell>
        </row>
      </sheetData>
      <sheetData sheetId="2">
        <row r="13">
          <cell r="N13">
            <v>53</v>
          </cell>
          <cell r="O13">
            <v>7082</v>
          </cell>
          <cell r="P13">
            <v>13832</v>
          </cell>
        </row>
      </sheetData>
      <sheetData sheetId="3">
        <row r="13">
          <cell r="N13">
            <v>53</v>
          </cell>
          <cell r="O13">
            <v>7086</v>
          </cell>
          <cell r="P13">
            <v>13778</v>
          </cell>
        </row>
      </sheetData>
      <sheetData sheetId="4">
        <row r="13">
          <cell r="N13">
            <v>52</v>
          </cell>
          <cell r="O13">
            <v>7025</v>
          </cell>
          <cell r="P13">
            <v>13695</v>
          </cell>
        </row>
      </sheetData>
      <sheetData sheetId="5">
        <row r="13">
          <cell r="N13">
            <v>53</v>
          </cell>
          <cell r="O13">
            <v>7292</v>
          </cell>
          <cell r="P13">
            <v>14201</v>
          </cell>
        </row>
      </sheetData>
      <sheetData sheetId="6">
        <row r="13">
          <cell r="N13">
            <v>57</v>
          </cell>
          <cell r="O13">
            <v>7620</v>
          </cell>
          <cell r="P13">
            <v>14892</v>
          </cell>
        </row>
      </sheetData>
      <sheetData sheetId="7">
        <row r="13">
          <cell r="N13">
            <v>55</v>
          </cell>
          <cell r="O13">
            <v>7461</v>
          </cell>
          <cell r="P13">
            <v>14623</v>
          </cell>
        </row>
      </sheetData>
      <sheetData sheetId="8">
        <row r="13">
          <cell r="N13">
            <v>57</v>
          </cell>
          <cell r="O13">
            <v>7830</v>
          </cell>
          <cell r="P13">
            <v>15303</v>
          </cell>
        </row>
      </sheetData>
      <sheetData sheetId="9">
        <row r="13">
          <cell r="N13">
            <v>53</v>
          </cell>
          <cell r="O13">
            <v>7483</v>
          </cell>
          <cell r="P13">
            <v>14611</v>
          </cell>
        </row>
      </sheetData>
      <sheetData sheetId="10">
        <row r="13">
          <cell r="N13">
            <v>53</v>
          </cell>
          <cell r="O13">
            <v>7475</v>
          </cell>
          <cell r="P13">
            <v>14411</v>
          </cell>
        </row>
      </sheetData>
      <sheetData sheetId="11">
        <row r="13">
          <cell r="N13">
            <v>54</v>
          </cell>
          <cell r="O13">
            <v>7579</v>
          </cell>
          <cell r="P13">
            <v>14572</v>
          </cell>
        </row>
      </sheetData>
      <sheetData sheetId="12">
        <row r="13">
          <cell r="N13">
            <v>54</v>
          </cell>
          <cell r="O13">
            <v>7624</v>
          </cell>
          <cell r="P13">
            <v>14684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Tammij"/>
      <sheetName val="Tammijo"/>
      <sheetName val="Tammijou"/>
      <sheetName val="Tammijoul"/>
      <sheetName val="tJoulu"/>
      <sheetName val="taJoulu"/>
      <sheetName val="tamJoulu"/>
      <sheetName val="tammJoulu"/>
    </sheetNames>
    <sheetDataSet>
      <sheetData sheetId="0">
        <row r="13">
          <cell r="N13">
            <v>55.916666667000001</v>
          </cell>
          <cell r="O13">
            <v>7647.0833333</v>
          </cell>
          <cell r="P13">
            <v>14641.666667</v>
          </cell>
        </row>
      </sheetData>
      <sheetData sheetId="1">
        <row r="13">
          <cell r="N13">
            <v>55</v>
          </cell>
          <cell r="O13">
            <v>7614</v>
          </cell>
          <cell r="P13">
            <v>14677</v>
          </cell>
        </row>
      </sheetData>
      <sheetData sheetId="2">
        <row r="13">
          <cell r="N13">
            <v>54</v>
          </cell>
          <cell r="O13">
            <v>7408</v>
          </cell>
          <cell r="P13">
            <v>13919</v>
          </cell>
        </row>
      </sheetData>
      <sheetData sheetId="3">
        <row r="13">
          <cell r="N13">
            <v>54</v>
          </cell>
          <cell r="O13">
            <v>7502</v>
          </cell>
          <cell r="P13">
            <v>14284</v>
          </cell>
        </row>
      </sheetData>
      <sheetData sheetId="4">
        <row r="13">
          <cell r="N13">
            <v>55</v>
          </cell>
          <cell r="O13">
            <v>7609</v>
          </cell>
          <cell r="P13">
            <v>14487</v>
          </cell>
        </row>
      </sheetData>
      <sheetData sheetId="5">
        <row r="13">
          <cell r="N13">
            <v>55</v>
          </cell>
          <cell r="O13">
            <v>7563</v>
          </cell>
          <cell r="P13">
            <v>14568</v>
          </cell>
        </row>
      </sheetData>
      <sheetData sheetId="6">
        <row r="13">
          <cell r="N13">
            <v>60</v>
          </cell>
          <cell r="O13">
            <v>7959</v>
          </cell>
          <cell r="P13">
            <v>15508</v>
          </cell>
        </row>
      </sheetData>
      <sheetData sheetId="7">
        <row r="13">
          <cell r="N13">
            <v>58</v>
          </cell>
          <cell r="O13">
            <v>7827</v>
          </cell>
          <cell r="P13">
            <v>15195</v>
          </cell>
        </row>
      </sheetData>
      <sheetData sheetId="8">
        <row r="13">
          <cell r="N13">
            <v>60</v>
          </cell>
          <cell r="O13">
            <v>8036</v>
          </cell>
          <cell r="P13">
            <v>15440</v>
          </cell>
        </row>
      </sheetData>
      <sheetData sheetId="9">
        <row r="13">
          <cell r="N13">
            <v>55</v>
          </cell>
          <cell r="O13">
            <v>7584</v>
          </cell>
          <cell r="P13">
            <v>14566</v>
          </cell>
        </row>
      </sheetData>
      <sheetData sheetId="10">
        <row r="13">
          <cell r="N13">
            <v>55</v>
          </cell>
          <cell r="O13">
            <v>7563</v>
          </cell>
          <cell r="P13">
            <v>14576</v>
          </cell>
        </row>
      </sheetData>
      <sheetData sheetId="11">
        <row r="13">
          <cell r="N13">
            <v>55</v>
          </cell>
          <cell r="O13">
            <v>7543</v>
          </cell>
          <cell r="P13">
            <v>14143</v>
          </cell>
        </row>
      </sheetData>
      <sheetData sheetId="12">
        <row r="13">
          <cell r="N13">
            <v>55</v>
          </cell>
          <cell r="O13">
            <v>7557</v>
          </cell>
          <cell r="P13">
            <v>14337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eHeinä"/>
      <sheetName val="elHeinä"/>
      <sheetName val="eloHeinä"/>
      <sheetName val="eloeinä"/>
      <sheetName val="eloinä"/>
      <sheetName val="elonä"/>
      <sheetName val="eloä"/>
      <sheetName val="hElo"/>
      <sheetName val="heElo"/>
      <sheetName val="heiElo"/>
      <sheetName val="heinElo"/>
      <sheetName val="heinäElo"/>
      <sheetName val="heinälo"/>
      <sheetName val="heinäo"/>
    </sheetNames>
    <sheetDataSet>
      <sheetData sheetId="0">
        <row r="13">
          <cell r="N13">
            <v>57.416666667000001</v>
          </cell>
          <cell r="O13">
            <v>7937.1666667</v>
          </cell>
          <cell r="P13">
            <v>15022.833333</v>
          </cell>
        </row>
      </sheetData>
      <sheetData sheetId="1">
        <row r="13">
          <cell r="N13">
            <v>54</v>
          </cell>
          <cell r="O13">
            <v>7491</v>
          </cell>
          <cell r="P13">
            <v>14153</v>
          </cell>
        </row>
      </sheetData>
      <sheetData sheetId="2">
        <row r="13">
          <cell r="N13">
            <v>54</v>
          </cell>
          <cell r="O13">
            <v>7537</v>
          </cell>
          <cell r="P13">
            <v>14076</v>
          </cell>
        </row>
      </sheetData>
      <sheetData sheetId="3">
        <row r="13">
          <cell r="N13">
            <v>55</v>
          </cell>
          <cell r="O13">
            <v>7704</v>
          </cell>
          <cell r="P13">
            <v>14641</v>
          </cell>
        </row>
      </sheetData>
      <sheetData sheetId="4">
        <row r="13">
          <cell r="N13">
            <v>56</v>
          </cell>
          <cell r="O13">
            <v>7779</v>
          </cell>
          <cell r="P13">
            <v>14886</v>
          </cell>
        </row>
      </sheetData>
      <sheetData sheetId="5">
        <row r="13">
          <cell r="N13">
            <v>57</v>
          </cell>
          <cell r="O13">
            <v>7836</v>
          </cell>
          <cell r="P13">
            <v>14681</v>
          </cell>
        </row>
      </sheetData>
      <sheetData sheetId="6">
        <row r="13">
          <cell r="N13">
            <v>62</v>
          </cell>
          <cell r="O13">
            <v>8347</v>
          </cell>
          <cell r="P13">
            <v>15554</v>
          </cell>
        </row>
      </sheetData>
      <sheetData sheetId="7">
        <row r="13">
          <cell r="N13">
            <v>61</v>
          </cell>
          <cell r="O13">
            <v>8263</v>
          </cell>
          <cell r="P13">
            <v>15817</v>
          </cell>
        </row>
      </sheetData>
      <sheetData sheetId="8">
        <row r="13">
          <cell r="N13">
            <v>63</v>
          </cell>
          <cell r="O13">
            <v>8440</v>
          </cell>
          <cell r="P13">
            <v>16014</v>
          </cell>
        </row>
      </sheetData>
      <sheetData sheetId="9">
        <row r="13">
          <cell r="N13">
            <v>57</v>
          </cell>
          <cell r="O13">
            <v>7974</v>
          </cell>
          <cell r="P13">
            <v>15145</v>
          </cell>
        </row>
      </sheetData>
      <sheetData sheetId="10">
        <row r="13">
          <cell r="N13">
            <v>57</v>
          </cell>
          <cell r="O13">
            <v>7961</v>
          </cell>
          <cell r="P13">
            <v>15108</v>
          </cell>
        </row>
      </sheetData>
      <sheetData sheetId="11">
        <row r="13">
          <cell r="N13">
            <v>57</v>
          </cell>
          <cell r="O13">
            <v>7964</v>
          </cell>
          <cell r="P13">
            <v>15110</v>
          </cell>
        </row>
      </sheetData>
      <sheetData sheetId="12">
        <row r="13">
          <cell r="N13">
            <v>56</v>
          </cell>
          <cell r="O13">
            <v>7950</v>
          </cell>
          <cell r="P13">
            <v>15089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upungit03"/>
      <sheetName val="Kaupungit02"/>
      <sheetName val="Kaupungit01"/>
      <sheetName val="Kaupunkikehitys0203"/>
      <sheetName val="Yöpymiset0203"/>
      <sheetName val="Yöpymiset0001"/>
      <sheetName val="1999"/>
      <sheetName val="2000"/>
      <sheetName val="2001"/>
      <sheetName val="2002"/>
      <sheetName val="2003"/>
      <sheetName val="Muutos9900"/>
      <sheetName val="Muutos0001"/>
      <sheetName val="Muutos0102"/>
      <sheetName val="Muutos0203"/>
      <sheetName val="Kesä00"/>
      <sheetName val="Kesä01"/>
      <sheetName val="Kesä02"/>
      <sheetName val="Kesä03"/>
      <sheetName val="Muutoskesä0001"/>
      <sheetName val="Muutoskesä0102"/>
      <sheetName val="Muutoskesä0203"/>
    </sheetNames>
    <sheetDataSet>
      <sheetData sheetId="0"/>
      <sheetData sheetId="1"/>
      <sheetData sheetId="2"/>
      <sheetData sheetId="3">
        <row r="8">
          <cell r="G8">
            <v>15774577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  <sheetName val="jMarras"/>
      <sheetName val="joMarras"/>
      <sheetName val="jouMarras"/>
      <sheetName val="joulMarras"/>
      <sheetName val="jouluMarras"/>
      <sheetName val="jouluarras"/>
      <sheetName val="joulurras"/>
      <sheetName val="jouluras"/>
      <sheetName val="jouluas"/>
      <sheetName val="joulus"/>
      <sheetName val="mLoka"/>
      <sheetName val="maLoka"/>
      <sheetName val="marLoka"/>
      <sheetName val="marrLoka"/>
      <sheetName val="marraLoka"/>
      <sheetName val="marrasLoka"/>
      <sheetName val="marrasoka"/>
      <sheetName val="marraska"/>
      <sheetName val="marrasa"/>
      <sheetName val="Tammioulu"/>
      <sheetName val="Tammiulu"/>
      <sheetName val="Tammilu"/>
      <sheetName val="Tammiu"/>
    </sheetNames>
    <sheetDataSet>
      <sheetData sheetId="0">
        <row r="13">
          <cell r="N13">
            <v>59.5</v>
          </cell>
          <cell r="O13">
            <v>8251.4166667000009</v>
          </cell>
          <cell r="P13">
            <v>15640.083333</v>
          </cell>
        </row>
      </sheetData>
      <sheetData sheetId="1">
        <row r="13">
          <cell r="N13">
            <v>58</v>
          </cell>
          <cell r="O13">
            <v>7971</v>
          </cell>
          <cell r="P13">
            <v>15211</v>
          </cell>
        </row>
      </sheetData>
      <sheetData sheetId="2">
        <row r="13">
          <cell r="N13">
            <v>58</v>
          </cell>
          <cell r="O13">
            <v>7997</v>
          </cell>
          <cell r="P13">
            <v>15030</v>
          </cell>
        </row>
      </sheetData>
      <sheetData sheetId="3">
        <row r="13">
          <cell r="N13">
            <v>58</v>
          </cell>
          <cell r="O13">
            <v>8028</v>
          </cell>
          <cell r="P13">
            <v>15307</v>
          </cell>
        </row>
      </sheetData>
      <sheetData sheetId="4">
        <row r="13">
          <cell r="N13">
            <v>59</v>
          </cell>
          <cell r="O13">
            <v>8188</v>
          </cell>
          <cell r="P13">
            <v>15559</v>
          </cell>
        </row>
      </sheetData>
      <sheetData sheetId="5">
        <row r="13">
          <cell r="N13">
            <v>59</v>
          </cell>
          <cell r="O13">
            <v>8226</v>
          </cell>
          <cell r="P13">
            <v>15439</v>
          </cell>
        </row>
      </sheetData>
      <sheetData sheetId="6">
        <row r="13">
          <cell r="N13">
            <v>63</v>
          </cell>
          <cell r="O13">
            <v>8607</v>
          </cell>
          <cell r="P13">
            <v>16329</v>
          </cell>
        </row>
      </sheetData>
      <sheetData sheetId="7">
        <row r="13">
          <cell r="N13">
            <v>62</v>
          </cell>
          <cell r="O13">
            <v>8520</v>
          </cell>
          <cell r="P13">
            <v>16189</v>
          </cell>
        </row>
      </sheetData>
      <sheetData sheetId="8">
        <row r="13">
          <cell r="N13">
            <v>62</v>
          </cell>
          <cell r="O13">
            <v>8576</v>
          </cell>
          <cell r="P13">
            <v>16234</v>
          </cell>
        </row>
      </sheetData>
      <sheetData sheetId="9">
        <row r="13">
          <cell r="N13">
            <v>58</v>
          </cell>
          <cell r="O13">
            <v>8172</v>
          </cell>
          <cell r="P13">
            <v>15525</v>
          </cell>
        </row>
      </sheetData>
      <sheetData sheetId="10">
        <row r="13">
          <cell r="N13">
            <v>59</v>
          </cell>
          <cell r="O13">
            <v>8243</v>
          </cell>
          <cell r="P13">
            <v>15673</v>
          </cell>
        </row>
      </sheetData>
      <sheetData sheetId="11">
        <row r="13">
          <cell r="N13">
            <v>59</v>
          </cell>
          <cell r="O13">
            <v>8253</v>
          </cell>
          <cell r="P13">
            <v>15538</v>
          </cell>
        </row>
      </sheetData>
      <sheetData sheetId="12">
        <row r="13">
          <cell r="N13">
            <v>59</v>
          </cell>
          <cell r="O13">
            <v>8236</v>
          </cell>
          <cell r="P13">
            <v>15647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/>
      <sheetData sheetId="1">
        <row r="13">
          <cell r="N13">
            <v>56</v>
          </cell>
          <cell r="O13">
            <v>7150</v>
          </cell>
          <cell r="P13">
            <v>13964</v>
          </cell>
        </row>
      </sheetData>
      <sheetData sheetId="2">
        <row r="13">
          <cell r="N13">
            <v>55</v>
          </cell>
          <cell r="O13">
            <v>7261</v>
          </cell>
          <cell r="P13">
            <v>13910</v>
          </cell>
        </row>
      </sheetData>
      <sheetData sheetId="3">
        <row r="13">
          <cell r="N13">
            <v>56</v>
          </cell>
          <cell r="O13">
            <v>7199</v>
          </cell>
          <cell r="P13">
            <v>13976</v>
          </cell>
        </row>
      </sheetData>
      <sheetData sheetId="4">
        <row r="13">
          <cell r="N13">
            <v>56</v>
          </cell>
          <cell r="O13">
            <v>7329</v>
          </cell>
          <cell r="P13">
            <v>13944</v>
          </cell>
        </row>
      </sheetData>
      <sheetData sheetId="5">
        <row r="13">
          <cell r="N13">
            <v>58</v>
          </cell>
          <cell r="O13">
            <v>7399</v>
          </cell>
          <cell r="P13">
            <v>14110</v>
          </cell>
        </row>
      </sheetData>
      <sheetData sheetId="6">
        <row r="13">
          <cell r="N13">
            <v>62</v>
          </cell>
          <cell r="O13">
            <v>7681</v>
          </cell>
          <cell r="P13">
            <v>14782</v>
          </cell>
        </row>
      </sheetData>
      <sheetData sheetId="7">
        <row r="13">
          <cell r="N13">
            <v>56</v>
          </cell>
          <cell r="O13">
            <v>7242</v>
          </cell>
          <cell r="P13">
            <v>14143</v>
          </cell>
        </row>
      </sheetData>
      <sheetData sheetId="8">
        <row r="13">
          <cell r="N13">
            <v>61</v>
          </cell>
          <cell r="O13">
            <v>7617</v>
          </cell>
          <cell r="P13">
            <v>14662</v>
          </cell>
        </row>
      </sheetData>
      <sheetData sheetId="9">
        <row r="13">
          <cell r="N13">
            <v>56</v>
          </cell>
          <cell r="O13">
            <v>7241</v>
          </cell>
          <cell r="P13">
            <v>13871</v>
          </cell>
        </row>
      </sheetData>
      <sheetData sheetId="10">
        <row r="13">
          <cell r="N13">
            <v>56</v>
          </cell>
          <cell r="O13">
            <v>7254</v>
          </cell>
          <cell r="P13">
            <v>13869</v>
          </cell>
        </row>
      </sheetData>
      <sheetData sheetId="11">
        <row r="13">
          <cell r="N13">
            <v>56</v>
          </cell>
          <cell r="O13">
            <v>7245</v>
          </cell>
          <cell r="P13">
            <v>13863</v>
          </cell>
        </row>
      </sheetData>
      <sheetData sheetId="12">
        <row r="13">
          <cell r="N13">
            <v>56</v>
          </cell>
          <cell r="O13">
            <v>7199</v>
          </cell>
          <cell r="P13">
            <v>13819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2563101</v>
          </cell>
        </row>
      </sheetData>
      <sheetData sheetId="1">
        <row r="8">
          <cell r="C8">
            <v>1005985</v>
          </cell>
          <cell r="D8">
            <v>666802</v>
          </cell>
          <cell r="E8">
            <v>339183</v>
          </cell>
        </row>
        <row r="15">
          <cell r="C15">
            <v>182906</v>
          </cell>
          <cell r="D15">
            <v>80737</v>
          </cell>
          <cell r="E15">
            <v>102169</v>
          </cell>
        </row>
      </sheetData>
      <sheetData sheetId="2">
        <row r="8">
          <cell r="C8">
            <v>1124755</v>
          </cell>
          <cell r="D8">
            <v>863456</v>
          </cell>
          <cell r="E8">
            <v>261299</v>
          </cell>
        </row>
        <row r="15">
          <cell r="C15">
            <v>168061</v>
          </cell>
          <cell r="D15">
            <v>79127</v>
          </cell>
          <cell r="E15">
            <v>88934</v>
          </cell>
        </row>
      </sheetData>
      <sheetData sheetId="3">
        <row r="8">
          <cell r="C8">
            <v>1355619</v>
          </cell>
          <cell r="D8">
            <v>1059851</v>
          </cell>
          <cell r="E8">
            <v>295768</v>
          </cell>
        </row>
        <row r="15">
          <cell r="C15">
            <v>193433</v>
          </cell>
          <cell r="D15">
            <v>89047</v>
          </cell>
          <cell r="E15">
            <v>104386</v>
          </cell>
        </row>
      </sheetData>
      <sheetData sheetId="4">
        <row r="8">
          <cell r="C8">
            <v>1155333</v>
          </cell>
          <cell r="D8">
            <v>944433</v>
          </cell>
          <cell r="E8">
            <v>210900</v>
          </cell>
        </row>
        <row r="15">
          <cell r="C15">
            <v>171122</v>
          </cell>
          <cell r="D15">
            <v>73166</v>
          </cell>
          <cell r="E15">
            <v>97956</v>
          </cell>
        </row>
      </sheetData>
      <sheetData sheetId="5">
        <row r="8">
          <cell r="C8">
            <v>1111784</v>
          </cell>
          <cell r="D8">
            <v>832076</v>
          </cell>
          <cell r="E8">
            <v>279708</v>
          </cell>
        </row>
        <row r="15">
          <cell r="C15">
            <v>225851</v>
          </cell>
          <cell r="D15">
            <v>95596</v>
          </cell>
          <cell r="E15">
            <v>130255</v>
          </cell>
        </row>
      </sheetData>
      <sheetData sheetId="6">
        <row r="8">
          <cell r="C8">
            <v>1967629</v>
          </cell>
          <cell r="D8">
            <v>1474243</v>
          </cell>
          <cell r="E8">
            <v>493386</v>
          </cell>
        </row>
        <row r="15">
          <cell r="C15">
            <v>258971</v>
          </cell>
          <cell r="D15">
            <v>86519</v>
          </cell>
          <cell r="E15">
            <v>172452</v>
          </cell>
        </row>
      </sheetData>
      <sheetData sheetId="7">
        <row r="8">
          <cell r="C8">
            <v>2750807</v>
          </cell>
          <cell r="D8">
            <v>2013488</v>
          </cell>
          <cell r="E8">
            <v>737319</v>
          </cell>
        </row>
        <row r="15">
          <cell r="C15">
            <v>273731</v>
          </cell>
          <cell r="D15">
            <v>95460</v>
          </cell>
          <cell r="E15">
            <v>178271</v>
          </cell>
        </row>
      </sheetData>
      <sheetData sheetId="8">
        <row r="8">
          <cell r="C8">
            <v>1906251</v>
          </cell>
          <cell r="D8">
            <v>1298818</v>
          </cell>
          <cell r="E8">
            <v>607433</v>
          </cell>
        </row>
        <row r="15">
          <cell r="C15">
            <v>314883</v>
          </cell>
          <cell r="D15">
            <v>87024</v>
          </cell>
          <cell r="E15">
            <v>227859</v>
          </cell>
        </row>
      </sheetData>
      <sheetData sheetId="9">
        <row r="8">
          <cell r="C8">
            <v>1248894</v>
          </cell>
          <cell r="D8">
            <v>957999</v>
          </cell>
          <cell r="E8">
            <v>290895</v>
          </cell>
        </row>
        <row r="15">
          <cell r="C15">
            <v>224957</v>
          </cell>
          <cell r="D15">
            <v>86439</v>
          </cell>
          <cell r="E15">
            <v>138518</v>
          </cell>
        </row>
      </sheetData>
      <sheetData sheetId="10">
        <row r="8">
          <cell r="C8">
            <v>1104230</v>
          </cell>
          <cell r="D8">
            <v>883659</v>
          </cell>
          <cell r="E8">
            <v>220571</v>
          </cell>
        </row>
        <row r="15">
          <cell r="C15">
            <v>200339</v>
          </cell>
          <cell r="D15">
            <v>97874</v>
          </cell>
          <cell r="E15">
            <v>102465</v>
          </cell>
        </row>
      </sheetData>
      <sheetData sheetId="11">
        <row r="8">
          <cell r="C8">
            <v>1037573</v>
          </cell>
          <cell r="D8">
            <v>816618</v>
          </cell>
          <cell r="E8">
            <v>220955</v>
          </cell>
        </row>
        <row r="15">
          <cell r="C15">
            <v>197278</v>
          </cell>
          <cell r="D15">
            <v>103661</v>
          </cell>
          <cell r="E15">
            <v>93617</v>
          </cell>
        </row>
      </sheetData>
      <sheetData sheetId="12">
        <row r="8">
          <cell r="C8">
            <v>945595</v>
          </cell>
          <cell r="D8">
            <v>634030</v>
          </cell>
          <cell r="E8">
            <v>311565</v>
          </cell>
        </row>
        <row r="15">
          <cell r="C15">
            <v>151569</v>
          </cell>
          <cell r="D15">
            <v>63831</v>
          </cell>
          <cell r="E15">
            <v>87738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68.312714155999998</v>
          </cell>
          <cell r="D15">
            <v>66.450660236999994</v>
          </cell>
        </row>
      </sheetData>
      <sheetData sheetId="1">
        <row r="8">
          <cell r="H8">
            <v>49.168074312999998</v>
          </cell>
          <cell r="I8">
            <v>46.375059722000003</v>
          </cell>
          <cell r="J8">
            <v>4.4568659651000004</v>
          </cell>
          <cell r="K8">
            <v>58.806602679000001</v>
          </cell>
          <cell r="L8">
            <v>38.13279335</v>
          </cell>
          <cell r="M8">
            <v>3.0606039708999999</v>
          </cell>
        </row>
        <row r="15">
          <cell r="C15">
            <v>72.915638931000004</v>
          </cell>
          <cell r="D15">
            <v>58.639518946000003</v>
          </cell>
          <cell r="H15">
            <v>23.181324647</v>
          </cell>
          <cell r="I15">
            <v>64.272244127999997</v>
          </cell>
          <cell r="J15">
            <v>12.546431224999999</v>
          </cell>
          <cell r="K15">
            <v>29.245309635000002</v>
          </cell>
          <cell r="L15">
            <v>59.850472562999997</v>
          </cell>
          <cell r="M15">
            <v>10.904217802</v>
          </cell>
        </row>
      </sheetData>
      <sheetData sheetId="2">
        <row r="8">
          <cell r="H8">
            <v>61.009791673999999</v>
          </cell>
          <cell r="I8">
            <v>35.174139631999999</v>
          </cell>
          <cell r="J8">
            <v>3.8160686943000002</v>
          </cell>
          <cell r="K8">
            <v>49.918394536999998</v>
          </cell>
          <cell r="L8">
            <v>45.681572154000001</v>
          </cell>
          <cell r="M8">
            <v>4.4000333084000003</v>
          </cell>
        </row>
        <row r="15">
          <cell r="C15">
            <v>75.515670799000006</v>
          </cell>
          <cell r="D15">
            <v>62.089099929</v>
          </cell>
          <cell r="H15">
            <v>23.131788451999999</v>
          </cell>
          <cell r="I15">
            <v>64.361182632999999</v>
          </cell>
          <cell r="J15">
            <v>12.507028914999999</v>
          </cell>
          <cell r="K15">
            <v>29.568193785999998</v>
          </cell>
          <cell r="L15">
            <v>55.989994734</v>
          </cell>
          <cell r="M15">
            <v>14.44181148</v>
          </cell>
        </row>
      </sheetData>
      <sheetData sheetId="3">
        <row r="8">
          <cell r="H8">
            <v>62.030172485999998</v>
          </cell>
          <cell r="I8">
            <v>34.146274228999999</v>
          </cell>
          <cell r="J8">
            <v>3.8235532843</v>
          </cell>
          <cell r="K8">
            <v>53.604627444000002</v>
          </cell>
          <cell r="L8">
            <v>41.832036600000002</v>
          </cell>
          <cell r="M8">
            <v>4.5633359559000004</v>
          </cell>
        </row>
        <row r="15">
          <cell r="C15">
            <v>76.282173436999997</v>
          </cell>
          <cell r="D15">
            <v>63.834138598999999</v>
          </cell>
          <cell r="H15">
            <v>25.782489161000001</v>
          </cell>
          <cell r="I15">
            <v>61.417468542000002</v>
          </cell>
          <cell r="J15">
            <v>12.800042296999999</v>
          </cell>
          <cell r="K15">
            <v>39.978191627000001</v>
          </cell>
          <cell r="L15">
            <v>45.748801974000003</v>
          </cell>
          <cell r="M15">
            <v>14.273006399</v>
          </cell>
        </row>
      </sheetData>
      <sheetData sheetId="4">
        <row r="8">
          <cell r="H8">
            <v>64.017151045000006</v>
          </cell>
          <cell r="I8">
            <v>32.121896202999999</v>
          </cell>
          <cell r="J8">
            <v>3.8609527522999998</v>
          </cell>
          <cell r="K8">
            <v>46.308979452999999</v>
          </cell>
          <cell r="L8">
            <v>48.325712346000003</v>
          </cell>
          <cell r="M8">
            <v>5.3653082007000004</v>
          </cell>
        </row>
        <row r="15">
          <cell r="C15">
            <v>70.034266504000001</v>
          </cell>
          <cell r="D15">
            <v>56.232577206999999</v>
          </cell>
          <cell r="H15">
            <v>24.398488153999999</v>
          </cell>
          <cell r="I15">
            <v>61.122207541000002</v>
          </cell>
          <cell r="J15">
            <v>14.479304304999999</v>
          </cell>
          <cell r="K15">
            <v>33.205091938000002</v>
          </cell>
          <cell r="L15">
            <v>55.717114569000003</v>
          </cell>
          <cell r="M15">
            <v>11.077793494</v>
          </cell>
        </row>
      </sheetData>
      <sheetData sheetId="5">
        <row r="8">
          <cell r="H8">
            <v>53.306926726</v>
          </cell>
          <cell r="I8">
            <v>41.531840127000002</v>
          </cell>
          <cell r="J8">
            <v>5.1612331475</v>
          </cell>
          <cell r="K8">
            <v>49.134225344000001</v>
          </cell>
          <cell r="L8">
            <v>46.553550887</v>
          </cell>
          <cell r="M8">
            <v>4.3122237694000001</v>
          </cell>
        </row>
        <row r="15">
          <cell r="C15">
            <v>73.746302947999993</v>
          </cell>
          <cell r="D15">
            <v>71.064829899000003</v>
          </cell>
          <cell r="H15">
            <v>36.038351798000001</v>
          </cell>
          <cell r="I15">
            <v>58.527619977999997</v>
          </cell>
          <cell r="J15">
            <v>5.4340282240000004</v>
          </cell>
          <cell r="K15">
            <v>31.403323054000001</v>
          </cell>
          <cell r="L15">
            <v>58.091314953999998</v>
          </cell>
          <cell r="M15">
            <v>10.505361991999999</v>
          </cell>
        </row>
      </sheetData>
      <sheetData sheetId="6">
        <row r="8">
          <cell r="H8">
            <v>76.872315299999997</v>
          </cell>
          <cell r="I8">
            <v>19.473626886000002</v>
          </cell>
          <cell r="J8">
            <v>3.6540578137000002</v>
          </cell>
          <cell r="K8">
            <v>66.925092251999999</v>
          </cell>
          <cell r="L8">
            <v>29.110928785999999</v>
          </cell>
          <cell r="M8">
            <v>3.9639789613</v>
          </cell>
        </row>
        <row r="15">
          <cell r="C15">
            <v>69.417308007000003</v>
          </cell>
          <cell r="D15">
            <v>76.232529333000002</v>
          </cell>
          <cell r="H15">
            <v>46.168260689999997</v>
          </cell>
          <cell r="I15">
            <v>41.729332456999998</v>
          </cell>
          <cell r="J15">
            <v>12.102406853</v>
          </cell>
          <cell r="K15">
            <v>47.655415681999997</v>
          </cell>
          <cell r="L15">
            <v>43.322222582000002</v>
          </cell>
          <cell r="M15">
            <v>9.0223617359000006</v>
          </cell>
        </row>
      </sheetData>
      <sheetData sheetId="7">
        <row r="8">
          <cell r="H8">
            <v>86.896040494000005</v>
          </cell>
          <cell r="I8">
            <v>11.275916705</v>
          </cell>
          <cell r="J8">
            <v>1.8280428002</v>
          </cell>
          <cell r="K8">
            <v>85.937533610000003</v>
          </cell>
          <cell r="L8">
            <v>11.909483964</v>
          </cell>
          <cell r="M8">
            <v>2.1529824259999999</v>
          </cell>
        </row>
        <row r="15">
          <cell r="C15">
            <v>45.724432747999998</v>
          </cell>
          <cell r="D15">
            <v>64.126424565999997</v>
          </cell>
          <cell r="H15">
            <v>63.855448746999997</v>
          </cell>
          <cell r="I15">
            <v>25.271763542999999</v>
          </cell>
          <cell r="J15">
            <v>10.872787710000001</v>
          </cell>
          <cell r="K15">
            <v>64.668091126999997</v>
          </cell>
          <cell r="L15">
            <v>27.179279877999999</v>
          </cell>
          <cell r="M15">
            <v>8.1526289955000006</v>
          </cell>
        </row>
      </sheetData>
      <sheetData sheetId="8">
        <row r="8">
          <cell r="H8">
            <v>73.368950912000003</v>
          </cell>
          <cell r="I8">
            <v>23.263976491000001</v>
          </cell>
          <cell r="J8">
            <v>3.3670725974</v>
          </cell>
          <cell r="K8">
            <v>72.413237225000003</v>
          </cell>
          <cell r="L8">
            <v>23.972894548999999</v>
          </cell>
          <cell r="M8">
            <v>3.6138682265000002</v>
          </cell>
        </row>
        <row r="15">
          <cell r="C15">
            <v>57.801662463</v>
          </cell>
          <cell r="D15">
            <v>83.079271516000006</v>
          </cell>
          <cell r="H15">
            <v>47.598727036</v>
          </cell>
          <cell r="I15">
            <v>40.435893727</v>
          </cell>
          <cell r="J15">
            <v>11.965379237000001</v>
          </cell>
          <cell r="K15">
            <v>52.001633085000002</v>
          </cell>
          <cell r="L15">
            <v>39.843974135000003</v>
          </cell>
          <cell r="M15">
            <v>8.1543927791000002</v>
          </cell>
        </row>
      </sheetData>
      <sheetData sheetId="9">
        <row r="8">
          <cell r="H8">
            <v>58.461088365000002</v>
          </cell>
          <cell r="I8">
            <v>37.456590837</v>
          </cell>
          <cell r="J8">
            <v>4.0823207972000004</v>
          </cell>
          <cell r="K8">
            <v>44.948442946999997</v>
          </cell>
          <cell r="L8">
            <v>50.528127400999999</v>
          </cell>
          <cell r="M8">
            <v>4.5234296519999999</v>
          </cell>
        </row>
        <row r="15">
          <cell r="C15">
            <v>77.511219933000007</v>
          </cell>
          <cell r="D15">
            <v>74.756976680999998</v>
          </cell>
          <cell r="H15">
            <v>27.924691735</v>
          </cell>
          <cell r="I15">
            <v>58.147355548999997</v>
          </cell>
          <cell r="J15">
            <v>13.927952716</v>
          </cell>
          <cell r="K15">
            <v>33.213922246999999</v>
          </cell>
          <cell r="L15">
            <v>57.651129656000002</v>
          </cell>
          <cell r="M15">
            <v>9.1349480969000005</v>
          </cell>
        </row>
      </sheetData>
      <sheetData sheetId="10">
        <row r="8">
          <cell r="H8">
            <v>53.767636574999997</v>
          </cell>
          <cell r="I8">
            <v>41.580031664000003</v>
          </cell>
          <cell r="J8">
            <v>4.6523317612000001</v>
          </cell>
          <cell r="K8">
            <v>36.141664945999999</v>
          </cell>
          <cell r="L8">
            <v>58.470702721999999</v>
          </cell>
          <cell r="M8">
            <v>5.3876323316999999</v>
          </cell>
        </row>
        <row r="15">
          <cell r="C15">
            <v>73.771135064000006</v>
          </cell>
          <cell r="D15">
            <v>64.990896395999997</v>
          </cell>
          <cell r="H15">
            <v>27.002994915999999</v>
          </cell>
          <cell r="I15">
            <v>60.221020129000003</v>
          </cell>
          <cell r="J15">
            <v>12.775984956</v>
          </cell>
          <cell r="K15">
            <v>29.062582518999999</v>
          </cell>
          <cell r="L15">
            <v>60.829152362999999</v>
          </cell>
          <cell r="M15">
            <v>10.108265118</v>
          </cell>
        </row>
      </sheetData>
      <sheetData sheetId="11">
        <row r="8">
          <cell r="H8">
            <v>52.848584180000003</v>
          </cell>
          <cell r="I8">
            <v>43.124025705999998</v>
          </cell>
          <cell r="J8">
            <v>4.0273901140000001</v>
          </cell>
          <cell r="K8">
            <v>36.092730994</v>
          </cell>
          <cell r="L8">
            <v>59.872423478000002</v>
          </cell>
          <cell r="M8">
            <v>4.0348455276999999</v>
          </cell>
        </row>
        <row r="15">
          <cell r="C15">
            <v>74.346740410999999</v>
          </cell>
          <cell r="D15">
            <v>67.800151623999994</v>
          </cell>
          <cell r="H15">
            <v>23.314150156</v>
          </cell>
          <cell r="I15">
            <v>64.576286077999995</v>
          </cell>
          <cell r="J15">
            <v>12.109563766000001</v>
          </cell>
          <cell r="K15">
            <v>27.62698563</v>
          </cell>
          <cell r="L15">
            <v>62.912348117999997</v>
          </cell>
          <cell r="M15">
            <v>9.4606662516999993</v>
          </cell>
        </row>
      </sheetData>
      <sheetData sheetId="12">
        <row r="8">
          <cell r="H8">
            <v>66.313505522</v>
          </cell>
          <cell r="I8">
            <v>30.423315675000001</v>
          </cell>
          <cell r="J8">
            <v>3.2631788023000001</v>
          </cell>
          <cell r="K8">
            <v>65.725869424999999</v>
          </cell>
          <cell r="L8">
            <v>31.967115826000001</v>
          </cell>
          <cell r="M8">
            <v>2.3070147491999999</v>
          </cell>
        </row>
        <row r="15">
          <cell r="C15">
            <v>64.200635206000001</v>
          </cell>
          <cell r="D15">
            <v>51.408968266999999</v>
          </cell>
          <cell r="H15">
            <v>35.888415942999998</v>
          </cell>
          <cell r="I15">
            <v>49.361522495999999</v>
          </cell>
          <cell r="J15">
            <v>14.750061561000001</v>
          </cell>
          <cell r="K15">
            <v>42.171511627999998</v>
          </cell>
          <cell r="L15">
            <v>49.081395348999997</v>
          </cell>
          <cell r="M15">
            <v>8.7470930232999997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joulu"/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15">
          <cell r="C15">
            <v>2504411</v>
          </cell>
        </row>
      </sheetData>
      <sheetData sheetId="1">
        <row r="8">
          <cell r="C8">
            <v>972575</v>
          </cell>
          <cell r="D8">
            <v>631873</v>
          </cell>
          <cell r="E8">
            <v>340702</v>
          </cell>
        </row>
        <row r="15">
          <cell r="C15">
            <v>173643</v>
          </cell>
          <cell r="D15">
            <v>79533</v>
          </cell>
          <cell r="E15">
            <v>94110</v>
          </cell>
        </row>
      </sheetData>
      <sheetData sheetId="2">
        <row r="8">
          <cell r="C8">
            <v>1119658</v>
          </cell>
          <cell r="D8">
            <v>871119</v>
          </cell>
          <cell r="E8">
            <v>248539</v>
          </cell>
        </row>
        <row r="15">
          <cell r="C15">
            <v>157812</v>
          </cell>
          <cell r="D15">
            <v>76094</v>
          </cell>
          <cell r="E15">
            <v>81718</v>
          </cell>
        </row>
      </sheetData>
      <sheetData sheetId="3">
        <row r="8">
          <cell r="C8">
            <v>1336042</v>
          </cell>
          <cell r="D8">
            <v>1043996</v>
          </cell>
          <cell r="E8">
            <v>292046</v>
          </cell>
        </row>
        <row r="15">
          <cell r="C15">
            <v>176146</v>
          </cell>
          <cell r="D15">
            <v>79482</v>
          </cell>
          <cell r="E15">
            <v>96664</v>
          </cell>
        </row>
      </sheetData>
      <sheetData sheetId="4">
        <row r="8">
          <cell r="C8">
            <v>1147253</v>
          </cell>
          <cell r="D8">
            <v>915762</v>
          </cell>
          <cell r="E8">
            <v>231491</v>
          </cell>
        </row>
        <row r="15">
          <cell r="C15">
            <v>180286</v>
          </cell>
          <cell r="D15">
            <v>79295</v>
          </cell>
          <cell r="E15">
            <v>100991</v>
          </cell>
        </row>
      </sheetData>
      <sheetData sheetId="5">
        <row r="8">
          <cell r="C8">
            <v>1075469</v>
          </cell>
          <cell r="D8">
            <v>778900</v>
          </cell>
          <cell r="E8">
            <v>296569</v>
          </cell>
        </row>
        <row r="15">
          <cell r="C15">
            <v>223566</v>
          </cell>
          <cell r="D15">
            <v>85625</v>
          </cell>
          <cell r="E15">
            <v>137941</v>
          </cell>
        </row>
      </sheetData>
      <sheetData sheetId="6">
        <row r="8">
          <cell r="C8">
            <v>1922522</v>
          </cell>
          <cell r="D8">
            <v>1435693</v>
          </cell>
          <cell r="E8">
            <v>486829</v>
          </cell>
        </row>
        <row r="15">
          <cell r="C15">
            <v>256667</v>
          </cell>
          <cell r="D15">
            <v>82715</v>
          </cell>
          <cell r="E15">
            <v>173952</v>
          </cell>
        </row>
      </sheetData>
      <sheetData sheetId="7">
        <row r="8">
          <cell r="C8">
            <v>2807789</v>
          </cell>
          <cell r="D8">
            <v>2030470</v>
          </cell>
          <cell r="E8">
            <v>777319</v>
          </cell>
        </row>
        <row r="15">
          <cell r="C15">
            <v>278265</v>
          </cell>
          <cell r="D15">
            <v>97906</v>
          </cell>
          <cell r="E15">
            <v>180359</v>
          </cell>
        </row>
      </sheetData>
      <sheetData sheetId="8">
        <row r="8">
          <cell r="C8">
            <v>1896516</v>
          </cell>
          <cell r="D8">
            <v>1275754</v>
          </cell>
          <cell r="E8">
            <v>620762</v>
          </cell>
        </row>
        <row r="15">
          <cell r="C15">
            <v>300683</v>
          </cell>
          <cell r="D15">
            <v>85024</v>
          </cell>
          <cell r="E15">
            <v>215659</v>
          </cell>
        </row>
      </sheetData>
      <sheetData sheetId="9">
        <row r="8">
          <cell r="C8">
            <v>1230652</v>
          </cell>
          <cell r="D8">
            <v>918968</v>
          </cell>
          <cell r="E8">
            <v>311684</v>
          </cell>
        </row>
        <row r="15">
          <cell r="C15">
            <v>224172</v>
          </cell>
          <cell r="D15">
            <v>75215</v>
          </cell>
          <cell r="E15">
            <v>148957</v>
          </cell>
        </row>
      </sheetData>
      <sheetData sheetId="10">
        <row r="8">
          <cell r="C8">
            <v>1071345</v>
          </cell>
          <cell r="D8">
            <v>844845</v>
          </cell>
          <cell r="E8">
            <v>226500</v>
          </cell>
        </row>
        <row r="15">
          <cell r="C15">
            <v>204321</v>
          </cell>
          <cell r="D15">
            <v>91005</v>
          </cell>
          <cell r="E15">
            <v>113316</v>
          </cell>
        </row>
      </sheetData>
      <sheetData sheetId="11">
        <row r="8">
          <cell r="C8">
            <v>1005324</v>
          </cell>
          <cell r="D8">
            <v>781187</v>
          </cell>
          <cell r="E8">
            <v>224137</v>
          </cell>
        </row>
        <row r="15">
          <cell r="C15">
            <v>192543</v>
          </cell>
          <cell r="D15">
            <v>97406</v>
          </cell>
          <cell r="E15">
            <v>95137</v>
          </cell>
        </row>
      </sheetData>
      <sheetData sheetId="12">
        <row r="8">
          <cell r="C8">
            <v>877205</v>
          </cell>
          <cell r="D8">
            <v>564018</v>
          </cell>
          <cell r="E8">
            <v>313187</v>
          </cell>
        </row>
        <row r="15">
          <cell r="C15">
            <v>136307</v>
          </cell>
          <cell r="D15">
            <v>56439</v>
          </cell>
          <cell r="E15">
            <v>79868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3"/>
  <sheetViews>
    <sheetView tabSelected="1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16.28515625" customWidth="1"/>
    <col min="2" max="2" width="9.28515625" customWidth="1"/>
    <col min="3" max="4" width="9.85546875" customWidth="1"/>
    <col min="5" max="5" width="7.85546875" customWidth="1"/>
    <col min="6" max="6" width="10.42578125" customWidth="1"/>
    <col min="7" max="8" width="9.28515625" customWidth="1"/>
    <col min="9" max="9" width="3.7109375" customWidth="1"/>
    <col min="10" max="11" width="9.28515625" customWidth="1"/>
    <col min="12" max="12" width="9.85546875" customWidth="1"/>
    <col min="13" max="13" width="23.42578125" customWidth="1"/>
    <col min="14" max="14" width="23.140625" customWidth="1"/>
  </cols>
  <sheetData>
    <row r="1" spans="1:28" x14ac:dyDescent="0.2">
      <c r="B1" s="1"/>
      <c r="C1" s="1"/>
      <c r="D1" s="1"/>
      <c r="J1" s="1"/>
    </row>
    <row r="2" spans="1:28" x14ac:dyDescent="0.2">
      <c r="B2" s="1"/>
      <c r="C2" s="1"/>
      <c r="D2" s="1"/>
      <c r="J2" s="1"/>
    </row>
    <row r="3" spans="1:28" x14ac:dyDescent="0.2">
      <c r="B3" s="1"/>
      <c r="C3" s="1"/>
      <c r="D3" s="1"/>
      <c r="J3" s="1"/>
    </row>
    <row r="4" spans="1:28" ht="15.75" x14ac:dyDescent="0.25">
      <c r="A4" s="2" t="s">
        <v>52</v>
      </c>
      <c r="B4" s="3"/>
      <c r="C4" s="3"/>
      <c r="D4" s="3"/>
      <c r="E4" s="9"/>
      <c r="F4" s="9"/>
      <c r="G4" s="9"/>
      <c r="H4" s="9"/>
      <c r="I4" s="9"/>
      <c r="J4" s="3"/>
      <c r="K4" s="9"/>
      <c r="L4" s="9"/>
    </row>
    <row r="5" spans="1:28" ht="15.75" x14ac:dyDescent="0.25">
      <c r="A5" s="2" t="s">
        <v>1</v>
      </c>
      <c r="B5" s="3"/>
      <c r="C5" s="3"/>
      <c r="D5" s="3"/>
      <c r="E5" s="9"/>
      <c r="F5" s="9"/>
      <c r="G5" s="9"/>
      <c r="H5" s="9"/>
      <c r="I5" s="9"/>
      <c r="J5" s="3"/>
      <c r="K5" s="9"/>
      <c r="L5" s="9"/>
    </row>
    <row r="6" spans="1:28" x14ac:dyDescent="0.2">
      <c r="A6" s="9"/>
      <c r="B6" s="3" t="s">
        <v>0</v>
      </c>
      <c r="C6" s="1"/>
      <c r="D6" s="1"/>
      <c r="F6" s="69" t="s">
        <v>2</v>
      </c>
      <c r="G6" s="70"/>
      <c r="H6" s="70"/>
      <c r="J6" s="69" t="s">
        <v>3</v>
      </c>
      <c r="K6" s="70"/>
      <c r="L6" s="70"/>
    </row>
    <row r="7" spans="1:28" s="9" customFormat="1" x14ac:dyDescent="0.2">
      <c r="B7" s="9" t="s">
        <v>53</v>
      </c>
      <c r="F7" s="9" t="s">
        <v>54</v>
      </c>
      <c r="J7" s="9" t="s">
        <v>55</v>
      </c>
    </row>
    <row r="8" spans="1:28" s="28" customFormat="1" ht="110.1" customHeight="1" x14ac:dyDescent="0.2">
      <c r="A8" s="71"/>
      <c r="B8" s="33" t="s">
        <v>57</v>
      </c>
      <c r="C8" s="33" t="s">
        <v>58</v>
      </c>
      <c r="D8" s="33" t="s">
        <v>56</v>
      </c>
      <c r="E8" s="71"/>
      <c r="F8" s="33" t="s">
        <v>57</v>
      </c>
      <c r="G8" s="33" t="s">
        <v>58</v>
      </c>
      <c r="H8" s="33" t="s">
        <v>56</v>
      </c>
      <c r="I8" s="71"/>
      <c r="J8" s="33" t="s">
        <v>57</v>
      </c>
      <c r="K8" s="33" t="s">
        <v>58</v>
      </c>
      <c r="L8" s="33" t="s">
        <v>56</v>
      </c>
      <c r="M8" s="27"/>
      <c r="O8" s="4" t="s">
        <v>4</v>
      </c>
      <c r="P8" s="4" t="s">
        <v>5</v>
      </c>
      <c r="Q8" s="4" t="s">
        <v>6</v>
      </c>
      <c r="R8" s="4" t="s">
        <v>7</v>
      </c>
      <c r="S8" s="4" t="s">
        <v>8</v>
      </c>
      <c r="T8" s="4" t="s">
        <v>9</v>
      </c>
      <c r="U8" s="4" t="s">
        <v>10</v>
      </c>
      <c r="V8" s="4" t="s">
        <v>11</v>
      </c>
      <c r="W8" s="4" t="s">
        <v>12</v>
      </c>
      <c r="X8" s="4" t="s">
        <v>13</v>
      </c>
      <c r="Y8" s="4" t="s">
        <v>14</v>
      </c>
      <c r="Z8" s="4" t="s">
        <v>15</v>
      </c>
      <c r="AA8" s="4" t="s">
        <v>16</v>
      </c>
      <c r="AB8" s="4" t="s">
        <v>17</v>
      </c>
    </row>
    <row r="9" spans="1:28" x14ac:dyDescent="0.2">
      <c r="A9" s="12" t="s">
        <v>80</v>
      </c>
      <c r="B9" s="13">
        <f t="shared" ref="B9:D40" si="0">F9+J9</f>
        <v>48595.54648123154</v>
      </c>
      <c r="C9" s="13">
        <f t="shared" si="0"/>
        <v>113040.11105451483</v>
      </c>
      <c r="D9" s="13">
        <f t="shared" si="0"/>
        <v>21270.342464253627</v>
      </c>
      <c r="E9" s="14"/>
      <c r="F9" s="13">
        <f>[7]Tammi!D15*[8]Tammi!H15/100</f>
        <v>18715.906080248391</v>
      </c>
      <c r="G9" s="13">
        <f>[7]Tammi!D15*[8]Tammi!I15/100</f>
        <v>51891.481741623356</v>
      </c>
      <c r="H9" s="13">
        <f>[7]Tammi!D15*[8]Tammi!J15/100</f>
        <v>10129.612178128249</v>
      </c>
      <c r="I9" s="14"/>
      <c r="J9" s="13">
        <f>[7]Tammi!E15*[8]Tammi!K15/100</f>
        <v>29879.640400983149</v>
      </c>
      <c r="K9" s="13">
        <f>[7]Tammi!E15*[8]Tammi!L15/100</f>
        <v>61148.629312891469</v>
      </c>
      <c r="L9" s="13">
        <f>[7]Tammi!E15*[8]Tammi!M15/100</f>
        <v>11140.730286125379</v>
      </c>
    </row>
    <row r="10" spans="1:28" x14ac:dyDescent="0.2">
      <c r="A10" s="12" t="s">
        <v>81</v>
      </c>
      <c r="B10" s="13">
        <f t="shared" si="0"/>
        <v>44599.667710055277</v>
      </c>
      <c r="C10" s="13">
        <f t="shared" si="0"/>
        <v>100721.21489874946</v>
      </c>
      <c r="D10" s="13">
        <f t="shared" si="0"/>
        <v>22740.11739119525</v>
      </c>
      <c r="E10" s="14"/>
      <c r="F10" s="13">
        <f>[7]Helmi!D15*[8]Helmi!H15/100</f>
        <v>18303.490248414037</v>
      </c>
      <c r="G10" s="13">
        <f>[7]Helmi!D15*[8]Helmi!I15/100</f>
        <v>50927.072982013902</v>
      </c>
      <c r="H10" s="13">
        <f>[7]Helmi!D15*[8]Helmi!J15/100</f>
        <v>9896.4367695720503</v>
      </c>
      <c r="I10" s="14"/>
      <c r="J10" s="13">
        <f>[7]Helmi!E15*[8]Helmi!K15/100</f>
        <v>26296.17746164124</v>
      </c>
      <c r="K10" s="13">
        <f>[7]Helmi!E15*[8]Helmi!L15/100</f>
        <v>49794.141916735563</v>
      </c>
      <c r="L10" s="13">
        <f>[7]Helmi!E15*[8]Helmi!M15/100</f>
        <v>12843.6806216232</v>
      </c>
    </row>
    <row r="11" spans="1:28" x14ac:dyDescent="0.2">
      <c r="A11" s="12" t="s">
        <v>82</v>
      </c>
      <c r="B11" s="13">
        <f t="shared" si="0"/>
        <v>64690.168234955898</v>
      </c>
      <c r="C11" s="13">
        <f t="shared" si="0"/>
        <v>102445.75764117439</v>
      </c>
      <c r="D11" s="13">
        <f t="shared" si="0"/>
        <v>26297.07412386973</v>
      </c>
      <c r="E11" s="14"/>
      <c r="F11" s="13">
        <f>[7]Maalis!D15*[8]Maalis!H15/100</f>
        <v>22958.53312319567</v>
      </c>
      <c r="G11" s="13">
        <f>[7]Maalis!D15*[8]Maalis!I15/100</f>
        <v>54690.413212594744</v>
      </c>
      <c r="H11" s="13">
        <f>[7]Maalis!D15*[8]Maalis!J15/100</f>
        <v>11398.053664209589</v>
      </c>
      <c r="I11" s="14"/>
      <c r="J11" s="13">
        <f>[7]Maalis!E15*[8]Maalis!K15/100</f>
        <v>41731.635111760224</v>
      </c>
      <c r="K11" s="13">
        <f>[7]Maalis!E15*[8]Maalis!L15/100</f>
        <v>47755.344428579643</v>
      </c>
      <c r="L11" s="13">
        <f>[7]Maalis!E15*[8]Maalis!M15/100</f>
        <v>14899.02045966014</v>
      </c>
    </row>
    <row r="12" spans="1:28" x14ac:dyDescent="0.2">
      <c r="A12" s="12" t="s">
        <v>83</v>
      </c>
      <c r="B12" s="13">
        <f t="shared" si="0"/>
        <v>50377.777701542924</v>
      </c>
      <c r="C12" s="13">
        <f t="shared" si="0"/>
        <v>99298.93111665771</v>
      </c>
      <c r="D12" s="13">
        <f t="shared" si="0"/>
        <v>21445.291182778936</v>
      </c>
      <c r="E12" s="14"/>
      <c r="F12" s="13">
        <f>[7]Huhti!D15*[8]Huhti!H15/100</f>
        <v>17851.397842755639</v>
      </c>
      <c r="G12" s="13">
        <f>[7]Huhti!D15*[8]Huhti!I15/100</f>
        <v>44720.674369448061</v>
      </c>
      <c r="H12" s="13">
        <f>[7]Huhti!D15*[8]Huhti!J15/100</f>
        <v>10593.927787796298</v>
      </c>
      <c r="I12" s="14"/>
      <c r="J12" s="13">
        <f>[7]Huhti!E15*[8]Huhti!K15/100</f>
        <v>32526.379858787284</v>
      </c>
      <c r="K12" s="13">
        <f>[7]Huhti!E15*[8]Huhti!L15/100</f>
        <v>54578.256747209642</v>
      </c>
      <c r="L12" s="13">
        <f>[7]Huhti!E15*[8]Huhti!M15/100</f>
        <v>10851.36339498264</v>
      </c>
    </row>
    <row r="13" spans="1:28" x14ac:dyDescent="0.2">
      <c r="A13" s="15" t="s">
        <v>84</v>
      </c>
      <c r="B13" s="16">
        <f t="shared" si="0"/>
        <v>75355.621228803793</v>
      </c>
      <c r="C13" s="16">
        <f t="shared" si="0"/>
        <v>131616.90588750158</v>
      </c>
      <c r="D13" s="16">
        <f t="shared" si="0"/>
        <v>18878.472883694638</v>
      </c>
      <c r="E13" s="17"/>
      <c r="F13" s="16">
        <f>[7]Touko!D15*[8]Touko!H15/100</f>
        <v>34451.222784816084</v>
      </c>
      <c r="G13" s="16">
        <f>[7]Touko!D15*[8]Touko!I15/100</f>
        <v>55950.063594168882</v>
      </c>
      <c r="H13" s="16">
        <f>[7]Touko!D15*[8]Touko!J15/100</f>
        <v>5194.7136210150402</v>
      </c>
      <c r="I13" s="17"/>
      <c r="J13" s="16">
        <f>[7]Touko!E15*[8]Touko!K15/100</f>
        <v>40904.398443987702</v>
      </c>
      <c r="K13" s="16">
        <f>[7]Touko!E15*[8]Touko!L15/100</f>
        <v>75666.842293332695</v>
      </c>
      <c r="L13" s="16">
        <f>[7]Touko!E15*[8]Touko!M15/100</f>
        <v>13683.759262679599</v>
      </c>
    </row>
    <row r="14" spans="1:28" x14ac:dyDescent="0.2">
      <c r="A14" s="15" t="s">
        <v>85</v>
      </c>
      <c r="B14" s="16">
        <f t="shared" si="0"/>
        <v>122127.03491830375</v>
      </c>
      <c r="C14" s="16">
        <f t="shared" si="0"/>
        <v>110813.84043558248</v>
      </c>
      <c r="D14" s="16">
        <f t="shared" si="0"/>
        <v>26030.124645941338</v>
      </c>
      <c r="E14" s="17"/>
      <c r="F14" s="16">
        <f>[7]Kesä!D15*[8]Kesä!H15/100</f>
        <v>39944.317466381101</v>
      </c>
      <c r="G14" s="16">
        <f>[7]Kesä!D15*[8]Kesä!I15/100</f>
        <v>36103.80114847183</v>
      </c>
      <c r="H14" s="16">
        <f>[7]Kesä!D15*[8]Kesä!J15/100</f>
        <v>10470.88138514707</v>
      </c>
      <c r="I14" s="17"/>
      <c r="J14" s="16">
        <f>[7]Kesä!E15*[8]Kesä!K15/100</f>
        <v>82182.717451922639</v>
      </c>
      <c r="K14" s="16">
        <f>[7]Kesä!E15*[8]Kesä!L15/100</f>
        <v>74710.039287110645</v>
      </c>
      <c r="L14" s="16">
        <f>[7]Kesä!E15*[8]Kesä!M15/100</f>
        <v>15559.243260794268</v>
      </c>
    </row>
    <row r="15" spans="1:28" x14ac:dyDescent="0.2">
      <c r="A15" s="15" t="s">
        <v>86</v>
      </c>
      <c r="B15" s="16">
        <f t="shared" si="0"/>
        <v>176240.86410690035</v>
      </c>
      <c r="C15" s="16">
        <f t="shared" si="0"/>
        <v>72577.199509457176</v>
      </c>
      <c r="D15" s="16">
        <f t="shared" si="0"/>
        <v>24912.936384533808</v>
      </c>
      <c r="E15" s="17"/>
      <c r="F15" s="16">
        <f>[7]Heinä!D15*[8]Heinä!H15/100</f>
        <v>60956.411373886192</v>
      </c>
      <c r="G15" s="16">
        <f>[7]Heinä!D15*[8]Heinä!I15/100</f>
        <v>24124.425478147798</v>
      </c>
      <c r="H15" s="16">
        <f>[7]Heinä!D15*[8]Heinä!J15/100</f>
        <v>10379.163147966001</v>
      </c>
      <c r="I15" s="17"/>
      <c r="J15" s="16">
        <f>[7]Heinä!E15*[8]Heinä!K15/100</f>
        <v>115284.45273301417</v>
      </c>
      <c r="K15" s="16">
        <f>[7]Heinä!E15*[8]Heinä!L15/100</f>
        <v>48452.774031309382</v>
      </c>
      <c r="L15" s="16">
        <f>[7]Heinä!E15*[8]Heinä!M15/100</f>
        <v>14533.773236567806</v>
      </c>
    </row>
    <row r="16" spans="1:28" x14ac:dyDescent="0.2">
      <c r="A16" s="15" t="s">
        <v>87</v>
      </c>
      <c r="B16" s="16">
        <f t="shared" si="0"/>
        <v>159912.71734695879</v>
      </c>
      <c r="C16" s="16">
        <f t="shared" si="0"/>
        <v>125977.01318125415</v>
      </c>
      <c r="D16" s="16">
        <f t="shared" si="0"/>
        <v>28993.269469736348</v>
      </c>
      <c r="E16" s="17"/>
      <c r="F16" s="16">
        <f>[7]Elo!D15*[8]Elo!H15/100</f>
        <v>41422.316215808642</v>
      </c>
      <c r="G16" s="16">
        <f>[7]Elo!D15*[8]Elo!I15/100</f>
        <v>35188.932156984483</v>
      </c>
      <c r="H16" s="16">
        <f>[7]Elo!D15*[8]Elo!J15/100</f>
        <v>10412.751627206881</v>
      </c>
      <c r="I16" s="17"/>
      <c r="J16" s="16">
        <f>[7]Elo!E15*[8]Elo!K15/100</f>
        <v>118490.40113115014</v>
      </c>
      <c r="K16" s="16">
        <f>[7]Elo!E15*[8]Elo!L15/100</f>
        <v>90788.081024269661</v>
      </c>
      <c r="L16" s="16">
        <f>[7]Elo!E15*[8]Elo!M15/100</f>
        <v>18580.517842529469</v>
      </c>
    </row>
    <row r="17" spans="1:12" x14ac:dyDescent="0.2">
      <c r="A17" s="15" t="s">
        <v>88</v>
      </c>
      <c r="B17" s="16">
        <f t="shared" si="0"/>
        <v>70145.085106916114</v>
      </c>
      <c r="C17" s="16">
        <f t="shared" si="0"/>
        <v>130119.18443989818</v>
      </c>
      <c r="D17" s="16">
        <f t="shared" si="0"/>
        <v>24692.730453047185</v>
      </c>
      <c r="E17" s="17"/>
      <c r="F17" s="16">
        <f>[7]Syys!D15*[8]Syys!H15/100</f>
        <v>24137.824288816646</v>
      </c>
      <c r="G17" s="16">
        <f>[7]Syys!D15*[8]Syys!I15/100</f>
        <v>50261.992663000106</v>
      </c>
      <c r="H17" s="16">
        <f>[7]Syys!D15*[8]Syys!J15/100</f>
        <v>12039.18304818324</v>
      </c>
      <c r="I17" s="17"/>
      <c r="J17" s="16">
        <f>[7]Syys!E15*[8]Syys!K15/100</f>
        <v>46007.260818099465</v>
      </c>
      <c r="K17" s="16">
        <f>[7]Syys!E15*[8]Syys!L15/100</f>
        <v>79857.191776898078</v>
      </c>
      <c r="L17" s="16">
        <f>[7]Syys!E15*[8]Syys!M15/100</f>
        <v>12653.547404863944</v>
      </c>
    </row>
    <row r="18" spans="1:12" x14ac:dyDescent="0.2">
      <c r="A18" s="12" t="s">
        <v>89</v>
      </c>
      <c r="B18" s="13">
        <f t="shared" si="0"/>
        <v>56207.886422179188</v>
      </c>
      <c r="C18" s="13">
        <f t="shared" si="0"/>
        <v>121269.31220980542</v>
      </c>
      <c r="D18" s="13">
        <f t="shared" si="0"/>
        <v>22861.80136899414</v>
      </c>
      <c r="E18" s="14"/>
      <c r="F18" s="13">
        <f>[7]Loka!D15*[8]Loka!H15/100</f>
        <v>26428.911244085841</v>
      </c>
      <c r="G18" s="13">
        <f>[7]Loka!D15*[8]Loka!I15/100</f>
        <v>58940.721241057458</v>
      </c>
      <c r="H18" s="13">
        <f>[7]Loka!D15*[8]Loka!J15/100</f>
        <v>12504.36751583544</v>
      </c>
      <c r="I18" s="14"/>
      <c r="J18" s="13">
        <f>[7]Loka!E15*[8]Loka!K15/100</f>
        <v>29778.975178093351</v>
      </c>
      <c r="K18" s="13">
        <f>[7]Loka!E15*[8]Loka!L15/100</f>
        <v>62328.590968747951</v>
      </c>
      <c r="L18" s="13">
        <f>[7]Loka!E15*[8]Loka!M15/100</f>
        <v>10357.4338531587</v>
      </c>
    </row>
    <row r="19" spans="1:12" x14ac:dyDescent="0.2">
      <c r="A19" s="12" t="s">
        <v>90</v>
      </c>
      <c r="B19" s="13">
        <f t="shared" si="0"/>
        <v>50031.236330448264</v>
      </c>
      <c r="C19" s="13">
        <f t="shared" si="0"/>
        <v>125837.07684894363</v>
      </c>
      <c r="D19" s="13">
        <f t="shared" si="0"/>
        <v>21409.68682032725</v>
      </c>
      <c r="E19" s="14"/>
      <c r="F19" s="13">
        <f>[7]Marras!D15*[8]Marras!H15/100</f>
        <v>24167.681193211163</v>
      </c>
      <c r="G19" s="13">
        <f>[7]Marras!D15*[8]Marras!I15/100</f>
        <v>66940.423911315578</v>
      </c>
      <c r="H19" s="13">
        <f>[7]Marras!D15*[8]Marras!J15/100</f>
        <v>12552.89489547326</v>
      </c>
      <c r="I19" s="14"/>
      <c r="J19" s="13">
        <f>[7]Marras!E15*[8]Marras!K15/100</f>
        <v>25863.555137237101</v>
      </c>
      <c r="K19" s="13">
        <f>[7]Marras!E15*[8]Marras!L15/100</f>
        <v>58896.65293762806</v>
      </c>
      <c r="L19" s="13">
        <f>[7]Marras!E15*[8]Marras!M15/100</f>
        <v>8856.7919248539893</v>
      </c>
    </row>
    <row r="20" spans="1:12" x14ac:dyDescent="0.2">
      <c r="A20" s="12" t="s">
        <v>92</v>
      </c>
      <c r="B20" s="13">
        <f t="shared" si="0"/>
        <v>59908.375652750969</v>
      </c>
      <c r="C20" s="13">
        <f t="shared" si="0"/>
        <v>74570.988075727379</v>
      </c>
      <c r="D20" s="13">
        <f t="shared" si="0"/>
        <v>17089.636271784864</v>
      </c>
      <c r="E20" s="14"/>
      <c r="F20" s="13">
        <f>[7]Joulu!D15*[8]Joulu!H15/100</f>
        <v>22907.934780576328</v>
      </c>
      <c r="G20" s="13">
        <f>[7]Joulu!D15*[8]Joulu!I15/100</f>
        <v>31507.953424421758</v>
      </c>
      <c r="H20" s="13">
        <f>[7]Joulu!D15*[8]Joulu!J15/100</f>
        <v>9415.1117950019107</v>
      </c>
      <c r="I20" s="14"/>
      <c r="J20" s="13">
        <f>[7]Joulu!E15*[8]Joulu!K15/100</f>
        <v>37000.440872174637</v>
      </c>
      <c r="K20" s="13">
        <f>[7]Joulu!E15*[8]Joulu!L15/100</f>
        <v>43063.034651305621</v>
      </c>
      <c r="L20" s="13">
        <f>[7]Joulu!E15*[8]Joulu!M15/100</f>
        <v>7674.5244767829545</v>
      </c>
    </row>
    <row r="21" spans="1:12" x14ac:dyDescent="0.2">
      <c r="A21" s="12" t="s">
        <v>94</v>
      </c>
      <c r="B21" s="13">
        <f t="shared" si="0"/>
        <v>59297.766119538748</v>
      </c>
      <c r="C21" s="13">
        <f t="shared" si="0"/>
        <v>105230.5236185877</v>
      </c>
      <c r="D21" s="13">
        <f t="shared" si="0"/>
        <v>9114.7102625535445</v>
      </c>
      <c r="E21" s="14"/>
      <c r="F21" s="13">
        <f>[9]Tammi!D15*[10]Tammi!H15/100</f>
        <v>24392.723861374649</v>
      </c>
      <c r="G21" s="13">
        <f>[9]Tammi!D15*[10]Tammi!I15/100</f>
        <v>53050.149849044697</v>
      </c>
      <c r="H21" s="13">
        <f>[9]Tammi!D15*[10]Tammi!J15/100</f>
        <v>2090.1262899783151</v>
      </c>
      <c r="I21" s="14"/>
      <c r="J21" s="13">
        <f>[9]Tammi!E15*[10]Tammi!K15/100</f>
        <v>34905.042258164103</v>
      </c>
      <c r="K21" s="13">
        <f>[9]Tammi!E15*[10]Tammi!L15/100</f>
        <v>52180.373769543003</v>
      </c>
      <c r="L21" s="13">
        <f>[9]Tammi!E15*[10]Tammi!M15/100</f>
        <v>7024.5839725752294</v>
      </c>
    </row>
    <row r="22" spans="1:12" x14ac:dyDescent="0.2">
      <c r="A22" s="12" t="s">
        <v>96</v>
      </c>
      <c r="B22" s="13">
        <f t="shared" si="0"/>
        <v>50041.002094261785</v>
      </c>
      <c r="C22" s="13">
        <f t="shared" si="0"/>
        <v>90636.378014857924</v>
      </c>
      <c r="D22" s="13">
        <f t="shared" si="0"/>
        <v>17134.61989155952</v>
      </c>
      <c r="E22" s="14"/>
      <c r="F22" s="13">
        <f>[9]Helmi!D15*[10]Helmi!H15/100</f>
        <v>22396.651201674264</v>
      </c>
      <c r="G22" s="13">
        <f>[9]Helmi!D15*[10]Helmi!I15/100</f>
        <v>44647.014675038023</v>
      </c>
      <c r="H22" s="13">
        <f>[9]Helmi!D15*[10]Helmi!J15/100</f>
        <v>9050.3341240486589</v>
      </c>
      <c r="I22" s="14"/>
      <c r="J22" s="13">
        <f>[9]Helmi!E15*[10]Helmi!K15/100</f>
        <v>27644.350892587518</v>
      </c>
      <c r="K22" s="13">
        <f>[9]Helmi!E15*[10]Helmi!L15/100</f>
        <v>45989.363339819902</v>
      </c>
      <c r="L22" s="13">
        <f>[9]Helmi!E15*[10]Helmi!M15/100</f>
        <v>8084.2857675108617</v>
      </c>
    </row>
    <row r="23" spans="1:12" x14ac:dyDescent="0.2">
      <c r="A23" s="12" t="s">
        <v>97</v>
      </c>
      <c r="B23" s="13">
        <f t="shared" si="0"/>
        <v>56731.467720239496</v>
      </c>
      <c r="C23" s="13">
        <f t="shared" si="0"/>
        <v>101048.64791642994</v>
      </c>
      <c r="D23" s="13">
        <f t="shared" si="0"/>
        <v>18365.884362653916</v>
      </c>
      <c r="E23" s="14"/>
      <c r="F23" s="13">
        <f>[9]Maalis!D15*[10]Maalis!H15/100</f>
        <v>23194.061677217338</v>
      </c>
      <c r="G23" s="13">
        <f>[9]Maalis!D15*[10]Maalis!I15/100</f>
        <v>46967.302853661058</v>
      </c>
      <c r="H23" s="13">
        <f>[9]Maalis!D15*[10]Maalis!J15/100</f>
        <v>9320.635469121602</v>
      </c>
      <c r="I23" s="14"/>
      <c r="J23" s="13">
        <f>[9]Maalis!E15*[10]Maalis!K15/100</f>
        <v>33537.406043022158</v>
      </c>
      <c r="K23" s="13">
        <f>[9]Maalis!E15*[10]Maalis!L15/100</f>
        <v>54081.34506276888</v>
      </c>
      <c r="L23" s="13">
        <f>[9]Maalis!E15*[10]Maalis!M15/100</f>
        <v>9045.2488935323126</v>
      </c>
    </row>
    <row r="24" spans="1:12" x14ac:dyDescent="0.2">
      <c r="A24" s="12" t="s">
        <v>98</v>
      </c>
      <c r="B24" s="13">
        <f t="shared" si="0"/>
        <v>60514.602209875789</v>
      </c>
      <c r="C24" s="13">
        <f t="shared" si="0"/>
        <v>99104.153097350587</v>
      </c>
      <c r="D24" s="13">
        <f t="shared" si="0"/>
        <v>20667.244692672626</v>
      </c>
      <c r="E24" s="14"/>
      <c r="F24" s="13">
        <f>[9]Huhti!D15*[10]Huhti!H15/100</f>
        <v>22182.814299705751</v>
      </c>
      <c r="G24" s="13">
        <f>[9]Huhti!D15*[10]Huhti!I15/100</f>
        <v>45815.983120417601</v>
      </c>
      <c r="H24" s="13">
        <f>[9]Huhti!D15*[10]Huhti!J15/100</f>
        <v>11296.20257987665</v>
      </c>
      <c r="I24" s="13"/>
      <c r="J24" s="13">
        <f>[9]Huhti!E15*[10]Huhti!K15/100</f>
        <v>38331.787910170038</v>
      </c>
      <c r="K24" s="13">
        <f>[9]Huhti!E15*[10]Huhti!L15/100</f>
        <v>53288.169976932993</v>
      </c>
      <c r="L24" s="13">
        <f>[9]Huhti!E15*[10]Huhti!M15/100</f>
        <v>9371.042112795978</v>
      </c>
    </row>
    <row r="25" spans="1:12" x14ac:dyDescent="0.2">
      <c r="A25" s="15" t="s">
        <v>99</v>
      </c>
      <c r="B25" s="16">
        <f t="shared" si="0"/>
        <v>83795.87397134889</v>
      </c>
      <c r="C25" s="16">
        <f t="shared" si="0"/>
        <v>114621.24873967987</v>
      </c>
      <c r="D25" s="16">
        <f t="shared" si="0"/>
        <v>25148.877288114993</v>
      </c>
      <c r="E25" s="17"/>
      <c r="F25" s="16">
        <f>[9]Touko!D15*[10]Touko!H15/100</f>
        <v>30362.641279881253</v>
      </c>
      <c r="G25" s="16">
        <f>[9]Touko!D15*[10]Touko!I15/100</f>
        <v>43549.632935374997</v>
      </c>
      <c r="H25" s="16">
        <f>[9]Touko!D15*[10]Touko!J15/100</f>
        <v>11712.725783887499</v>
      </c>
      <c r="I25" s="16"/>
      <c r="J25" s="16">
        <f>[9]Touko!E15*[10]Touko!K15/100</f>
        <v>53433.232691467638</v>
      </c>
      <c r="K25" s="16">
        <f>[9]Touko!E15*[10]Touko!L15/100</f>
        <v>71071.615804304878</v>
      </c>
      <c r="L25" s="16">
        <f>[9]Touko!E15*[10]Touko!M15/100</f>
        <v>13436.151504227491</v>
      </c>
    </row>
    <row r="26" spans="1:12" x14ac:dyDescent="0.2">
      <c r="A26" s="15" t="s">
        <v>100</v>
      </c>
      <c r="B26" s="16">
        <f t="shared" si="0"/>
        <v>132159.6670845616</v>
      </c>
      <c r="C26" s="16">
        <f t="shared" si="0"/>
        <v>114584.95594373791</v>
      </c>
      <c r="D26" s="16">
        <f t="shared" si="0"/>
        <v>9922.3769737623479</v>
      </c>
      <c r="E26" s="17"/>
      <c r="F26" s="16">
        <f>[9]Kesä!D15*[10]Kesä!H15/100</f>
        <v>42012.844661141447</v>
      </c>
      <c r="G26" s="16">
        <f>[9]Kesä!D15*[10]Kesä!I15/100</f>
        <v>32703.296985792298</v>
      </c>
      <c r="H26" s="16">
        <f>[9]Kesä!D15*[10]Kesä!J15/100</f>
        <v>7998.8583535625403</v>
      </c>
      <c r="I26" s="16"/>
      <c r="J26" s="16">
        <f>[9]Kesä!E15*[10]Kesä!K15/100</f>
        <v>90146.822423420163</v>
      </c>
      <c r="K26" s="16">
        <f>[9]Kesä!E15*[10]Kesä!L15/100</f>
        <v>81881.658957945605</v>
      </c>
      <c r="L26" s="16">
        <f>[9]Kesä!E15*[10]Kesä!M15/100</f>
        <v>1923.5186201998079</v>
      </c>
    </row>
    <row r="27" spans="1:12" x14ac:dyDescent="0.2">
      <c r="A27" s="15" t="s">
        <v>101</v>
      </c>
      <c r="B27" s="16">
        <f t="shared" si="0"/>
        <v>204223.5070657889</v>
      </c>
      <c r="C27" s="16">
        <f t="shared" si="0"/>
        <v>56581.595725342384</v>
      </c>
      <c r="D27" s="16">
        <f t="shared" si="0"/>
        <v>17459.897208575021</v>
      </c>
      <c r="E27" s="17"/>
      <c r="F27" s="16">
        <f>[9]Heinä!D15*[10]Heinä!H15/100</f>
        <v>71821.164036361137</v>
      </c>
      <c r="G27" s="16">
        <f>[9]Heinä!D15*[10]Heinä!I15/100</f>
        <v>17344.7798060936</v>
      </c>
      <c r="H27" s="16">
        <f>[9]Heinä!D15*[10]Heinä!J15/100</f>
        <v>8740.0561572515417</v>
      </c>
      <c r="I27" s="16"/>
      <c r="J27" s="16">
        <f>[9]Heinä!E15*[10]Heinä!K15/100</f>
        <v>132402.34302942775</v>
      </c>
      <c r="K27" s="16">
        <f>[9]Heinä!E15*[10]Heinä!L15/100</f>
        <v>39236.81591924878</v>
      </c>
      <c r="L27" s="16">
        <f>[9]Heinä!E15*[10]Heinä!M15/100</f>
        <v>8719.8410513234794</v>
      </c>
    </row>
    <row r="28" spans="1:12" x14ac:dyDescent="0.2">
      <c r="A28" s="15" t="s">
        <v>102</v>
      </c>
      <c r="B28" s="16">
        <f t="shared" si="0"/>
        <v>172490.79288193639</v>
      </c>
      <c r="C28" s="16">
        <f t="shared" si="0"/>
        <v>104525.68041533344</v>
      </c>
      <c r="D28" s="16">
        <f t="shared" si="0"/>
        <v>23666.526701867562</v>
      </c>
      <c r="E28" s="17"/>
      <c r="F28" s="16">
        <f>[9]Elo!D15*[10]Elo!H15/100</f>
        <v>40655.410360976326</v>
      </c>
      <c r="G28" s="16">
        <f>[9]Elo!D15*[10]Elo!I15/100</f>
        <v>33367.320341039362</v>
      </c>
      <c r="H28" s="16">
        <f>[9]Elo!D15*[10]Elo!J15/100</f>
        <v>11001.26929798432</v>
      </c>
      <c r="I28" s="16"/>
      <c r="J28" s="16">
        <f>[9]Elo!E15*[10]Elo!K15/100</f>
        <v>131835.38252096006</v>
      </c>
      <c r="K28" s="16">
        <f>[9]Elo!E15*[10]Elo!L15/100</f>
        <v>71158.360074294076</v>
      </c>
      <c r="L28" s="16">
        <f>[9]Elo!E15*[10]Elo!M15/100</f>
        <v>12665.257403883243</v>
      </c>
    </row>
    <row r="29" spans="1:12" x14ac:dyDescent="0.2">
      <c r="A29" s="15" t="s">
        <v>103</v>
      </c>
      <c r="B29" s="16">
        <f t="shared" si="0"/>
        <v>86771.942803789454</v>
      </c>
      <c r="C29" s="16">
        <f t="shared" si="0"/>
        <v>115154.80800869795</v>
      </c>
      <c r="D29" s="16">
        <f t="shared" si="0"/>
        <v>22245.249186767804</v>
      </c>
      <c r="E29" s="17"/>
      <c r="F29" s="16">
        <f>[9]Syys!D15*[10]Syys!H15/100</f>
        <v>24043.0731169153</v>
      </c>
      <c r="G29" s="16">
        <f>[9]Syys!D15*[10]Syys!I15/100</f>
        <v>40854.6758905936</v>
      </c>
      <c r="H29" s="16">
        <f>[9]Syys!D15*[10]Syys!J15/100</f>
        <v>10317.250992491099</v>
      </c>
      <c r="I29" s="16"/>
      <c r="J29" s="16">
        <f>[9]Syys!E15*[10]Syys!K15/100</f>
        <v>62728.869686874161</v>
      </c>
      <c r="K29" s="16">
        <f>[9]Syys!E15*[10]Syys!L15/100</f>
        <v>74300.132118104346</v>
      </c>
      <c r="L29" s="16">
        <f>[9]Syys!E15*[10]Syys!M15/100</f>
        <v>11927.998194276704</v>
      </c>
    </row>
    <row r="30" spans="1:12" x14ac:dyDescent="0.2">
      <c r="A30" s="12" t="s">
        <v>104</v>
      </c>
      <c r="B30" s="13">
        <f t="shared" si="0"/>
        <v>66784.962442156771</v>
      </c>
      <c r="C30" s="13">
        <f t="shared" si="0"/>
        <v>114829.75508639685</v>
      </c>
      <c r="D30" s="13">
        <f t="shared" si="0"/>
        <v>22706.282470762962</v>
      </c>
      <c r="E30" s="14"/>
      <c r="F30" s="13">
        <f>[9]Loka!D15*[10]Loka!H15/100</f>
        <v>25043.62663675005</v>
      </c>
      <c r="G30" s="13">
        <f>[9]Loka!D15*[10]Loka!I15/100</f>
        <v>52771.712574250058</v>
      </c>
      <c r="H30" s="13">
        <f>[9]Loka!D15*[10]Loka!J15/100</f>
        <v>13189.66078808985</v>
      </c>
      <c r="I30" s="13"/>
      <c r="J30" s="13">
        <f>[9]Loka!E15*[10]Loka!K15/100</f>
        <v>41741.335805406721</v>
      </c>
      <c r="K30" s="13">
        <f>[9]Loka!E15*[10]Loka!L15/100</f>
        <v>62058.0425121468</v>
      </c>
      <c r="L30" s="13">
        <f>[9]Loka!E15*[10]Loka!M15/100</f>
        <v>9516.6216826731124</v>
      </c>
    </row>
    <row r="31" spans="1:12" x14ac:dyDescent="0.2">
      <c r="A31" s="12" t="s">
        <v>105</v>
      </c>
      <c r="B31" s="13">
        <f t="shared" si="0"/>
        <v>60010.115699638416</v>
      </c>
      <c r="C31" s="13">
        <f t="shared" si="0"/>
        <v>109860.53604584519</v>
      </c>
      <c r="D31" s="13">
        <f t="shared" si="0"/>
        <v>22672.348255467768</v>
      </c>
      <c r="E31" s="14"/>
      <c r="F31" s="13">
        <f>[9]Marras!D15*[10]Marras!H15/100</f>
        <v>28073.507105884641</v>
      </c>
      <c r="G31" s="13">
        <f>[9]Marras!D15*[10]Marras!I15/100</f>
        <v>57594.977075937961</v>
      </c>
      <c r="H31" s="13">
        <f>[9]Marras!D15*[10]Marras!J15/100</f>
        <v>11737.515818177399</v>
      </c>
      <c r="I31" s="13"/>
      <c r="J31" s="13">
        <f>[9]Marras!E15*[10]Marras!K15/100</f>
        <v>31936.608593753775</v>
      </c>
      <c r="K31" s="13">
        <f>[9]Marras!E15*[10]Marras!L15/100</f>
        <v>52265.558969907222</v>
      </c>
      <c r="L31" s="13">
        <f>[9]Marras!E15*[10]Marras!M15/100</f>
        <v>10934.83243729037</v>
      </c>
    </row>
    <row r="32" spans="1:12" x14ac:dyDescent="0.2">
      <c r="A32" s="12" t="s">
        <v>106</v>
      </c>
      <c r="B32" s="13">
        <f t="shared" si="0"/>
        <v>59455.423852545646</v>
      </c>
      <c r="C32" s="13">
        <f t="shared" si="0"/>
        <v>69232.297347915461</v>
      </c>
      <c r="D32" s="13">
        <f t="shared" si="0"/>
        <v>7619.2787993695729</v>
      </c>
      <c r="E32" s="14"/>
      <c r="F32" s="13">
        <f>[9]Joulu!D15*[10]Joulu!H15/100</f>
        <v>20515.482235017811</v>
      </c>
      <c r="G32" s="13">
        <f>[9]Joulu!D15*[10]Joulu!I15/100</f>
        <v>34566.673701671825</v>
      </c>
      <c r="H32" s="13">
        <f>[9]Joulu!D15*[10]Joulu!J15/100</f>
        <v>1356.8440631410529</v>
      </c>
      <c r="I32" s="13"/>
      <c r="J32" s="13">
        <f>[9]Joulu!E15*[10]Joulu!K15/100</f>
        <v>38939.941617527838</v>
      </c>
      <c r="K32" s="13">
        <f>[9]Joulu!E15*[10]Joulu!L15/100</f>
        <v>34665.623646243635</v>
      </c>
      <c r="L32" s="13">
        <f>[9]Joulu!E15*[10]Joulu!M15/100</f>
        <v>6262.4347362285198</v>
      </c>
    </row>
    <row r="33" spans="1:12" x14ac:dyDescent="0.2">
      <c r="A33" s="12" t="s">
        <v>108</v>
      </c>
      <c r="B33" s="13">
        <f t="shared" si="0"/>
        <v>55272.544904451235</v>
      </c>
      <c r="C33" s="13">
        <f t="shared" si="0"/>
        <v>95441.414980380738</v>
      </c>
      <c r="D33" s="13">
        <f t="shared" si="0"/>
        <v>12517.040115882108</v>
      </c>
      <c r="E33" s="14"/>
      <c r="F33" s="13">
        <f>[11]Tammi!D15*[12]Tammi!H15/100</f>
        <v>22573.222078661882</v>
      </c>
      <c r="G33" s="13">
        <f>[11]Tammi!D15*[12]Tammi!I15/100</f>
        <v>47193.637228949483</v>
      </c>
      <c r="H33" s="13">
        <f>[11]Tammi!D15*[12]Tammi!J15/100</f>
        <v>5031.1406928374281</v>
      </c>
      <c r="I33" s="13"/>
      <c r="J33" s="13">
        <f>[11]Tammi!E15*[12]Tammi!K15/100</f>
        <v>32699.322825789357</v>
      </c>
      <c r="K33" s="13">
        <f>[11]Tammi!E15*[12]Tammi!L15/100</f>
        <v>48247.777751431262</v>
      </c>
      <c r="L33" s="13">
        <f>[11]Tammi!E15*[12]Tammi!M15/100</f>
        <v>7485.8994230446806</v>
      </c>
    </row>
    <row r="34" spans="1:12" x14ac:dyDescent="0.2">
      <c r="A34" s="12" t="s">
        <v>109</v>
      </c>
      <c r="B34" s="13">
        <f t="shared" si="0"/>
        <v>46478.362921753578</v>
      </c>
      <c r="C34" s="13">
        <f t="shared" si="0"/>
        <v>84745.99239846594</v>
      </c>
      <c r="D34" s="13">
        <f t="shared" si="0"/>
        <v>11175.644679850238</v>
      </c>
      <c r="E34" s="14"/>
      <c r="F34" s="13">
        <f>[11]Helmi!D15*[12]Helmi!H15/100</f>
        <v>21717.219652187541</v>
      </c>
      <c r="G34" s="13">
        <f>[11]Helmi!D15*[12]Helmi!I15/100</f>
        <v>45564.131581195499</v>
      </c>
      <c r="H34" s="13">
        <f>[11]Helmi!D15*[12]Helmi!J15/100</f>
        <v>2476.6487666867183</v>
      </c>
      <c r="I34" s="13"/>
      <c r="J34" s="13">
        <f>[11]Helmi!E15*[12]Helmi!K15/100</f>
        <v>24761.143269566041</v>
      </c>
      <c r="K34" s="13">
        <f>[11]Helmi!E15*[12]Helmi!L15/100</f>
        <v>39181.860817270441</v>
      </c>
      <c r="L34" s="13">
        <f>[11]Helmi!E15*[12]Helmi!M15/100</f>
        <v>8698.9959131635205</v>
      </c>
    </row>
    <row r="35" spans="1:12" x14ac:dyDescent="0.2">
      <c r="A35" s="12" t="s">
        <v>110</v>
      </c>
      <c r="B35" s="13">
        <f t="shared" si="0"/>
        <v>58797.734319492054</v>
      </c>
      <c r="C35" s="13">
        <f t="shared" si="0"/>
        <v>108814.17917133277</v>
      </c>
      <c r="D35" s="13">
        <f t="shared" si="0"/>
        <v>2381.0865092012309</v>
      </c>
      <c r="E35" s="14"/>
      <c r="F35" s="13">
        <f>[11]Maalis!D15*[12]Maalis!H15/100</f>
        <v>23300.32399476305</v>
      </c>
      <c r="G35" s="13">
        <f>[11]Maalis!D15*[12]Maalis!I15/100</f>
        <v>56573.914261307174</v>
      </c>
      <c r="H35" s="13">
        <f>[11]Maalis!D15*[12]Maalis!J15/100</f>
        <v>778.76174368781096</v>
      </c>
      <c r="I35" s="13"/>
      <c r="J35" s="13">
        <f>[11]Maalis!E15*[12]Maalis!K15/100</f>
        <v>35497.410324729004</v>
      </c>
      <c r="K35" s="13">
        <f>[11]Maalis!E15*[12]Maalis!L15/100</f>
        <v>52240.264910025595</v>
      </c>
      <c r="L35" s="13">
        <f>[11]Maalis!E15*[12]Maalis!M15/100</f>
        <v>1602.3247655134201</v>
      </c>
    </row>
    <row r="36" spans="1:12" x14ac:dyDescent="0.2">
      <c r="A36" s="12" t="s">
        <v>111</v>
      </c>
      <c r="B36" s="13">
        <f t="shared" si="0"/>
        <v>62563.472282776624</v>
      </c>
      <c r="C36" s="13">
        <f t="shared" si="0"/>
        <v>88678.865368169616</v>
      </c>
      <c r="D36" s="13">
        <f t="shared" si="0"/>
        <v>14484.662347679146</v>
      </c>
      <c r="E36" s="14"/>
      <c r="F36" s="13">
        <f>[11]Huhti!D15*[12]Huhti!H15/100</f>
        <v>19853.752266517047</v>
      </c>
      <c r="G36" s="13">
        <f>[11]Huhti!D15*[12]Huhti!I15/100</f>
        <v>38716.437823686007</v>
      </c>
      <c r="H36" s="13">
        <f>[11]Huhti!D15*[12]Huhti!J15/100</f>
        <v>12934.8099090819</v>
      </c>
      <c r="I36" s="13"/>
      <c r="J36" s="13">
        <f>[11]Huhti!E15*[12]Huhti!K15/100</f>
        <v>42709.720016259576</v>
      </c>
      <c r="K36" s="13">
        <f>[11]Huhti!E15*[12]Huhti!L15/100</f>
        <v>49962.427544483617</v>
      </c>
      <c r="L36" s="13">
        <f>[11]Huhti!E15*[12]Huhti!M15/100</f>
        <v>1549.852438597246</v>
      </c>
    </row>
    <row r="37" spans="1:12" x14ac:dyDescent="0.2">
      <c r="A37" s="15" t="s">
        <v>112</v>
      </c>
      <c r="B37" s="16">
        <f t="shared" si="0"/>
        <v>94547.15695333379</v>
      </c>
      <c r="C37" s="16">
        <f t="shared" si="0"/>
        <v>126348.57982110349</v>
      </c>
      <c r="D37" s="16">
        <f t="shared" si="0"/>
        <v>13260.263226169871</v>
      </c>
      <c r="E37" s="17"/>
      <c r="F37" s="16">
        <f>[11]Touko!D15*[12]Touko!H15/100</f>
        <v>39099.315172373397</v>
      </c>
      <c r="G37" s="16">
        <f>[11]Touko!D15*[12]Touko!I15/100</f>
        <v>50365.5230650374</v>
      </c>
      <c r="H37" s="16">
        <f>[11]Touko!D15*[12]Touko!J15/100</f>
        <v>11275.161763596599</v>
      </c>
      <c r="I37" s="16"/>
      <c r="J37" s="16">
        <f>[11]Touko!E15*[12]Touko!K15/100</f>
        <v>55447.8417809604</v>
      </c>
      <c r="K37" s="16">
        <f>[11]Touko!E15*[12]Touko!L15/100</f>
        <v>75983.056756066086</v>
      </c>
      <c r="L37" s="16">
        <f>[11]Touko!E15*[12]Touko!M15/100</f>
        <v>1985.1014625732721</v>
      </c>
    </row>
    <row r="38" spans="1:12" x14ac:dyDescent="0.2">
      <c r="A38" s="15" t="s">
        <v>113</v>
      </c>
      <c r="B38" s="16">
        <f t="shared" si="0"/>
        <v>125383.68478462413</v>
      </c>
      <c r="C38" s="16">
        <f t="shared" si="0"/>
        <v>125232.08660842743</v>
      </c>
      <c r="D38" s="16">
        <f t="shared" si="0"/>
        <v>6217.2286067041077</v>
      </c>
      <c r="E38" s="17"/>
      <c r="F38" s="16">
        <f>[11]Kesä!D15*[12]Kesä!H15/100</f>
        <v>45022.034071499991</v>
      </c>
      <c r="G38" s="16">
        <f>[11]Kesä!D15*[12]Kesä!I15/100</f>
        <v>37999.82148336</v>
      </c>
      <c r="H38" s="16">
        <f>[11]Kesä!D15*[12]Kesä!J15/100</f>
        <v>3978.1444455750002</v>
      </c>
      <c r="I38" s="16"/>
      <c r="J38" s="16">
        <f>[11]Kesä!E15*[12]Kesä!K15/100</f>
        <v>80361.650713124138</v>
      </c>
      <c r="K38" s="16">
        <f>[11]Kesä!E15*[12]Kesä!L15/100</f>
        <v>87232.265125067424</v>
      </c>
      <c r="L38" s="16">
        <f>[11]Kesä!E15*[12]Kesä!M15/100</f>
        <v>2239.084161129108</v>
      </c>
    </row>
    <row r="39" spans="1:12" x14ac:dyDescent="0.2">
      <c r="A39" s="15" t="s">
        <v>114</v>
      </c>
      <c r="B39" s="16">
        <f t="shared" si="0"/>
        <v>214337.94077800756</v>
      </c>
      <c r="C39" s="16">
        <f t="shared" si="0"/>
        <v>49057.270898679664</v>
      </c>
      <c r="D39" s="16">
        <f t="shared" si="0"/>
        <v>3675.7883244504706</v>
      </c>
      <c r="E39" s="17"/>
      <c r="F39" s="16">
        <f>[11]Heinä!D15*[12]Heinä!H15/100</f>
        <v>81937.582636700638</v>
      </c>
      <c r="G39" s="16">
        <f>[11]Heinä!D15*[12]Heinä!I15/100</f>
        <v>14189.124490197601</v>
      </c>
      <c r="H39" s="16">
        <f>[11]Heinä!D15*[12]Heinä!J15/100</f>
        <v>2705.2928733982558</v>
      </c>
      <c r="I39" s="16"/>
      <c r="J39" s="16">
        <f>[11]Heinä!E15*[12]Heinä!K15/100</f>
        <v>132400.3581413069</v>
      </c>
      <c r="K39" s="16">
        <f>[11]Heinä!E15*[12]Heinä!L15/100</f>
        <v>34868.146408482062</v>
      </c>
      <c r="L39" s="16">
        <f>[11]Heinä!E15*[12]Heinä!M15/100</f>
        <v>970.49545105221489</v>
      </c>
    </row>
    <row r="40" spans="1:12" x14ac:dyDescent="0.2">
      <c r="A40" s="15" t="s">
        <v>115</v>
      </c>
      <c r="B40" s="16">
        <f t="shared" si="0"/>
        <v>186775.88183793947</v>
      </c>
      <c r="C40" s="16">
        <f t="shared" si="0"/>
        <v>128410.77922432766</v>
      </c>
      <c r="D40" s="16">
        <f t="shared" si="0"/>
        <v>5999.3389367021655</v>
      </c>
      <c r="E40" s="17"/>
      <c r="F40" s="16">
        <f>[11]Elo!D15*[12]Elo!H15/100</f>
        <v>41732.41270754375</v>
      </c>
      <c r="G40" s="16">
        <f>[11]Elo!D15*[12]Elo!I15/100</f>
        <v>37380.180309232746</v>
      </c>
      <c r="H40" s="16">
        <f>[11]Elo!D15*[12]Elo!J15/100</f>
        <v>3062.4069833878502</v>
      </c>
      <c r="I40" s="16"/>
      <c r="J40" s="16">
        <f>[11]Elo!E15*[12]Elo!K15/100</f>
        <v>145043.46913039571</v>
      </c>
      <c r="K40" s="16">
        <f>[11]Elo!E15*[12]Elo!L15/100</f>
        <v>91030.598915094917</v>
      </c>
      <c r="L40" s="16">
        <f>[11]Elo!E15*[12]Elo!M15/100</f>
        <v>2936.9319533143153</v>
      </c>
    </row>
    <row r="41" spans="1:12" x14ac:dyDescent="0.2">
      <c r="A41" s="15" t="s">
        <v>116</v>
      </c>
      <c r="B41" s="16">
        <f t="shared" ref="B41:D72" si="1">F41+J41</f>
        <v>101628.54205145135</v>
      </c>
      <c r="C41" s="16">
        <f t="shared" si="1"/>
        <v>125340.38061555487</v>
      </c>
      <c r="D41" s="16">
        <f t="shared" si="1"/>
        <v>13094.077332536217</v>
      </c>
      <c r="E41" s="17"/>
      <c r="F41" s="16">
        <f>[11]Syys!D15*[12]Syys!H15/100</f>
        <v>28548.759139658268</v>
      </c>
      <c r="G41" s="16">
        <f>[11]Syys!D15*[12]Syys!I15/100</f>
        <v>47763.957473319257</v>
      </c>
      <c r="H41" s="16">
        <f>[11]Syys!D15*[12]Syys!J15/100</f>
        <v>11226.283387022469</v>
      </c>
      <c r="I41" s="16"/>
      <c r="J41" s="16">
        <f>[11]Syys!E15*[12]Syys!K15/100</f>
        <v>73079.782911793081</v>
      </c>
      <c r="K41" s="16">
        <f>[11]Syys!E15*[12]Syys!L15/100</f>
        <v>77576.42314223561</v>
      </c>
      <c r="L41" s="16">
        <f>[11]Syys!E15*[12]Syys!M15/100</f>
        <v>1867.793945513748</v>
      </c>
    </row>
    <row r="42" spans="1:12" x14ac:dyDescent="0.2">
      <c r="A42" s="12" t="s">
        <v>117</v>
      </c>
      <c r="B42" s="13">
        <f t="shared" si="1"/>
        <v>79655.943645678068</v>
      </c>
      <c r="C42" s="13">
        <f t="shared" si="1"/>
        <v>116740.98826226586</v>
      </c>
      <c r="D42" s="13">
        <f t="shared" si="1"/>
        <v>5653.0680925246652</v>
      </c>
      <c r="E42" s="14"/>
      <c r="F42" s="13">
        <f>[11]Loka!D15*[12]Loka!H15/100</f>
        <v>33350.215370197053</v>
      </c>
      <c r="G42" s="13">
        <f>[11]Loka!D15*[12]Loka!I15/100</f>
        <v>56027.064147748199</v>
      </c>
      <c r="H42" s="13">
        <f>[11]Loka!D15*[12]Loka!J15/100</f>
        <v>4339.7204825233348</v>
      </c>
      <c r="I42" s="13"/>
      <c r="J42" s="13">
        <f>[11]Loka!E15*[12]Loka!K15/100</f>
        <v>46305.728275481015</v>
      </c>
      <c r="K42" s="13">
        <f>[11]Loka!E15*[12]Loka!L15/100</f>
        <v>60713.924114517664</v>
      </c>
      <c r="L42" s="13">
        <f>[11]Loka!E15*[12]Loka!M15/100</f>
        <v>1313.3476100013299</v>
      </c>
    </row>
    <row r="43" spans="1:12" x14ac:dyDescent="0.2">
      <c r="A43" s="12" t="s">
        <v>119</v>
      </c>
      <c r="B43" s="13">
        <f t="shared" si="1"/>
        <v>73390.141343268013</v>
      </c>
      <c r="C43" s="13">
        <f t="shared" si="1"/>
        <v>113130.88209641479</v>
      </c>
      <c r="D43" s="13">
        <f t="shared" si="1"/>
        <v>8183.9765607039735</v>
      </c>
      <c r="E43" s="14"/>
      <c r="F43" s="13">
        <f>[11]Marras!D15*[12]Marras!H15/100</f>
        <v>34231.215827185042</v>
      </c>
      <c r="G43" s="13">
        <f>[11]Marras!D15*[12]Marras!I15/100</f>
        <v>57732.98077922962</v>
      </c>
      <c r="H43" s="13">
        <f>[11]Marras!D15*[12]Marras!J15/100</f>
        <v>6701.8033936840066</v>
      </c>
      <c r="I43" s="13"/>
      <c r="J43" s="13">
        <f>[11]Marras!E15*[12]Marras!K15/100</f>
        <v>39158.925516082978</v>
      </c>
      <c r="K43" s="13">
        <f>[11]Marras!E15*[12]Marras!L15/100</f>
        <v>55397.901317185169</v>
      </c>
      <c r="L43" s="13">
        <f>[11]Marras!E15*[12]Marras!M15/100</f>
        <v>1482.173167019967</v>
      </c>
    </row>
    <row r="44" spans="1:12" x14ac:dyDescent="0.2">
      <c r="A44" s="12" t="s">
        <v>120</v>
      </c>
      <c r="B44" s="13">
        <f t="shared" si="1"/>
        <v>70095.250213417006</v>
      </c>
      <c r="C44" s="13">
        <f t="shared" si="1"/>
        <v>79389.88944871354</v>
      </c>
      <c r="D44" s="13">
        <f t="shared" si="1"/>
        <v>5271.8603377580503</v>
      </c>
      <c r="E44" s="14"/>
      <c r="F44" s="13">
        <f>[11]Joulu!D15*[12]Joulu!H15/100</f>
        <v>27882.010937125939</v>
      </c>
      <c r="G44" s="13">
        <f>[11]Joulu!D15*[12]Joulu!I15/100</f>
        <v>33798.213014198082</v>
      </c>
      <c r="H44" s="13">
        <f>[11]Joulu!D15*[12]Joulu!J15/100</f>
        <v>4357.7760487420182</v>
      </c>
      <c r="I44" s="13"/>
      <c r="J44" s="13">
        <f>[11]Joulu!E15*[12]Joulu!K15/100</f>
        <v>42213.239276291068</v>
      </c>
      <c r="K44" s="13">
        <f>[11]Joulu!E15*[12]Joulu!L15/100</f>
        <v>45591.676434515466</v>
      </c>
      <c r="L44" s="13">
        <f>[11]Joulu!E15*[12]Joulu!M15/100</f>
        <v>914.08428901603202</v>
      </c>
    </row>
    <row r="45" spans="1:12" x14ac:dyDescent="0.2">
      <c r="A45" s="12" t="s">
        <v>124</v>
      </c>
      <c r="B45" s="13">
        <f t="shared" si="1"/>
        <v>66303.596364427052</v>
      </c>
      <c r="C45" s="13">
        <f t="shared" si="1"/>
        <v>100236.35165507357</v>
      </c>
      <c r="D45" s="13">
        <f t="shared" si="1"/>
        <v>4701.0519812923785</v>
      </c>
      <c r="E45" s="14"/>
      <c r="F45" s="13">
        <f>[13]Tammi!D15*[14]Tammi!H15/100</f>
        <v>27547.196063030613</v>
      </c>
      <c r="G45" s="13">
        <f>[13]Tammi!D15*[14]Tammi!I15/100</f>
        <v>46990.595447225569</v>
      </c>
      <c r="H45" s="13">
        <f>[13]Tammi!D15*[14]Tammi!J15/100</f>
        <v>3611.2084899782667</v>
      </c>
      <c r="I45" s="13"/>
      <c r="J45" s="13">
        <f>[13]Tammi!E15*[14]Tammi!K15/100</f>
        <v>38756.400301396439</v>
      </c>
      <c r="K45" s="13">
        <f>[13]Tammi!E15*[14]Tammi!L15/100</f>
        <v>53245.756207847997</v>
      </c>
      <c r="L45" s="13">
        <f>[13]Tammi!E15*[14]Tammi!M15/100</f>
        <v>1089.8434913141118</v>
      </c>
    </row>
    <row r="46" spans="1:12" x14ac:dyDescent="0.2">
      <c r="A46" s="12" t="s">
        <v>125</v>
      </c>
      <c r="B46" s="13">
        <f t="shared" si="1"/>
        <v>51355.50479417231</v>
      </c>
      <c r="C46" s="13">
        <f t="shared" si="1"/>
        <v>89323.923080941575</v>
      </c>
      <c r="D46" s="13">
        <f t="shared" si="1"/>
        <v>3574.5721251581963</v>
      </c>
      <c r="E46" s="14"/>
      <c r="F46" s="13">
        <f>[13]Helmi!D15*[14]Helmi!H15/100</f>
        <v>22484.598552777061</v>
      </c>
      <c r="G46" s="13">
        <f>[13]Helmi!D15*[14]Helmi!I15/100</f>
        <v>43026.433792059273</v>
      </c>
      <c r="H46" s="13">
        <f>[13]Helmi!D15*[14]Helmi!J15/100</f>
        <v>2507.9676554357461</v>
      </c>
      <c r="I46" s="13"/>
      <c r="J46" s="13">
        <f>[13]Helmi!E15*[14]Helmi!K15/100</f>
        <v>28870.906241395249</v>
      </c>
      <c r="K46" s="13">
        <f>[13]Helmi!E15*[14]Helmi!L15/100</f>
        <v>46297.489288882294</v>
      </c>
      <c r="L46" s="13">
        <f>[13]Helmi!E15*[14]Helmi!M15/100</f>
        <v>1066.6044697224499</v>
      </c>
    </row>
    <row r="47" spans="1:12" x14ac:dyDescent="0.2">
      <c r="A47" s="12" t="s">
        <v>127</v>
      </c>
      <c r="B47" s="13">
        <f t="shared" si="1"/>
        <v>61137.889943970265</v>
      </c>
      <c r="C47" s="13">
        <f t="shared" si="1"/>
        <v>108487.33817102763</v>
      </c>
      <c r="D47" s="13">
        <f t="shared" si="1"/>
        <v>3914.7718846946582</v>
      </c>
      <c r="E47" s="14"/>
      <c r="F47" s="13">
        <f>[13]Maalis!D15*[14]Maalis!H15/100</f>
        <v>23903.201139263099</v>
      </c>
      <c r="G47" s="13">
        <f>[13]Maalis!D15*[14]Maalis!I15/100</f>
        <v>50512.085466766563</v>
      </c>
      <c r="H47" s="13">
        <f>[13]Maalis!D15*[14]Maalis!J15/100</f>
        <v>2447.7133936628879</v>
      </c>
      <c r="I47" s="13"/>
      <c r="J47" s="13">
        <f>[13]Maalis!E15*[14]Maalis!K15/100</f>
        <v>37234.68880470717</v>
      </c>
      <c r="K47" s="13">
        <f>[13]Maalis!E15*[14]Maalis!L15/100</f>
        <v>57975.25270426106</v>
      </c>
      <c r="L47" s="13">
        <f>[13]Maalis!E15*[14]Maalis!M15/100</f>
        <v>1467.05849103177</v>
      </c>
    </row>
    <row r="48" spans="1:12" x14ac:dyDescent="0.2">
      <c r="A48" s="12" t="s">
        <v>128</v>
      </c>
      <c r="B48" s="13">
        <f t="shared" si="1"/>
        <v>64003.526165124269</v>
      </c>
      <c r="C48" s="13">
        <f t="shared" si="1"/>
        <v>92837.188020259942</v>
      </c>
      <c r="D48" s="13">
        <f t="shared" si="1"/>
        <v>5798.2858151161945</v>
      </c>
      <c r="E48" s="14"/>
      <c r="F48" s="13">
        <f>[13]Huhti!D15*[14]Huhti!H15/100</f>
        <v>23103.465249571469</v>
      </c>
      <c r="G48" s="13">
        <f>[13]Huhti!D15*[14]Huhti!I15/100</f>
        <v>40842.156088353506</v>
      </c>
      <c r="H48" s="13">
        <f>[13]Huhti!D15*[14]Huhti!J15/100</f>
        <v>3971.3786620071028</v>
      </c>
      <c r="I48" s="13"/>
      <c r="J48" s="13">
        <f>[13]Huhti!E15*[14]Huhti!K15/100</f>
        <v>40900.0609155528</v>
      </c>
      <c r="K48" s="13">
        <f>[13]Huhti!E15*[14]Huhti!L15/100</f>
        <v>51995.031931906437</v>
      </c>
      <c r="L48" s="13">
        <f>[13]Huhti!E15*[14]Huhti!M15/100</f>
        <v>1826.907153109092</v>
      </c>
    </row>
    <row r="49" spans="1:18" x14ac:dyDescent="0.2">
      <c r="A49" s="15" t="s">
        <v>129</v>
      </c>
      <c r="B49" s="16">
        <f t="shared" si="1"/>
        <v>91280.76353116252</v>
      </c>
      <c r="C49" s="16">
        <f t="shared" si="1"/>
        <v>124314.34551665926</v>
      </c>
      <c r="D49" s="16">
        <f t="shared" si="1"/>
        <v>5476.8909509480163</v>
      </c>
      <c r="E49" s="17"/>
      <c r="F49" s="16">
        <f>[13]Touko!D15*[14]Touko!H15/100</f>
        <v>34223.355525192143</v>
      </c>
      <c r="G49" s="16">
        <f>[13]Touko!D15*[14]Touko!I15/100</f>
        <v>48232.232623276293</v>
      </c>
      <c r="H49" s="16">
        <f>[13]Touko!D15*[14]Touko!J15/100</f>
        <v>4023.4118508397382</v>
      </c>
      <c r="I49" s="16"/>
      <c r="J49" s="16">
        <f>[13]Touko!E15*[14]Touko!K15/100</f>
        <v>57057.40800597037</v>
      </c>
      <c r="K49" s="16">
        <f>[13]Touko!E15*[14]Touko!L15/100</f>
        <v>76082.112893382975</v>
      </c>
      <c r="L49" s="16">
        <f>[13]Touko!E15*[14]Touko!M15/100</f>
        <v>1453.4791001082779</v>
      </c>
    </row>
    <row r="50" spans="1:18" x14ac:dyDescent="0.2">
      <c r="A50" s="58" t="s">
        <v>130</v>
      </c>
      <c r="B50" s="59">
        <f t="shared" si="1"/>
        <v>130084.90363307085</v>
      </c>
      <c r="C50" s="59">
        <f t="shared" si="1"/>
        <v>119213.5466308857</v>
      </c>
      <c r="D50" s="59">
        <f t="shared" si="1"/>
        <v>2376.5497364441626</v>
      </c>
      <c r="E50" s="58"/>
      <c r="F50" s="59">
        <f>[13]Kesä!D15*[14]Kesä!H15/100</f>
        <v>35981.569979405678</v>
      </c>
      <c r="G50" s="59">
        <f>[13]Kesä!D15*[14]Kesä!I15/100</f>
        <v>37066.644176272603</v>
      </c>
      <c r="H50" s="59">
        <f>[13]Kesä!D15*[14]Kesä!J15/100</f>
        <v>1475.7858445452919</v>
      </c>
      <c r="I50" s="59"/>
      <c r="J50" s="59">
        <f>[13]Kesä!E15*[14]Kesä!K15/100</f>
        <v>94103.333653665162</v>
      </c>
      <c r="K50" s="59">
        <f>[13]Kesä!E15*[14]Kesä!L15/100</f>
        <v>82146.902454613097</v>
      </c>
      <c r="L50" s="59">
        <f>[13]Kesä!E15*[14]Kesä!M15/100</f>
        <v>900.76389189887095</v>
      </c>
    </row>
    <row r="51" spans="1:18" x14ac:dyDescent="0.2">
      <c r="A51" s="58" t="s">
        <v>131</v>
      </c>
      <c r="B51" s="59">
        <f t="shared" si="1"/>
        <v>220285.10525330337</v>
      </c>
      <c r="C51" s="59">
        <f t="shared" si="1"/>
        <v>67341.541210602605</v>
      </c>
      <c r="D51" s="59">
        <f t="shared" si="1"/>
        <v>4421.3535367861869</v>
      </c>
      <c r="E51" s="58"/>
      <c r="F51" s="59">
        <f>[13]Heinä!D15*[14]Heinä!H15/100</f>
        <v>81784.223381387244</v>
      </c>
      <c r="G51" s="59">
        <f>[13]Heinä!D15*[14]Heinä!I15/100</f>
        <v>22914.221248186379</v>
      </c>
      <c r="H51" s="59">
        <f>[13]Heinä!D15*[14]Heinä!J15/100</f>
        <v>3382.5553707506128</v>
      </c>
      <c r="I51" s="59"/>
      <c r="J51" s="59">
        <f>[13]Heinä!E15*[14]Heinä!K15/100</f>
        <v>138500.88187191612</v>
      </c>
      <c r="K51" s="59">
        <f>[13]Heinä!E15*[14]Heinä!L15/100</f>
        <v>44427.319962416223</v>
      </c>
      <c r="L51" s="59">
        <f>[13]Heinä!E15*[14]Heinä!M15/100</f>
        <v>1038.798166035574</v>
      </c>
    </row>
    <row r="52" spans="1:18" x14ac:dyDescent="0.2">
      <c r="A52" s="58" t="s">
        <v>132</v>
      </c>
      <c r="B52" s="59">
        <f t="shared" si="1"/>
        <v>160298.24532538076</v>
      </c>
      <c r="C52" s="59">
        <f t="shared" si="1"/>
        <v>142386.93807649126</v>
      </c>
      <c r="D52" s="59">
        <f t="shared" si="1"/>
        <v>10725.816598039622</v>
      </c>
      <c r="E52" s="58"/>
      <c r="F52" s="59">
        <f>[13]Elo!D15*[14]Elo!H15/100</f>
        <v>32922.901818701503</v>
      </c>
      <c r="G52" s="59">
        <f>[13]Elo!D15*[14]Elo!I15/100</f>
        <v>42918.575151491503</v>
      </c>
      <c r="H52" s="59">
        <f>[13]Elo!D15*[14]Elo!J15/100</f>
        <v>4508.5230294856001</v>
      </c>
      <c r="I52" s="59"/>
      <c r="J52" s="59">
        <f>[13]Elo!E15*[14]Elo!K15/100</f>
        <v>127375.34350667927</v>
      </c>
      <c r="K52" s="59">
        <f>[13]Elo!E15*[14]Elo!L15/100</f>
        <v>99468.362924999761</v>
      </c>
      <c r="L52" s="59">
        <f>[13]Elo!E15*[14]Elo!M15/100</f>
        <v>6217.2935685540215</v>
      </c>
    </row>
    <row r="53" spans="1:18" x14ac:dyDescent="0.2">
      <c r="A53" s="58" t="s">
        <v>133</v>
      </c>
      <c r="B53" s="59">
        <f t="shared" si="1"/>
        <v>78549.955867145953</v>
      </c>
      <c r="C53" s="59">
        <f t="shared" si="1"/>
        <v>150104.35195623102</v>
      </c>
      <c r="D53" s="59">
        <f t="shared" si="1"/>
        <v>4717.692176760409</v>
      </c>
      <c r="E53" s="58"/>
      <c r="F53" s="59">
        <f>[13]Syys!D15*[14]Syys!H15/100</f>
        <v>21191.301659892419</v>
      </c>
      <c r="G53" s="59">
        <f>[13]Syys!D15*[14]Syys!I15/100</f>
        <v>55778.318085303028</v>
      </c>
      <c r="H53" s="59">
        <f>[13]Syys!D15*[14]Syys!J15/100</f>
        <v>2641.3802543268844</v>
      </c>
      <c r="I53" s="59"/>
      <c r="J53" s="59">
        <f>[13]Syys!E15*[14]Syys!K15/100</f>
        <v>57358.65420725353</v>
      </c>
      <c r="K53" s="59">
        <f>[13]Syys!E15*[14]Syys!L15/100</f>
        <v>94326.033870927989</v>
      </c>
      <c r="L53" s="59">
        <f>[13]Syys!E15*[14]Syys!M15/100</f>
        <v>2076.3119224335242</v>
      </c>
    </row>
    <row r="54" spans="1:18" x14ac:dyDescent="0.2">
      <c r="A54" s="56" t="s">
        <v>134</v>
      </c>
      <c r="B54" s="57">
        <f t="shared" si="1"/>
        <v>73205.571697516527</v>
      </c>
      <c r="C54" s="57">
        <f t="shared" si="1"/>
        <v>122816.43684256669</v>
      </c>
      <c r="D54" s="57">
        <f t="shared" si="1"/>
        <v>2986.9914587083731</v>
      </c>
      <c r="E54" s="56"/>
      <c r="F54" s="57">
        <f>[13]Loka!D15*[14]Loka!H15/100</f>
        <v>29850.34290632702</v>
      </c>
      <c r="G54" s="57">
        <f>[13]Loka!D15*[14]Loka!I15/100</f>
        <v>60621.806703874572</v>
      </c>
      <c r="H54" s="57">
        <f>[13]Loka!D15*[14]Loka!J15/100</f>
        <v>1850.8503893367949</v>
      </c>
      <c r="I54" s="57"/>
      <c r="J54" s="57">
        <f>[13]Loka!E15*[14]Loka!K15/100</f>
        <v>43355.228791189504</v>
      </c>
      <c r="K54" s="57">
        <f>[13]Loka!E15*[14]Loka!L15/100</f>
        <v>62194.630138692119</v>
      </c>
      <c r="L54" s="57">
        <f>[13]Loka!E15*[14]Loka!M15/100</f>
        <v>1136.1410693715779</v>
      </c>
    </row>
    <row r="55" spans="1:18" x14ac:dyDescent="0.2">
      <c r="A55" s="56" t="s">
        <v>135</v>
      </c>
      <c r="B55" s="57">
        <f t="shared" si="1"/>
        <v>56949.323631777224</v>
      </c>
      <c r="C55" s="57">
        <f t="shared" si="1"/>
        <v>126459.87360329056</v>
      </c>
      <c r="D55" s="57">
        <f t="shared" si="1"/>
        <v>4121.8027658667143</v>
      </c>
      <c r="E55" s="56"/>
      <c r="F55" s="57">
        <f>[13]Marras!D15*[14]Marras!H15/100</f>
        <v>25028.457512864679</v>
      </c>
      <c r="G55" s="57">
        <f>[13]Marras!D15*[14]Marras!I15/100</f>
        <v>65107.500438405812</v>
      </c>
      <c r="H55" s="57">
        <f>[13]Marras!D15*[14]Marras!J15/100</f>
        <v>3106.0420494754362</v>
      </c>
      <c r="I55" s="57"/>
      <c r="J55" s="57">
        <f>[13]Marras!E15*[14]Marras!K15/100</f>
        <v>31920.866118912549</v>
      </c>
      <c r="K55" s="57">
        <f>[13]Marras!E15*[14]Marras!L15/100</f>
        <v>61352.373164884746</v>
      </c>
      <c r="L55" s="57">
        <f>[13]Marras!E15*[14]Marras!M15/100</f>
        <v>1015.7607163912779</v>
      </c>
    </row>
    <row r="56" spans="1:18" x14ac:dyDescent="0.2">
      <c r="A56" s="56" t="s">
        <v>136</v>
      </c>
      <c r="B56" s="57">
        <f t="shared" si="1"/>
        <v>63955.327565565196</v>
      </c>
      <c r="C56" s="57">
        <f t="shared" si="1"/>
        <v>78771.465768630442</v>
      </c>
      <c r="D56" s="57">
        <f t="shared" si="1"/>
        <v>4986.2066658690283</v>
      </c>
      <c r="E56" s="56"/>
      <c r="F56" s="57">
        <f>[13]Joulu!D15*[14]Joulu!H15/100</f>
        <v>28010.942863312444</v>
      </c>
      <c r="G56" s="57">
        <f>[13]Joulu!D15*[14]Joulu!I15/100</f>
        <v>33040.287813068397</v>
      </c>
      <c r="H56" s="57">
        <f>[13]Joulu!D15*[14]Joulu!J15/100</f>
        <v>3616.7693236838281</v>
      </c>
      <c r="I56" s="57"/>
      <c r="J56" s="57">
        <f>[13]Joulu!E15*[14]Joulu!K15/100</f>
        <v>35944.384702252748</v>
      </c>
      <c r="K56" s="57">
        <f>[13]Joulu!E15*[14]Joulu!L15/100</f>
        <v>45731.177955562052</v>
      </c>
      <c r="L56" s="57">
        <f>[13]Joulu!E15*[14]Joulu!M15/100</f>
        <v>1369.4373421851999</v>
      </c>
    </row>
    <row r="57" spans="1:18" x14ac:dyDescent="0.2">
      <c r="A57" s="56" t="s">
        <v>138</v>
      </c>
      <c r="B57" s="57">
        <f t="shared" si="1"/>
        <v>57820.252649771661</v>
      </c>
      <c r="C57" s="57">
        <f t="shared" si="1"/>
        <v>104727.96190352566</v>
      </c>
      <c r="D57" s="57">
        <f t="shared" si="1"/>
        <v>2933.785446808452</v>
      </c>
      <c r="E57" s="56"/>
      <c r="F57" s="13">
        <f>[15]Tammi!D15*[16]Tammi!H15/100</f>
        <v>23276.987359880321</v>
      </c>
      <c r="G57" s="13">
        <f>[15]Tammi!D15*[16]Tammi!I15/100</f>
        <v>49266.627763415032</v>
      </c>
      <c r="H57" s="13">
        <f>[15]Tammi!D15*[16]Tammi!J15/100</f>
        <v>2520.384876629576</v>
      </c>
      <c r="I57" s="13"/>
      <c r="J57" s="13">
        <f>[15]Tammi!E15*[16]Tammi!K15/100</f>
        <v>34543.265289891344</v>
      </c>
      <c r="K57" s="13">
        <f>[15]Tammi!E15*[16]Tammi!L15/100</f>
        <v>55461.334140110623</v>
      </c>
      <c r="L57" s="13">
        <f>[15]Tammi!E15*[16]Tammi!M15/100</f>
        <v>413.40057017887602</v>
      </c>
    </row>
    <row r="58" spans="1:18" x14ac:dyDescent="0.2">
      <c r="A58" s="56" t="s">
        <v>140</v>
      </c>
      <c r="B58" s="57">
        <f t="shared" si="1"/>
        <v>48943.005128544843</v>
      </c>
      <c r="C58" s="57">
        <f t="shared" si="1"/>
        <v>96229.051873080491</v>
      </c>
      <c r="D58" s="57">
        <f t="shared" si="1"/>
        <v>5002.9429981485646</v>
      </c>
      <c r="E58" s="56"/>
      <c r="F58" s="13">
        <f>[15]Helmi!D15*[16]Helmi!H15/100</f>
        <v>22811.71133533608</v>
      </c>
      <c r="G58" s="13">
        <f>[15]Helmi!D15*[16]Helmi!I15/100</f>
        <v>48711.907239954395</v>
      </c>
      <c r="H58" s="13">
        <f>[15]Helmi!D15*[16]Helmi!J15/100</f>
        <v>3732.3814244084961</v>
      </c>
      <c r="I58" s="13"/>
      <c r="J58" s="13">
        <f>[15]Helmi!E15*[16]Helmi!K15/100</f>
        <v>26131.293793208763</v>
      </c>
      <c r="K58" s="13">
        <f>[15]Helmi!E15*[16]Helmi!L15/100</f>
        <v>47517.144633126089</v>
      </c>
      <c r="L58" s="13">
        <f>[15]Helmi!E15*[16]Helmi!M15/100</f>
        <v>1270.561573740069</v>
      </c>
    </row>
    <row r="59" spans="1:18" x14ac:dyDescent="0.2">
      <c r="A59" s="56" t="s">
        <v>141</v>
      </c>
      <c r="B59" s="57">
        <f t="shared" si="1"/>
        <v>57168.938954908088</v>
      </c>
      <c r="C59" s="57">
        <f t="shared" si="1"/>
        <v>107361.73674205708</v>
      </c>
      <c r="D59" s="57">
        <f t="shared" si="1"/>
        <v>4050.324302927284</v>
      </c>
      <c r="E59" s="56"/>
      <c r="F59" s="13">
        <f>[15]Maalis!D15*[16]Maalis!H15/100</f>
        <v>25274.14293837241</v>
      </c>
      <c r="G59" s="13">
        <f>[15]Maalis!D15*[16]Maalis!I15/100</f>
        <v>50193.600199520617</v>
      </c>
      <c r="H59" s="13">
        <f>[15]Maalis!D15*[16]Maalis!J15/100</f>
        <v>2719.256861637848</v>
      </c>
      <c r="I59" s="13"/>
      <c r="J59" s="13">
        <f>[15]Maalis!E15*[16]Maalis!K15/100</f>
        <v>31894.796016535678</v>
      </c>
      <c r="K59" s="13">
        <f>[15]Maalis!E15*[16]Maalis!L15/100</f>
        <v>57168.136542536457</v>
      </c>
      <c r="L59" s="13">
        <f>[15]Maalis!E15*[16]Maalis!M15/100</f>
        <v>1331.0674412894359</v>
      </c>
      <c r="Q59" s="42"/>
      <c r="R59" s="42"/>
    </row>
    <row r="60" spans="1:18" x14ac:dyDescent="0.2">
      <c r="A60" s="56" t="s">
        <v>142</v>
      </c>
      <c r="B60" s="57">
        <f t="shared" si="1"/>
        <v>57789.767078764642</v>
      </c>
      <c r="C60" s="57">
        <f t="shared" si="1"/>
        <v>118755.17564673122</v>
      </c>
      <c r="D60" s="57">
        <f t="shared" si="1"/>
        <v>3852.0572738858609</v>
      </c>
      <c r="E60" s="56"/>
      <c r="F60" s="13">
        <f>[15]Huhti!D15*[16]Huhti!H15/100</f>
        <v>23892.487233004278</v>
      </c>
      <c r="G60" s="13">
        <f>[15]Huhti!D15*[16]Huhti!I15/100</f>
        <v>50919.652475129878</v>
      </c>
      <c r="H60" s="13">
        <f>[15]Huhti!D15*[16]Huhti!J15/100</f>
        <v>2265.8602915575279</v>
      </c>
      <c r="I60" s="13"/>
      <c r="J60" s="13">
        <f>[15]Huhti!E15*[16]Huhti!K15/100</f>
        <v>33897.279845760364</v>
      </c>
      <c r="K60" s="13">
        <f>[15]Huhti!E15*[16]Huhti!L15/100</f>
        <v>67835.523171601351</v>
      </c>
      <c r="L60" s="13">
        <f>[15]Huhti!E15*[16]Huhti!M15/100</f>
        <v>1586.196982328333</v>
      </c>
      <c r="Q60" s="42"/>
      <c r="R60" s="39"/>
    </row>
    <row r="61" spans="1:18" x14ac:dyDescent="0.2">
      <c r="A61" s="58" t="s">
        <v>143</v>
      </c>
      <c r="B61" s="59">
        <f t="shared" si="1"/>
        <v>74971.139380347027</v>
      </c>
      <c r="C61" s="59">
        <f t="shared" si="1"/>
        <v>143328.60035932349</v>
      </c>
      <c r="D61" s="59">
        <f t="shared" si="1"/>
        <v>7971.2602611947186</v>
      </c>
      <c r="E61" s="58"/>
      <c r="F61" s="16">
        <f>[15]Touko!D15*[16]Touko!H15/100</f>
        <v>30235.248983080499</v>
      </c>
      <c r="G61" s="16">
        <f>[15]Touko!D15*[16]Touko!I15/100</f>
        <v>45853.546079203494</v>
      </c>
      <c r="H61" s="16">
        <f>[15]Touko!D15*[16]Touko!J15/100</f>
        <v>3761.2049375563006</v>
      </c>
      <c r="I61" s="16"/>
      <c r="J61" s="16">
        <f>[15]Touko!E15*[16]Touko!K15/100</f>
        <v>44735.890397266528</v>
      </c>
      <c r="K61" s="16">
        <f>[15]Touko!E15*[16]Touko!L15/100</f>
        <v>97475.054280119992</v>
      </c>
      <c r="L61" s="16">
        <f>[15]Touko!E15*[16]Touko!M15/100</f>
        <v>4210.0553236384176</v>
      </c>
      <c r="R61" s="38"/>
    </row>
    <row r="62" spans="1:18" x14ac:dyDescent="0.2">
      <c r="A62" s="58" t="s">
        <v>146</v>
      </c>
      <c r="B62" s="59">
        <f t="shared" si="1"/>
        <v>115608.14615135611</v>
      </c>
      <c r="C62" s="59">
        <f t="shared" si="1"/>
        <v>132788.85770080888</v>
      </c>
      <c r="D62" s="59">
        <f t="shared" si="1"/>
        <v>2573.9961469565696</v>
      </c>
      <c r="E62" s="58"/>
      <c r="F62" s="59">
        <f>[15]Kesä!D15*[16]Kesä!H15/100</f>
        <v>36209.405003274682</v>
      </c>
      <c r="G62" s="59">
        <f>[15]Kesä!D15*[16]Kesä!I15/100</f>
        <v>40981.339635600219</v>
      </c>
      <c r="H62" s="59">
        <f>[15]Kesä!D15*[16]Kesä!J15/100</f>
        <v>1231.2553612819438</v>
      </c>
      <c r="I62" s="59"/>
      <c r="J62" s="59">
        <f>[15]Kesä!E15*[16]Kesä!K15/100</f>
        <v>79398.741148081419</v>
      </c>
      <c r="K62" s="59">
        <f>[15]Kesä!E15*[16]Kesä!L15/100</f>
        <v>91807.518065208656</v>
      </c>
      <c r="L62" s="59">
        <f>[15]Kesä!E15*[16]Kesä!M15/100</f>
        <v>1342.7407856746258</v>
      </c>
      <c r="R62" s="38"/>
    </row>
    <row r="63" spans="1:18" x14ac:dyDescent="0.2">
      <c r="A63" s="58" t="s">
        <v>147</v>
      </c>
      <c r="B63" s="59">
        <f t="shared" si="1"/>
        <v>199253.80433737318</v>
      </c>
      <c r="C63" s="59">
        <f t="shared" si="1"/>
        <v>77550.378143017806</v>
      </c>
      <c r="D63" s="59">
        <f t="shared" si="1"/>
        <v>6497.817519260956</v>
      </c>
      <c r="E63" s="58"/>
      <c r="F63" s="59">
        <f>[15]Heinä!D15*[16]Heinä!H15/100</f>
        <v>77661.807000725501</v>
      </c>
      <c r="G63" s="59">
        <f>[15]Heinä!D15*[16]Heinä!I15/100</f>
        <v>28557.502365407399</v>
      </c>
      <c r="H63" s="59">
        <f>[15]Heinä!D15*[16]Heinä!J15/100</f>
        <v>3050.6906338671001</v>
      </c>
      <c r="I63" s="59"/>
      <c r="J63" s="59">
        <f>[15]Heinä!E15*[16]Heinä!K15/100</f>
        <v>121591.99733664768</v>
      </c>
      <c r="K63" s="59">
        <f>[15]Heinä!E15*[16]Heinä!L15/100</f>
        <v>48992.875777610403</v>
      </c>
      <c r="L63" s="59">
        <f>[15]Heinä!E15*[16]Heinä!M15/100</f>
        <v>3447.1268853938564</v>
      </c>
      <c r="R63" s="38"/>
    </row>
    <row r="64" spans="1:18" x14ac:dyDescent="0.2">
      <c r="A64" s="58" t="s">
        <v>148</v>
      </c>
      <c r="B64" s="59">
        <f t="shared" si="1"/>
        <v>168616.92398810497</v>
      </c>
      <c r="C64" s="59">
        <f t="shared" si="1"/>
        <v>134332.47493115923</v>
      </c>
      <c r="D64" s="59">
        <f t="shared" si="1"/>
        <v>4483.6010822686367</v>
      </c>
      <c r="E64" s="58"/>
      <c r="F64" s="59">
        <f>[15]Elo!D15*[16]Elo!H15/100</f>
        <v>40879.090060660797</v>
      </c>
      <c r="G64" s="59">
        <f>[15]Elo!D15*[16]Elo!I15/100</f>
        <v>39230.672002663683</v>
      </c>
      <c r="H64" s="59">
        <f>[15]Elo!D15*[16]Elo!J15/100</f>
        <v>2162.237936181888</v>
      </c>
      <c r="I64" s="59"/>
      <c r="J64" s="59">
        <f>[15]Elo!E15*[16]Elo!K15/100</f>
        <v>127737.83392744417</v>
      </c>
      <c r="K64" s="59">
        <f>[15]Elo!E15*[16]Elo!L15/100</f>
        <v>95101.802928495541</v>
      </c>
      <c r="L64" s="59">
        <f>[15]Elo!E15*[16]Elo!M15/100</f>
        <v>2321.3631460867491</v>
      </c>
      <c r="R64" s="38"/>
    </row>
    <row r="65" spans="1:23" x14ac:dyDescent="0.2">
      <c r="A65" s="58" t="s">
        <v>149</v>
      </c>
      <c r="B65" s="59">
        <f t="shared" si="1"/>
        <v>81739.286659121339</v>
      </c>
      <c r="C65" s="59">
        <f t="shared" si="1"/>
        <v>150212.56081314344</v>
      </c>
      <c r="D65" s="59">
        <f t="shared" si="1"/>
        <v>3911.1525277236387</v>
      </c>
      <c r="E65" s="58"/>
      <c r="F65" s="59">
        <f>[15]Syys!D15*[16]Syys!H15/100</f>
        <v>29295.079508607905</v>
      </c>
      <c r="G65" s="59">
        <f>[15]Syys!D15*[16]Syys!I15/100</f>
        <v>58369.911185451449</v>
      </c>
      <c r="H65" s="59">
        <f>[15]Syys!D15*[16]Syys!J15/100</f>
        <v>2230.0093054911749</v>
      </c>
      <c r="I65" s="59"/>
      <c r="J65" s="59">
        <f>[15]Syys!E15*[16]Syys!K15/100</f>
        <v>52444.207150513437</v>
      </c>
      <c r="K65" s="59">
        <f>[15]Syys!E15*[16]Syys!L15/100</f>
        <v>91842.649627692008</v>
      </c>
      <c r="L65" s="59">
        <f>[15]Syys!E15*[16]Syys!M15/100</f>
        <v>1681.1432222324638</v>
      </c>
      <c r="R65" s="38"/>
    </row>
    <row r="66" spans="1:23" x14ac:dyDescent="0.2">
      <c r="A66" s="56" t="s">
        <v>150</v>
      </c>
      <c r="B66" s="57">
        <f t="shared" si="1"/>
        <v>63824.188666528818</v>
      </c>
      <c r="C66" s="57">
        <f t="shared" si="1"/>
        <v>151670.3396982596</v>
      </c>
      <c r="D66" s="57">
        <f t="shared" si="1"/>
        <v>5949.4716350188928</v>
      </c>
      <c r="E66" s="56"/>
      <c r="F66" s="57">
        <f>[15]Loka!D15*[16]Loka!H15/100</f>
        <v>28880.115556244433</v>
      </c>
      <c r="G66" s="57">
        <f>[15]Loka!D15*[16]Loka!I15/100</f>
        <v>69379.508373174962</v>
      </c>
      <c r="H66" s="57">
        <f>[15]Loka!D15*[16]Loka!J15/100</f>
        <v>3357.3760709870676</v>
      </c>
      <c r="I66" s="57"/>
      <c r="J66" s="57">
        <f>[15]Loka!E15*[16]Loka!K15/100</f>
        <v>34944.073110284386</v>
      </c>
      <c r="K66" s="57">
        <f>[15]Loka!E15*[16]Loka!L15/100</f>
        <v>82290.831325084655</v>
      </c>
      <c r="L66" s="57">
        <f>[15]Loka!E15*[16]Loka!M15/100</f>
        <v>2592.0955640318252</v>
      </c>
      <c r="R66" s="38"/>
    </row>
    <row r="67" spans="1:23" x14ac:dyDescent="0.2">
      <c r="A67" s="56" t="s">
        <v>151</v>
      </c>
      <c r="B67" s="57">
        <f t="shared" si="1"/>
        <v>53935.125149720334</v>
      </c>
      <c r="C67" s="57">
        <f t="shared" si="1"/>
        <v>145950.63704456674</v>
      </c>
      <c r="D67" s="57">
        <f t="shared" si="1"/>
        <v>5726.237804995133</v>
      </c>
      <c r="E67" s="56"/>
      <c r="F67" s="57">
        <f>[15]Marras!D15*[16]Marras!H15/100</f>
        <v>26811.452657363192</v>
      </c>
      <c r="G67" s="57">
        <f>[15]Marras!D15*[16]Marras!I15/100</f>
        <v>70274.94747754425</v>
      </c>
      <c r="H67" s="57">
        <f>[15]Marras!D15*[16]Marras!J15/100</f>
        <v>3854.5998646887961</v>
      </c>
      <c r="I67" s="57"/>
      <c r="J67" s="57">
        <f>[15]Marras!E15*[16]Marras!K15/100</f>
        <v>27123.672492357138</v>
      </c>
      <c r="K67" s="57">
        <f>[15]Marras!E15*[16]Marras!L15/100</f>
        <v>75675.689567022506</v>
      </c>
      <c r="L67" s="57">
        <f>[15]Marras!E15*[16]Marras!M15/100</f>
        <v>1871.637940306337</v>
      </c>
      <c r="R67" s="38"/>
    </row>
    <row r="68" spans="1:23" x14ac:dyDescent="0.2">
      <c r="A68" s="56" t="s">
        <v>152</v>
      </c>
      <c r="B68" s="57">
        <f t="shared" si="1"/>
        <v>59126.818799877932</v>
      </c>
      <c r="C68" s="57">
        <f t="shared" si="1"/>
        <v>95987.248186636105</v>
      </c>
      <c r="D68" s="57">
        <f t="shared" si="1"/>
        <v>4824.9330139201529</v>
      </c>
      <c r="E68" s="56"/>
      <c r="F68" s="57">
        <f>[15]Joulu!D15*[16]Joulu!H15/100</f>
        <v>24892.461971003351</v>
      </c>
      <c r="G68" s="57">
        <f>[15]Joulu!D15*[16]Joulu!I15/100</f>
        <v>41129.935909194166</v>
      </c>
      <c r="H68" s="57">
        <f>[15]Joulu!D15*[16]Joulu!J15/100</f>
        <v>2538.602120145295</v>
      </c>
      <c r="I68" s="57"/>
      <c r="J68" s="57">
        <f>[15]Joulu!E15*[16]Joulu!K15/100</f>
        <v>34234.356828874581</v>
      </c>
      <c r="K68" s="57">
        <f>[15]Joulu!E15*[16]Joulu!L15/100</f>
        <v>54857.312277441939</v>
      </c>
      <c r="L68" s="57">
        <f>[15]Joulu!E15*[16]Joulu!M15/100</f>
        <v>2286.3308937748579</v>
      </c>
      <c r="R68" s="38"/>
    </row>
    <row r="69" spans="1:23" x14ac:dyDescent="0.2">
      <c r="A69" s="56" t="s">
        <v>154</v>
      </c>
      <c r="B69" s="57">
        <f t="shared" si="1"/>
        <v>56890.029225707563</v>
      </c>
      <c r="C69" s="57">
        <f t="shared" si="1"/>
        <v>115493.47392621369</v>
      </c>
      <c r="D69" s="57">
        <f t="shared" si="1"/>
        <v>5736.4968485822355</v>
      </c>
      <c r="E69" s="56"/>
      <c r="F69" s="57">
        <f>[17]Tammi!D15*[18]Tammi!H15/100</f>
        <v>23224.503850111741</v>
      </c>
      <c r="G69" s="57">
        <f>[17]Tammi!D15*[18]Tammi!I15/100</f>
        <v>47608.028234398167</v>
      </c>
      <c r="H69" s="57">
        <f>[17]Tammi!D15*[18]Tammi!J15/100</f>
        <v>2790.4679157845821</v>
      </c>
      <c r="I69" s="57"/>
      <c r="J69" s="57">
        <f>[17]Tammi!E15*[18]Tammi!K15/100</f>
        <v>33665.525375595826</v>
      </c>
      <c r="K69" s="57">
        <f>[17]Tammi!E15*[18]Tammi!L15/100</f>
        <v>67885.445691815519</v>
      </c>
      <c r="L69" s="57">
        <f>[17]Tammi!E15*[18]Tammi!M15/100</f>
        <v>2946.0289327976539</v>
      </c>
      <c r="R69" s="38"/>
    </row>
    <row r="70" spans="1:23" x14ac:dyDescent="0.2">
      <c r="A70" s="56" t="s">
        <v>158</v>
      </c>
      <c r="B70" s="57">
        <f t="shared" si="1"/>
        <v>49826.163876838284</v>
      </c>
      <c r="C70" s="57">
        <f t="shared" si="1"/>
        <v>106139.98520379799</v>
      </c>
      <c r="D70" s="57">
        <f t="shared" si="1"/>
        <v>4427.8509192676574</v>
      </c>
      <c r="E70" s="56"/>
      <c r="F70" s="57">
        <f>[17]Helmi!D15*[18]Helmi!H15/100</f>
        <v>22558.468808035963</v>
      </c>
      <c r="G70" s="57">
        <f>[17]Helmi!D15*[18]Helmi!I15/100</f>
        <v>49727.997040053589</v>
      </c>
      <c r="H70" s="57">
        <f>[17]Helmi!D15*[18]Helmi!J15/100</f>
        <v>2615.5341519853619</v>
      </c>
      <c r="I70" s="57"/>
      <c r="J70" s="57">
        <f>[17]Helmi!E15*[18]Helmi!K15/100</f>
        <v>27267.695068802321</v>
      </c>
      <c r="K70" s="57">
        <f>[17]Helmi!E15*[18]Helmi!L15/100</f>
        <v>56411.988163744398</v>
      </c>
      <c r="L70" s="57">
        <f>[17]Helmi!E15*[18]Helmi!M15/100</f>
        <v>1812.3167672822958</v>
      </c>
      <c r="R70" s="38"/>
    </row>
    <row r="71" spans="1:23" x14ac:dyDescent="0.2">
      <c r="A71" s="56" t="s">
        <v>159</v>
      </c>
      <c r="B71" s="57">
        <f t="shared" si="1"/>
        <v>52089.929598187155</v>
      </c>
      <c r="C71" s="57">
        <f t="shared" si="1"/>
        <v>131114.77183751465</v>
      </c>
      <c r="D71" s="57">
        <f t="shared" si="1"/>
        <v>8804.2985650879145</v>
      </c>
      <c r="E71" s="56"/>
      <c r="F71" s="57">
        <f>[17]Maalis!D15*[18]Maalis!H15/100</f>
        <v>22820.811236808997</v>
      </c>
      <c r="G71" s="57">
        <f>[17]Maalis!D15*[18]Maalis!I15/100</f>
        <v>57542.457358436397</v>
      </c>
      <c r="H71" s="57">
        <f>[17]Maalis!D15*[18]Maalis!J15/100</f>
        <v>4801.7314050100949</v>
      </c>
      <c r="I71" s="57"/>
      <c r="J71" s="57">
        <f>[17]Maalis!E15*[18]Maalis!K15/100</f>
        <v>29269.118361378161</v>
      </c>
      <c r="K71" s="57">
        <f>[17]Maalis!E15*[18]Maalis!L15/100</f>
        <v>73572.314479078239</v>
      </c>
      <c r="L71" s="57">
        <f>[17]Maalis!E15*[18]Maalis!M15/100</f>
        <v>4002.5671600778196</v>
      </c>
      <c r="R71" s="39"/>
    </row>
    <row r="72" spans="1:23" x14ac:dyDescent="0.2">
      <c r="A72" s="56" t="s">
        <v>160</v>
      </c>
      <c r="B72" s="57">
        <f t="shared" si="1"/>
        <v>53388.55254874305</v>
      </c>
      <c r="C72" s="57">
        <f t="shared" si="1"/>
        <v>118706.49196717556</v>
      </c>
      <c r="D72" s="57">
        <f t="shared" si="1"/>
        <v>7981.9554848826892</v>
      </c>
      <c r="E72" s="56"/>
      <c r="F72" s="57">
        <f>[17]Huhti!D15*[18]Huhti!H15/100</f>
        <v>22596.719024481801</v>
      </c>
      <c r="G72" s="57">
        <f>[17]Huhti!D15*[18]Huhti!I15/100</f>
        <v>50036.963918326001</v>
      </c>
      <c r="H72" s="57">
        <f>[17]Huhti!D15*[18]Huhti!J15/100</f>
        <v>3906.31705726874</v>
      </c>
      <c r="I72" s="57"/>
      <c r="J72" s="57">
        <f>[17]Huhti!E15*[18]Huhti!K15/100</f>
        <v>30791.833524261248</v>
      </c>
      <c r="K72" s="57">
        <f>[17]Huhti!E15*[18]Huhti!L15/100</f>
        <v>68669.528048849563</v>
      </c>
      <c r="L72" s="57">
        <f>[17]Huhti!E15*[18]Huhti!M15/100</f>
        <v>4075.6384276139493</v>
      </c>
      <c r="R72" s="39"/>
    </row>
    <row r="73" spans="1:23" x14ac:dyDescent="0.2">
      <c r="A73" s="58" t="s">
        <v>161</v>
      </c>
      <c r="B73" s="59">
        <f t="shared" ref="B73:D104" si="2">F73+J73</f>
        <v>67452.431910275307</v>
      </c>
      <c r="C73" s="59">
        <f t="shared" si="2"/>
        <v>157051.24282454507</v>
      </c>
      <c r="D73" s="59">
        <f t="shared" si="2"/>
        <v>12249.325264895815</v>
      </c>
      <c r="E73" s="58"/>
      <c r="F73" s="59">
        <f>[17]Touko!D15*[18]Touko!H15/100</f>
        <v>28627.819310116949</v>
      </c>
      <c r="G73" s="59">
        <f>[17]Touko!D15*[18]Touko!I15/100</f>
        <v>61090.190564825098</v>
      </c>
      <c r="H73" s="59">
        <f>[17]Touko!D15*[18]Touko!J15/100</f>
        <v>4886.9901247741354</v>
      </c>
      <c r="I73" s="59"/>
      <c r="J73" s="59">
        <f>[17]Touko!E15*[18]Touko!K15/100</f>
        <v>38824.612600158362</v>
      </c>
      <c r="K73" s="59">
        <f>[17]Touko!E15*[18]Touko!L15/100</f>
        <v>95961.052259719974</v>
      </c>
      <c r="L73" s="59">
        <f>[17]Touko!E15*[18]Touko!M15/100</f>
        <v>7362.3351401216805</v>
      </c>
      <c r="R73" s="38"/>
    </row>
    <row r="74" spans="1:23" x14ac:dyDescent="0.2">
      <c r="A74" s="58" t="s">
        <v>162</v>
      </c>
      <c r="B74" s="59">
        <f t="shared" si="2"/>
        <v>109967.85202815439</v>
      </c>
      <c r="C74" s="59">
        <f t="shared" si="2"/>
        <v>142937.60664602375</v>
      </c>
      <c r="D74" s="59">
        <f t="shared" si="2"/>
        <v>16067.54132539734</v>
      </c>
      <c r="E74" s="58"/>
      <c r="F74" s="59">
        <f>[17]Kesä!D15*[18]Kesä!H15/100</f>
        <v>35614.181748568022</v>
      </c>
      <c r="G74" s="59">
        <f>[17]Kesä!D15*[18]Kesä!I15/100</f>
        <v>37385.890178239417</v>
      </c>
      <c r="H74" s="59">
        <f>[17]Kesä!D15*[18]Kesä!J15/100</f>
        <v>4056.9280725761041</v>
      </c>
      <c r="I74" s="59"/>
      <c r="J74" s="59">
        <f>[17]Kesä!E15*[18]Kesä!K15/100</f>
        <v>74353.670279586368</v>
      </c>
      <c r="K74" s="59">
        <f>[17]Kesä!E15*[18]Kesä!L15/100</f>
        <v>105551.71646778432</v>
      </c>
      <c r="L74" s="59">
        <f>[17]Kesä!E15*[18]Kesä!M15/100</f>
        <v>12010.613252821237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x14ac:dyDescent="0.2">
      <c r="A75" s="58" t="s">
        <v>163</v>
      </c>
      <c r="B75" s="59">
        <f t="shared" si="2"/>
        <v>203697.21358888235</v>
      </c>
      <c r="C75" s="59">
        <f t="shared" si="2"/>
        <v>79250.889906807366</v>
      </c>
      <c r="D75" s="59">
        <f t="shared" si="2"/>
        <v>22738.896505077704</v>
      </c>
      <c r="E75" s="58"/>
      <c r="F75" s="59">
        <f>[17]Heinä!D15*[18]Heinä!H15/100</f>
        <v>76456.417714786992</v>
      </c>
      <c r="G75" s="59">
        <f>[17]Heinä!D15*[18]Heinä!I15/100</f>
        <v>26296.928192658132</v>
      </c>
      <c r="H75" s="59">
        <f>[17]Heinä!D15*[18]Heinä!J15/100</f>
        <v>6879.6540933223223</v>
      </c>
      <c r="I75" s="59"/>
      <c r="J75" s="59">
        <f>[17]Heinä!E15*[18]Heinä!K15/100</f>
        <v>127240.79587409538</v>
      </c>
      <c r="K75" s="59">
        <f>[17]Heinä!E15*[18]Heinä!L15/100</f>
        <v>52953.961714149242</v>
      </c>
      <c r="L75" s="59">
        <f>[17]Heinä!E15*[18]Heinä!M15/100</f>
        <v>15859.24241175538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x14ac:dyDescent="0.2">
      <c r="A76" s="58" t="s">
        <v>164</v>
      </c>
      <c r="B76" s="59">
        <f t="shared" si="2"/>
        <v>184338.13944258256</v>
      </c>
      <c r="C76" s="59">
        <f t="shared" si="2"/>
        <v>137624.23262901732</v>
      </c>
      <c r="D76" s="59">
        <f t="shared" si="2"/>
        <v>13897.627927981572</v>
      </c>
      <c r="E76" s="58"/>
      <c r="F76" s="59">
        <f>[17]Elo!D15*[18]Elo!H15/100</f>
        <v>52000.013128598643</v>
      </c>
      <c r="G76" s="59">
        <f>[17]Elo!D15*[18]Elo!I15/100</f>
        <v>41951.237174000998</v>
      </c>
      <c r="H76" s="59">
        <f>[17]Elo!D15*[18]Elo!J15/100</f>
        <v>4220.749697694876</v>
      </c>
      <c r="I76" s="59"/>
      <c r="J76" s="59">
        <f>[17]Elo!E15*[18]Elo!K15/100</f>
        <v>132338.1263139839</v>
      </c>
      <c r="K76" s="59">
        <f>[17]Elo!E15*[18]Elo!L15/100</f>
        <v>95672.995455016309</v>
      </c>
      <c r="L76" s="59">
        <f>[17]Elo!E15*[18]Elo!M15/100</f>
        <v>9676.8782302866966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x14ac:dyDescent="0.2">
      <c r="A77" s="58" t="s">
        <v>165</v>
      </c>
      <c r="B77" s="59">
        <f t="shared" si="2"/>
        <v>81954.866213114932</v>
      </c>
      <c r="C77" s="59">
        <f t="shared" si="2"/>
        <v>157317.09066629485</v>
      </c>
      <c r="D77" s="59">
        <f t="shared" si="2"/>
        <v>13551.043121507995</v>
      </c>
      <c r="E77" s="58"/>
      <c r="F77" s="59">
        <f>[17]Syys!D15*[18]Syys!H15/100</f>
        <v>26837.482271863119</v>
      </c>
      <c r="G77" s="59">
        <f>[17]Syys!D15*[18]Syys!I15/100</f>
        <v>50963.226304226162</v>
      </c>
      <c r="H77" s="59">
        <f>[17]Syys!D15*[18]Syys!J15/100</f>
        <v>4623.2914244876874</v>
      </c>
      <c r="I77" s="59"/>
      <c r="J77" s="59">
        <f>[17]Syys!E15*[18]Syys!K15/100</f>
        <v>55117.383941251814</v>
      </c>
      <c r="K77" s="59">
        <f>[17]Syys!E15*[18]Syys!L15/100</f>
        <v>106353.86436206868</v>
      </c>
      <c r="L77" s="59">
        <f>[17]Syys!E15*[18]Syys!M15/100</f>
        <v>8927.7516970203087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x14ac:dyDescent="0.2">
      <c r="A78" s="56" t="s">
        <v>166</v>
      </c>
      <c r="B78" s="57">
        <f t="shared" si="2"/>
        <v>69237.08545568728</v>
      </c>
      <c r="C78" s="57">
        <f t="shared" si="2"/>
        <v>151911.1330826155</v>
      </c>
      <c r="D78" s="57">
        <f t="shared" si="2"/>
        <v>14788.781461695457</v>
      </c>
      <c r="E78" s="56"/>
      <c r="F78" s="57">
        <f>[17]Loka!D15*[18]Loka!H15/100</f>
        <v>30868.357121829198</v>
      </c>
      <c r="G78" s="57">
        <f>[17]Loka!D15*[18]Loka!I15/100</f>
        <v>65165.614539969036</v>
      </c>
      <c r="H78" s="57">
        <f>[17]Loka!D15*[18]Loka!J15/100</f>
        <v>5334.0283377962887</v>
      </c>
      <c r="I78" s="57"/>
      <c r="J78" s="57">
        <f>[17]Loka!E15*[18]Loka!K15/100</f>
        <v>38368.728333858082</v>
      </c>
      <c r="K78" s="57">
        <f>[17]Loka!E15*[18]Loka!L15/100</f>
        <v>86745.518542646474</v>
      </c>
      <c r="L78" s="57">
        <f>[17]Loka!E15*[18]Loka!M15/100</f>
        <v>9454.7531238991669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x14ac:dyDescent="0.2">
      <c r="A79" s="56" t="s">
        <v>167</v>
      </c>
      <c r="B79" s="57">
        <f t="shared" si="2"/>
        <v>77650.945016955957</v>
      </c>
      <c r="C79" s="57">
        <f t="shared" si="2"/>
        <v>145150.66068854215</v>
      </c>
      <c r="D79" s="57">
        <f t="shared" si="2"/>
        <v>12035.394294395976</v>
      </c>
      <c r="E79" s="56"/>
      <c r="F79" s="57">
        <f>[17]Marras!D15*[18]Marras!H15/100</f>
        <v>36335.854975824746</v>
      </c>
      <c r="G79" s="57">
        <f>[17]Marras!D15*[18]Marras!I15/100</f>
        <v>64820.910347623751</v>
      </c>
      <c r="H79" s="57">
        <f>[17]Marras!D15*[18]Marras!J15/100</f>
        <v>4768.2346764455751</v>
      </c>
      <c r="I79" s="57"/>
      <c r="J79" s="57">
        <f>[17]Marras!E15*[18]Marras!K15/100</f>
        <v>41315.090041131203</v>
      </c>
      <c r="K79" s="57">
        <f>[17]Marras!E15*[18]Marras!L15/100</f>
        <v>80329.750340918399</v>
      </c>
      <c r="L79" s="57">
        <f>[17]Marras!E15*[18]Marras!M15/100</f>
        <v>7267.1596179504004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x14ac:dyDescent="0.2">
      <c r="A80" s="56" t="s">
        <v>168</v>
      </c>
      <c r="B80" s="57">
        <f t="shared" si="2"/>
        <v>63454.677367556869</v>
      </c>
      <c r="C80" s="57">
        <f t="shared" si="2"/>
        <v>82694.145997541564</v>
      </c>
      <c r="D80" s="57">
        <f t="shared" si="2"/>
        <v>30150.176634196312</v>
      </c>
      <c r="E80" s="56"/>
      <c r="F80" s="57">
        <f>[17]Joulu!D15*[18]Joulu!H15/100</f>
        <v>23916.810434366624</v>
      </c>
      <c r="G80" s="57">
        <f>[17]Joulu!D15*[18]Joulu!I15/100</f>
        <v>35332.923107078481</v>
      </c>
      <c r="H80" s="57">
        <f>[17]Joulu!D15*[18]Joulu!J15/100</f>
        <v>11276.266457849641</v>
      </c>
      <c r="I80" s="57"/>
      <c r="J80" s="57">
        <f>[17]Joulu!E15*[18]Joulu!K15/100</f>
        <v>39537.866933190249</v>
      </c>
      <c r="K80" s="57">
        <f>[17]Joulu!E15*[18]Joulu!L15/100</f>
        <v>47361.222890463083</v>
      </c>
      <c r="L80" s="57">
        <f>[17]Joulu!E15*[18]Joulu!M15/100</f>
        <v>18873.910176346672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x14ac:dyDescent="0.2">
      <c r="A81" s="56" t="s">
        <v>171</v>
      </c>
      <c r="B81" s="57">
        <f t="shared" si="2"/>
        <v>67830.013604596679</v>
      </c>
      <c r="C81" s="57">
        <f t="shared" si="2"/>
        <v>121247.7676322625</v>
      </c>
      <c r="D81" s="57">
        <f t="shared" si="2"/>
        <v>11063.218762857656</v>
      </c>
      <c r="E81" s="56"/>
      <c r="F81" s="57">
        <f>[19]Tammi!D15*[20]Tammi!H15/100</f>
        <v>27401.846195593105</v>
      </c>
      <c r="G81" s="57">
        <f>[19]Tammi!D15*[20]Tammi!I15/100</f>
        <v>48072.233707639098</v>
      </c>
      <c r="H81" s="57">
        <f>[19]Tammi!D15*[20]Tammi!J15/100</f>
        <v>3840.9200968471146</v>
      </c>
      <c r="I81" s="57"/>
      <c r="J81" s="57">
        <f>[19]Tammi!E15*[20]Tammi!K15/100</f>
        <v>40428.167409003574</v>
      </c>
      <c r="K81" s="57">
        <f>[19]Tammi!E15*[20]Tammi!L15/100</f>
        <v>73175.533924623407</v>
      </c>
      <c r="L81" s="57">
        <f>[19]Tammi!E15*[20]Tammi!M15/100</f>
        <v>7222.2986660105416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x14ac:dyDescent="0.2">
      <c r="A82" s="56" t="s">
        <v>174</v>
      </c>
      <c r="B82" s="57">
        <f t="shared" si="2"/>
        <v>61047.29808284872</v>
      </c>
      <c r="C82" s="57">
        <f t="shared" si="2"/>
        <v>107213.20571753877</v>
      </c>
      <c r="D82" s="57">
        <f t="shared" si="2"/>
        <v>3783.4962000480932</v>
      </c>
      <c r="E82" s="56"/>
      <c r="F82" s="57">
        <f>[19]Helmi!D15*[20]Helmi!H15/100</f>
        <v>29442.770728363721</v>
      </c>
      <c r="G82" s="57">
        <f>[19]Helmi!D15*[20]Helmi!I15/100</f>
        <v>48981.440582903975</v>
      </c>
      <c r="H82" s="57">
        <f>[19]Helmi!D15*[20]Helmi!J15/100</f>
        <v>2114.7886888933781</v>
      </c>
      <c r="I82" s="57"/>
      <c r="J82" s="57">
        <f>[19]Helmi!E15*[20]Helmi!K15/100</f>
        <v>31604.527354485002</v>
      </c>
      <c r="K82" s="57">
        <f>[19]Helmi!E15*[20]Helmi!L15/100</f>
        <v>58231.765134634807</v>
      </c>
      <c r="L82" s="57">
        <f>[19]Helmi!E15*[20]Helmi!M15/100</f>
        <v>1668.7075111547151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x14ac:dyDescent="0.2">
      <c r="A83" s="56" t="s">
        <v>175</v>
      </c>
      <c r="B83" s="57">
        <f t="shared" si="2"/>
        <v>75792.76852741708</v>
      </c>
      <c r="C83" s="57">
        <f t="shared" si="2"/>
        <v>128296.81868241221</v>
      </c>
      <c r="D83" s="57">
        <f t="shared" si="2"/>
        <v>9534.4127902040273</v>
      </c>
      <c r="E83" s="56"/>
      <c r="F83" s="57">
        <f>[19]Maalis!D15*[20]Maalis!H15/100</f>
        <v>31965.163253054427</v>
      </c>
      <c r="G83" s="57">
        <f>[19]Maalis!D15*[20]Maalis!I15/100</f>
        <v>56209.107246720043</v>
      </c>
      <c r="H83" s="57">
        <f>[19]Maalis!D15*[20]Maalis!J15/100</f>
        <v>3938.7295005018595</v>
      </c>
      <c r="I83" s="57"/>
      <c r="J83" s="57">
        <f>[19]Maalis!E15*[20]Maalis!K15/100</f>
        <v>43827.60527436265</v>
      </c>
      <c r="K83" s="57">
        <f>[19]Maalis!E15*[20]Maalis!L15/100</f>
        <v>72087.711435692167</v>
      </c>
      <c r="L83" s="57">
        <f>[19]Maalis!E15*[20]Maalis!M15/100</f>
        <v>5595.6832897021677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x14ac:dyDescent="0.2">
      <c r="A84" s="56" t="s">
        <v>176</v>
      </c>
      <c r="B84" s="57">
        <f t="shared" si="2"/>
        <v>71778.384878458834</v>
      </c>
      <c r="C84" s="57">
        <f t="shared" si="2"/>
        <v>106247.52491385562</v>
      </c>
      <c r="D84" s="57">
        <f t="shared" si="2"/>
        <v>9918.0902070497832</v>
      </c>
      <c r="E84" s="56"/>
      <c r="F84" s="57">
        <f>[19]Huhti!D15*[20]Huhti!H15/100</f>
        <v>28884.250038170492</v>
      </c>
      <c r="G84" s="57">
        <f>[19]Huhti!D15*[20]Huhti!I15/100</f>
        <v>43203.707362216795</v>
      </c>
      <c r="H84" s="57">
        <f>[19]Huhti!D15*[20]Huhti!J15/100</f>
        <v>3905.0425995367173</v>
      </c>
      <c r="I84" s="57"/>
      <c r="J84" s="57">
        <f>[19]Huhti!E15*[20]Huhti!K15/100</f>
        <v>42894.134840288338</v>
      </c>
      <c r="K84" s="57">
        <f>[19]Huhti!E15*[20]Huhti!L15/100</f>
        <v>63043.817551638836</v>
      </c>
      <c r="L84" s="57">
        <f>[19]Huhti!E15*[20]Huhti!M15/100</f>
        <v>6013.0476075130655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x14ac:dyDescent="0.2">
      <c r="A85" s="58" t="s">
        <v>177</v>
      </c>
      <c r="B85" s="59">
        <f t="shared" si="2"/>
        <v>92079.488522413114</v>
      </c>
      <c r="C85" s="59">
        <f t="shared" si="2"/>
        <v>152383.52261683752</v>
      </c>
      <c r="D85" s="59">
        <f t="shared" si="2"/>
        <v>14414.988860603753</v>
      </c>
      <c r="E85" s="58"/>
      <c r="F85" s="59">
        <f>[19]Touko!D15*[20]Touko!H15/100</f>
        <v>35245.439358447999</v>
      </c>
      <c r="G85" s="59">
        <f>[19]Touko!D15*[20]Touko!I15/100</f>
        <v>52558.345780244475</v>
      </c>
      <c r="H85" s="59">
        <f>[19]Touko!D15*[20]Touko!J15/100</f>
        <v>4420.2148606619521</v>
      </c>
      <c r="I85" s="59"/>
      <c r="J85" s="59">
        <f>[19]Touko!E15*[20]Touko!K15/100</f>
        <v>56834.049163965115</v>
      </c>
      <c r="K85" s="59">
        <f>[19]Touko!E15*[20]Touko!L15/100</f>
        <v>99825.176836593033</v>
      </c>
      <c r="L85" s="59">
        <f>[19]Touko!E15*[20]Touko!M15/100</f>
        <v>9994.7739999418009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x14ac:dyDescent="0.2">
      <c r="A86" s="58" t="s">
        <v>178</v>
      </c>
      <c r="B86" s="59">
        <f t="shared" si="2"/>
        <v>146353.80336809027</v>
      </c>
      <c r="C86" s="59">
        <f t="shared" si="2"/>
        <v>132399.85952766734</v>
      </c>
      <c r="D86" s="59">
        <f t="shared" si="2"/>
        <v>21488.337104037168</v>
      </c>
      <c r="E86" s="58"/>
      <c r="F86" s="59">
        <f>[19]Kesä!D15*[20]Kesä!H15/100</f>
        <v>56231.125610892173</v>
      </c>
      <c r="G86" s="59">
        <f>[19]Kesä!D15*[20]Kesä!I15/100</f>
        <v>40422.898918769562</v>
      </c>
      <c r="H86" s="59">
        <f>[19]Kesä!D15*[20]Kesä!J15/100</f>
        <v>5956.9754701330376</v>
      </c>
      <c r="I86" s="59"/>
      <c r="J86" s="59">
        <f>[19]Kesä!E15*[20]Kesä!K15/100</f>
        <v>90122.677757198107</v>
      </c>
      <c r="K86" s="59">
        <f>[19]Kesä!E15*[20]Kesä!L15/100</f>
        <v>91976.960608897774</v>
      </c>
      <c r="L86" s="59">
        <f>[19]Kesä!E15*[20]Kesä!M15/100</f>
        <v>15531.361633904131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x14ac:dyDescent="0.2">
      <c r="A87" s="58" t="s">
        <v>179</v>
      </c>
      <c r="B87" s="59">
        <f t="shared" si="2"/>
        <v>256177.02356602577</v>
      </c>
      <c r="C87" s="59">
        <f t="shared" si="2"/>
        <v>59281.503707613869</v>
      </c>
      <c r="D87" s="59">
        <f t="shared" si="2"/>
        <v>14939.472726029329</v>
      </c>
      <c r="E87" s="58"/>
      <c r="F87" s="59">
        <f>[19]Heinä!D15*[20]Heinä!H15/100</f>
        <v>108746.08388517886</v>
      </c>
      <c r="G87" s="59">
        <f>[19]Heinä!D15*[20]Heinä!I15/100</f>
        <v>19087.262740224003</v>
      </c>
      <c r="H87" s="59">
        <f>[19]Heinä!D15*[20]Heinä!J15/100</f>
        <v>4262.6533752575997</v>
      </c>
      <c r="I87" s="59"/>
      <c r="J87" s="59">
        <f>[19]Heinä!E15*[20]Heinä!K15/100</f>
        <v>147430.9396808469</v>
      </c>
      <c r="K87" s="59">
        <f>[19]Heinä!E15*[20]Heinä!L15/100</f>
        <v>40194.240967389866</v>
      </c>
      <c r="L87" s="59">
        <f>[19]Heinä!E15*[20]Heinä!M15/100</f>
        <v>10676.81935077173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2">
      <c r="A88" s="58" t="s">
        <v>180</v>
      </c>
      <c r="B88" s="59">
        <f t="shared" si="2"/>
        <v>196254.5881635859</v>
      </c>
      <c r="C88" s="59">
        <f t="shared" si="2"/>
        <v>146597.66628367131</v>
      </c>
      <c r="D88" s="59">
        <f t="shared" si="2"/>
        <v>18935.745551999535</v>
      </c>
      <c r="E88" s="58"/>
      <c r="F88" s="59">
        <f>[19]Elo!D15*[20]Elo!H15/100</f>
        <v>62599.453138585835</v>
      </c>
      <c r="G88" s="59">
        <f>[19]Elo!D15*[20]Elo!I15/100</f>
        <v>46339.454220497522</v>
      </c>
      <c r="H88" s="59">
        <f>[19]Elo!D15*[20]Elo!J15/100</f>
        <v>5080.0926409166495</v>
      </c>
      <c r="I88" s="59"/>
      <c r="J88" s="59">
        <f>[19]Elo!E15*[20]Elo!K15/100</f>
        <v>133655.13502500005</v>
      </c>
      <c r="K88" s="59">
        <f>[19]Elo!E15*[20]Elo!L15/100</f>
        <v>100258.21206317378</v>
      </c>
      <c r="L88" s="59">
        <f>[19]Elo!E15*[20]Elo!M15/100</f>
        <v>13855.652911082883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x14ac:dyDescent="0.2">
      <c r="A89" s="58" t="s">
        <v>181</v>
      </c>
      <c r="B89" s="59">
        <f t="shared" si="2"/>
        <v>108239.70376969548</v>
      </c>
      <c r="C89" s="59">
        <f t="shared" si="2"/>
        <v>150378.92432860832</v>
      </c>
      <c r="D89" s="59">
        <f t="shared" si="2"/>
        <v>10412.371901528384</v>
      </c>
      <c r="E89" s="58"/>
      <c r="F89" s="59">
        <f>[19]Syys!D15*[20]Syys!H15/100</f>
        <v>39453.485768680002</v>
      </c>
      <c r="G89" s="59">
        <f>[19]Syys!D15*[20]Syys!I15/100</f>
        <v>58269.451971720526</v>
      </c>
      <c r="H89" s="59">
        <f>[19]Syys!D15*[20]Syys!J15/100</f>
        <v>3481.0622595994805</v>
      </c>
      <c r="I89" s="59"/>
      <c r="J89" s="59">
        <f>[19]Syys!E15*[20]Syys!K15/100</f>
        <v>68786.21800101547</v>
      </c>
      <c r="K89" s="59">
        <f>[19]Syys!E15*[20]Syys!L15/100</f>
        <v>92109.472356887811</v>
      </c>
      <c r="L89" s="59">
        <f>[19]Syys!E15*[20]Syys!M15/100</f>
        <v>6931.3096419289031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x14ac:dyDescent="0.2">
      <c r="A90" s="56" t="s">
        <v>182</v>
      </c>
      <c r="B90" s="57">
        <f t="shared" si="2"/>
        <v>86930.457576697663</v>
      </c>
      <c r="C90" s="57">
        <f t="shared" si="2"/>
        <v>142885.94894015318</v>
      </c>
      <c r="D90" s="57">
        <f t="shared" si="2"/>
        <v>25609.593483842458</v>
      </c>
      <c r="E90" s="56"/>
      <c r="F90" s="57">
        <f>[19]Loka!D15*[20]Loka!H15/100</f>
        <v>43373.860498627349</v>
      </c>
      <c r="G90" s="57">
        <f>[19]Loka!D15*[20]Loka!I15/100</f>
        <v>62726.218464332858</v>
      </c>
      <c r="H90" s="57">
        <f>[19]Loka!D15*[20]Loka!J15/100</f>
        <v>9444.921037733071</v>
      </c>
      <c r="I90" s="57"/>
      <c r="J90" s="57">
        <f>[19]Loka!E15*[20]Loka!K15/100</f>
        <v>43556.597078070306</v>
      </c>
      <c r="K90" s="57">
        <f>[19]Loka!E15*[20]Loka!L15/100</f>
        <v>80159.73047582031</v>
      </c>
      <c r="L90" s="57">
        <f>[19]Loka!E15*[20]Loka!M15/100</f>
        <v>16164.672446109389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x14ac:dyDescent="0.2">
      <c r="A91" s="56" t="s">
        <v>183</v>
      </c>
      <c r="B91" s="57">
        <f t="shared" si="2"/>
        <v>90890.187157448963</v>
      </c>
      <c r="C91" s="57">
        <f t="shared" si="2"/>
        <v>144960.18942743534</v>
      </c>
      <c r="D91" s="57">
        <f t="shared" si="2"/>
        <v>12024.623415360882</v>
      </c>
      <c r="E91" s="56"/>
      <c r="F91" s="57">
        <f>[19]Marras!D15*[20]Marras!H15/100</f>
        <v>42971.759392982189</v>
      </c>
      <c r="G91" s="57">
        <f>[19]Marras!D15*[20]Marras!I15/100</f>
        <v>73744.605947469929</v>
      </c>
      <c r="H91" s="57">
        <f>[19]Marras!D15*[20]Marras!J15/100</f>
        <v>5884.6346597930824</v>
      </c>
      <c r="I91" s="57"/>
      <c r="J91" s="57">
        <f>[19]Marras!E15*[20]Marras!K15/100</f>
        <v>47918.427764466775</v>
      </c>
      <c r="K91" s="57">
        <f>[19]Marras!E15*[20]Marras!L15/100</f>
        <v>71215.583479965426</v>
      </c>
      <c r="L91" s="57">
        <f>[19]Marras!E15*[20]Marras!M15/100</f>
        <v>6139.9887555678006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">
      <c r="A92" s="56" t="s">
        <v>184</v>
      </c>
      <c r="B92" s="57">
        <f t="shared" si="2"/>
        <v>83660.391584790341</v>
      </c>
      <c r="C92" s="57">
        <f t="shared" si="2"/>
        <v>94860.07012721771</v>
      </c>
      <c r="D92" s="57">
        <f t="shared" si="2"/>
        <v>8203.538287663052</v>
      </c>
      <c r="E92" s="56"/>
      <c r="F92" s="57">
        <f>[19]Joulu!D15*[20]Joulu!H15/100</f>
        <v>34078.306291201829</v>
      </c>
      <c r="G92" s="57">
        <f>[19]Joulu!D15*[20]Joulu!I15/100</f>
        <v>39514.573767676142</v>
      </c>
      <c r="H92" s="57">
        <f>[19]Joulu!D15*[20]Joulu!J15/100</f>
        <v>3498.11994112203</v>
      </c>
      <c r="I92" s="57"/>
      <c r="J92" s="57">
        <f>[19]Joulu!E15*[20]Joulu!K15/100</f>
        <v>49582.085293588505</v>
      </c>
      <c r="K92" s="57">
        <f>[19]Joulu!E15*[20]Joulu!L15/100</f>
        <v>55345.496359541568</v>
      </c>
      <c r="L92" s="57">
        <f>[19]Joulu!E15*[20]Joulu!M15/100</f>
        <v>4705.4183465410215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">
      <c r="A93" s="56" t="s">
        <v>186</v>
      </c>
      <c r="B93" s="57">
        <f t="shared" si="2"/>
        <v>72521.127753654117</v>
      </c>
      <c r="C93" s="57">
        <f t="shared" si="2"/>
        <v>140477.45885172414</v>
      </c>
      <c r="D93" s="57">
        <f t="shared" si="2"/>
        <v>11095.413394393152</v>
      </c>
      <c r="E93" s="56"/>
      <c r="F93" s="57">
        <f>[21]Tammi!D15*[22]Tammi!H15/100</f>
        <v>28221.032500697638</v>
      </c>
      <c r="G93" s="57">
        <f>[21]Tammi!D15*[22]Tammi!I15/100</f>
        <v>56956.207316159431</v>
      </c>
      <c r="H93" s="57">
        <f>[21]Tammi!D15*[22]Tammi!J15/100</f>
        <v>4909.7601825123211</v>
      </c>
      <c r="I93" s="57"/>
      <c r="J93" s="57">
        <f>[21]Tammi!E15*[22]Tammi!K15/100</f>
        <v>44300.095252956475</v>
      </c>
      <c r="K93" s="57">
        <f>[21]Tammi!E15*[22]Tammi!L15/100</f>
        <v>83521.251535564705</v>
      </c>
      <c r="L93" s="57">
        <f>[21]Tammi!E15*[22]Tammi!M15/100</f>
        <v>6185.6532118808318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x14ac:dyDescent="0.2">
      <c r="A94" s="56" t="s">
        <v>189</v>
      </c>
      <c r="B94" s="57">
        <f t="shared" si="2"/>
        <v>74098.745765616812</v>
      </c>
      <c r="C94" s="57">
        <f t="shared" si="2"/>
        <v>120473.1266821772</v>
      </c>
      <c r="D94" s="57">
        <f t="shared" si="2"/>
        <v>10832.127551914757</v>
      </c>
      <c r="E94" s="56"/>
      <c r="F94" s="57">
        <f>[21]Helmi!D15*[22]Helmi!H15/100</f>
        <v>35649.08968829707</v>
      </c>
      <c r="G94" s="57">
        <f>[21]Helmi!D15*[22]Helmi!I15/100</f>
        <v>55613.197432082437</v>
      </c>
      <c r="H94" s="57">
        <f>[21]Helmi!D15*[22]Helmi!J15/100</f>
        <v>5818.7128793292577</v>
      </c>
      <c r="I94" s="57"/>
      <c r="J94" s="57">
        <f>[21]Helmi!E15*[22]Helmi!K15/100</f>
        <v>38449.656077319742</v>
      </c>
      <c r="K94" s="57">
        <f>[21]Helmi!E15*[22]Helmi!L15/100</f>
        <v>64859.929250094763</v>
      </c>
      <c r="L94" s="57">
        <f>[21]Helmi!E15*[22]Helmi!M15/100</f>
        <v>5013.4146725854998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x14ac:dyDescent="0.2">
      <c r="A95" s="56" t="s">
        <v>190</v>
      </c>
      <c r="B95" s="57">
        <f t="shared" si="2"/>
        <v>90233.119601726838</v>
      </c>
      <c r="C95" s="57">
        <f t="shared" si="2"/>
        <v>117660.78606878132</v>
      </c>
      <c r="D95" s="57">
        <f t="shared" si="2"/>
        <v>6480.0943292987104</v>
      </c>
      <c r="E95" s="56"/>
      <c r="F95" s="57">
        <f>[21]Maalis!D15*[22]Maalis!H15/100</f>
        <v>34361.335787451841</v>
      </c>
      <c r="G95" s="57">
        <f>[21]Maalis!D15*[22]Maalis!I15/100</f>
        <v>50497.281684706322</v>
      </c>
      <c r="H95" s="57">
        <f>[21]Maalis!D15*[22]Maalis!J15/100</f>
        <v>3015.3825282812099</v>
      </c>
      <c r="I95" s="57"/>
      <c r="J95" s="57">
        <f>[21]Maalis!E15*[22]Maalis!K15/100</f>
        <v>55871.783814274997</v>
      </c>
      <c r="K95" s="57">
        <f>[21]Maalis!E15*[22]Maalis!L15/100</f>
        <v>67163.504384075</v>
      </c>
      <c r="L95" s="57">
        <f>[21]Maalis!E15*[22]Maalis!M15/100</f>
        <v>3464.7118010175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x14ac:dyDescent="0.2">
      <c r="A96" s="56" t="s">
        <v>191</v>
      </c>
      <c r="B96" s="57">
        <f t="shared" si="2"/>
        <v>84703.965692843019</v>
      </c>
      <c r="C96" s="57">
        <f t="shared" si="2"/>
        <v>136020.69958949322</v>
      </c>
      <c r="D96" s="57">
        <f t="shared" si="2"/>
        <v>11169.334716662219</v>
      </c>
      <c r="E96" s="56"/>
      <c r="F96" s="57">
        <f>[21]Huhti!D15*[22]Huhti!H15/100</f>
        <v>38267.066559685198</v>
      </c>
      <c r="G96" s="57">
        <f>[21]Huhti!D15*[22]Huhti!I15/100</f>
        <v>58479.202309776796</v>
      </c>
      <c r="H96" s="57">
        <f>[21]Huhti!D15*[22]Huhti!J15/100</f>
        <v>5213.7311299262401</v>
      </c>
      <c r="I96" s="57"/>
      <c r="J96" s="57">
        <f>[21]Huhti!E15*[22]Huhti!K15/100</f>
        <v>46436.899133157822</v>
      </c>
      <c r="K96" s="57">
        <f>[21]Huhti!E15*[22]Huhti!L15/100</f>
        <v>77541.497279716408</v>
      </c>
      <c r="L96" s="57">
        <f>[21]Huhti!E15*[22]Huhti!M15/100</f>
        <v>5955.6035867359778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x14ac:dyDescent="0.2">
      <c r="A97" s="58" t="s">
        <v>192</v>
      </c>
      <c r="B97" s="59">
        <f t="shared" si="2"/>
        <v>104000.1765590905</v>
      </c>
      <c r="C97" s="59">
        <f t="shared" si="2"/>
        <v>146596.1941972528</v>
      </c>
      <c r="D97" s="59">
        <f t="shared" si="2"/>
        <v>14346.629242641287</v>
      </c>
      <c r="E97" s="58"/>
      <c r="F97" s="59">
        <f>[21]Touko!D15*[22]Touko!H15/100</f>
        <v>43018.033116600964</v>
      </c>
      <c r="G97" s="59">
        <f>[21]Touko!D15*[22]Touko!I15/100</f>
        <v>55753.594612045439</v>
      </c>
      <c r="H97" s="59">
        <f>[21]Touko!D15*[22]Touko!J15/100</f>
        <v>6124.3722714584965</v>
      </c>
      <c r="I97" s="59"/>
      <c r="J97" s="59">
        <f>[21]Touko!E15*[22]Touko!K15/100</f>
        <v>60982.143442489534</v>
      </c>
      <c r="K97" s="59">
        <f>[21]Touko!E15*[22]Touko!L15/100</f>
        <v>90842.599585207354</v>
      </c>
      <c r="L97" s="59">
        <f>[21]Touko!E15*[22]Touko!M15/100</f>
        <v>8222.2569711827909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x14ac:dyDescent="0.2">
      <c r="A98" s="58" t="s">
        <v>193</v>
      </c>
      <c r="B98" s="59">
        <f t="shared" si="2"/>
        <v>156177.29529099216</v>
      </c>
      <c r="C98" s="59">
        <f t="shared" si="2"/>
        <v>128401.14395645668</v>
      </c>
      <c r="D98" s="59">
        <f t="shared" si="2"/>
        <v>9625.5607527730444</v>
      </c>
      <c r="E98" s="58"/>
      <c r="F98" s="59">
        <f>[21]Kesä!D15*[22]Kesä!H15/100</f>
        <v>61397.695122533638</v>
      </c>
      <c r="G98" s="59">
        <f>[21]Kesä!D15*[22]Kesä!I15/100</f>
        <v>45184.326960663653</v>
      </c>
      <c r="H98" s="59">
        <f>[21]Kesä!D15*[22]Kesä!J15/100</f>
        <v>3535.9779164723464</v>
      </c>
      <c r="I98" s="59"/>
      <c r="J98" s="59">
        <f>[21]Kesä!E15*[22]Kesä!K15/100</f>
        <v>94779.600168458521</v>
      </c>
      <c r="K98" s="59">
        <f>[21]Kesä!E15*[22]Kesä!L15/100</f>
        <v>83216.816995793037</v>
      </c>
      <c r="L98" s="59">
        <f>[21]Kesä!E15*[22]Kesä!M15/100</f>
        <v>6089.5828363006985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x14ac:dyDescent="0.2">
      <c r="A99" s="58" t="s">
        <v>195</v>
      </c>
      <c r="B99" s="59">
        <f t="shared" si="2"/>
        <v>237105.25347493379</v>
      </c>
      <c r="C99" s="59">
        <f t="shared" si="2"/>
        <v>85060.278101661068</v>
      </c>
      <c r="D99" s="59">
        <f t="shared" si="2"/>
        <v>15525.468422051832</v>
      </c>
      <c r="E99" s="58"/>
      <c r="F99" s="59">
        <f>[21]Heinä!D15*[22]Heinä!H15/100</f>
        <v>104577.4305532296</v>
      </c>
      <c r="G99" s="59">
        <f>[21]Heinä!D15*[22]Heinä!I15/100</f>
        <v>33146.774807904003</v>
      </c>
      <c r="H99" s="59">
        <f>[21]Heinä!D15*[22]Heinä!J15/100</f>
        <v>6635.7946388663995</v>
      </c>
      <c r="I99" s="59"/>
      <c r="J99" s="59">
        <f>[21]Heinä!E15*[22]Heinä!K15/100</f>
        <v>132527.82292170418</v>
      </c>
      <c r="K99" s="59">
        <f>[21]Heinä!E15*[22]Heinä!L15/100</f>
        <v>51913.503293757065</v>
      </c>
      <c r="L99" s="59">
        <f>[21]Heinä!E15*[22]Heinä!M15/100</f>
        <v>8889.6737831854316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x14ac:dyDescent="0.2">
      <c r="A100" s="58" t="s">
        <v>196</v>
      </c>
      <c r="B100" s="59">
        <f t="shared" si="2"/>
        <v>196796.63103185309</v>
      </c>
      <c r="C100" s="59">
        <f t="shared" si="2"/>
        <v>144721.68568227923</v>
      </c>
      <c r="D100" s="59">
        <f t="shared" si="2"/>
        <v>12564.683285362536</v>
      </c>
      <c r="E100" s="58"/>
      <c r="F100" s="59">
        <f>[21]Elo!D15*[22]Elo!H15/100</f>
        <v>59856.050682157613</v>
      </c>
      <c r="G100" s="59">
        <f>[21]Elo!D15*[22]Elo!I15/100</f>
        <v>50452.476962862725</v>
      </c>
      <c r="H100" s="59">
        <f>[21]Elo!D15*[22]Elo!J15/100</f>
        <v>3592.4723554352636</v>
      </c>
      <c r="I100" s="59"/>
      <c r="J100" s="59">
        <f>[21]Elo!E15*[22]Elo!K15/100</f>
        <v>136940.58034969549</v>
      </c>
      <c r="K100" s="59">
        <f>[21]Elo!E15*[22]Elo!L15/100</f>
        <v>94269.208719416521</v>
      </c>
      <c r="L100" s="59">
        <f>[21]Elo!E15*[22]Elo!M15/100</f>
        <v>8972.2109299272724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">
      <c r="A101" s="58" t="s">
        <v>197</v>
      </c>
      <c r="B101" s="59">
        <f t="shared" si="2"/>
        <v>99287.896568775162</v>
      </c>
      <c r="C101" s="59">
        <f t="shared" si="2"/>
        <v>161127.80759798287</v>
      </c>
      <c r="D101" s="59">
        <f t="shared" si="2"/>
        <v>12838.295833788507</v>
      </c>
      <c r="E101" s="58"/>
      <c r="F101" s="59">
        <f>[21]Syys!D15*[22]Syys!H15/100</f>
        <v>36607.911536477201</v>
      </c>
      <c r="G101" s="59">
        <f>[21]Syys!D15*[22]Syys!I15/100</f>
        <v>62403.728811120644</v>
      </c>
      <c r="H101" s="59">
        <f>[21]Syys!D15*[22]Syys!J15/100</f>
        <v>4136.3596526084557</v>
      </c>
      <c r="I101" s="59"/>
      <c r="J101" s="59">
        <f>[21]Syys!E15*[22]Syys!K15/100</f>
        <v>62679.985032297962</v>
      </c>
      <c r="K101" s="59">
        <f>[21]Syys!E15*[22]Syys!L15/100</f>
        <v>98724.078786862214</v>
      </c>
      <c r="L101" s="59">
        <f>[21]Syys!E15*[22]Syys!M15/100</f>
        <v>8701.9361811800518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x14ac:dyDescent="0.2">
      <c r="A102" s="56" t="s">
        <v>198</v>
      </c>
      <c r="B102" s="57">
        <f t="shared" si="2"/>
        <v>94583.941531619028</v>
      </c>
      <c r="C102" s="57">
        <f t="shared" si="2"/>
        <v>156223.03526774916</v>
      </c>
      <c r="D102" s="57">
        <f t="shared" si="2"/>
        <v>10485.023200511743</v>
      </c>
      <c r="E102" s="56"/>
      <c r="F102" s="57">
        <f>[21]Loka!D15*[22]Loka!H15/100</f>
        <v>44527.939231536322</v>
      </c>
      <c r="G102" s="57">
        <f>[21]Loka!D15*[22]Loka!I15/100</f>
        <v>69970.651401279465</v>
      </c>
      <c r="H102" s="57">
        <f>[21]Loka!D15*[22]Loka!J15/100</f>
        <v>5578.4093670641432</v>
      </c>
      <c r="I102" s="57"/>
      <c r="J102" s="57">
        <f>[21]Loka!E15*[22]Loka!K15/100</f>
        <v>50056.002300082699</v>
      </c>
      <c r="K102" s="57">
        <f>[21]Loka!E15*[22]Loka!L15/100</f>
        <v>86252.383866469696</v>
      </c>
      <c r="L102" s="57">
        <f>[21]Loka!E15*[22]Loka!M15/100</f>
        <v>4906.6138334476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x14ac:dyDescent="0.2">
      <c r="A103" s="56" t="s">
        <v>199</v>
      </c>
      <c r="B103" s="57">
        <f t="shared" si="2"/>
        <v>82040.105019864583</v>
      </c>
      <c r="C103" s="57">
        <f t="shared" si="2"/>
        <v>142589.53162570979</v>
      </c>
      <c r="D103" s="57">
        <f t="shared" si="2"/>
        <v>11224.363354307994</v>
      </c>
      <c r="E103" s="56"/>
      <c r="F103" s="57">
        <f>[21]Marras!D15*[22]Marras!H15/100</f>
        <v>40145.361787246671</v>
      </c>
      <c r="G103" s="57">
        <f>[21]Marras!D15*[22]Marras!I15/100</f>
        <v>71873.452801413936</v>
      </c>
      <c r="H103" s="57">
        <f>[21]Marras!D15*[22]Marras!J15/100</f>
        <v>6188.1854113394002</v>
      </c>
      <c r="I103" s="57"/>
      <c r="J103" s="57">
        <f>[21]Marras!E15*[22]Marras!K15/100</f>
        <v>41894.743232617911</v>
      </c>
      <c r="K103" s="57">
        <f>[21]Marras!E15*[22]Marras!L15/100</f>
        <v>70716.078824295852</v>
      </c>
      <c r="L103" s="57">
        <f>[21]Marras!E15*[22]Marras!M15/100</f>
        <v>5036.1779429685939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">
      <c r="A104" s="56" t="s">
        <v>201</v>
      </c>
      <c r="B104" s="57">
        <f t="shared" si="2"/>
        <v>97141.489732623319</v>
      </c>
      <c r="C104" s="57">
        <f t="shared" si="2"/>
        <v>82048.338167321461</v>
      </c>
      <c r="D104" s="57">
        <f t="shared" si="2"/>
        <v>5940.172098835541</v>
      </c>
      <c r="E104" s="56"/>
      <c r="F104" s="57">
        <f>[21]Joulu!D15*[22]Joulu!H15/100</f>
        <v>36795.233140738274</v>
      </c>
      <c r="G104" s="57">
        <f>[21]Joulu!D15*[22]Joulu!I15/100</f>
        <v>36427.141906668454</v>
      </c>
      <c r="H104" s="57">
        <f>[21]Joulu!D15*[22]Joulu!J15/100</f>
        <v>3008.6249521358941</v>
      </c>
      <c r="I104" s="57"/>
      <c r="J104" s="57">
        <f>[21]Joulu!E15*[22]Joulu!K15/100</f>
        <v>60346.256591885045</v>
      </c>
      <c r="K104" s="57">
        <f>[21]Joulu!E15*[22]Joulu!L15/100</f>
        <v>45621.196260653014</v>
      </c>
      <c r="L104" s="57">
        <f>[21]Joulu!E15*[22]Joulu!M15/100</f>
        <v>2931.5471466996469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x14ac:dyDescent="0.2">
      <c r="A105" s="56" t="s">
        <v>203</v>
      </c>
      <c r="B105" s="57">
        <f t="shared" ref="B105:D136" si="3">F105+J105</f>
        <v>95371.027833850298</v>
      </c>
      <c r="C105" s="57">
        <f t="shared" si="3"/>
        <v>111732.11246870043</v>
      </c>
      <c r="D105" s="57">
        <f t="shared" si="3"/>
        <v>12639.859698108499</v>
      </c>
      <c r="E105" s="56"/>
      <c r="F105" s="57">
        <f>[23]Tammi!D15*[24]Tammi!H15/100</f>
        <v>36160.574046656133</v>
      </c>
      <c r="G105" s="57">
        <f>[23]Tammi!D15*[24]Tammi!I15/100</f>
        <v>49675.530994678258</v>
      </c>
      <c r="H105" s="57">
        <f>[23]Tammi!D15*[24]Tammi!J15/100</f>
        <v>5412.8949589393569</v>
      </c>
      <c r="I105" s="57"/>
      <c r="J105" s="57">
        <f>[23]Tammi!E15*[24]Tammi!K15/100</f>
        <v>59210.453787194165</v>
      </c>
      <c r="K105" s="57">
        <f>[23]Tammi!E15*[24]Tammi!L15/100</f>
        <v>62056.581474022176</v>
      </c>
      <c r="L105" s="57">
        <f>[23]Tammi!E15*[24]Tammi!M15/100</f>
        <v>7226.9647391691424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x14ac:dyDescent="0.2">
      <c r="A106" s="56" t="s">
        <v>206</v>
      </c>
      <c r="B106" s="57">
        <f t="shared" si="3"/>
        <v>63204.527696062512</v>
      </c>
      <c r="C106" s="57">
        <f t="shared" si="3"/>
        <v>87830.737123859435</v>
      </c>
      <c r="D106" s="57">
        <f t="shared" si="3"/>
        <v>8443.7351796191397</v>
      </c>
      <c r="E106" s="56"/>
      <c r="F106" s="57">
        <f>[23]Helmi!D15*[24]Helmi!H15/100</f>
        <v>27856.047611390553</v>
      </c>
      <c r="G106" s="57">
        <f>[23]Helmi!D15*[24]Helmi!I15/100</f>
        <v>43681.341819710702</v>
      </c>
      <c r="H106" s="57">
        <f>[23]Helmi!D15*[24]Helmi!J15/100</f>
        <v>4947.6105684398399</v>
      </c>
      <c r="I106" s="57"/>
      <c r="J106" s="57">
        <f>[23]Helmi!E15*[24]Helmi!K15/100</f>
        <v>35348.480084671959</v>
      </c>
      <c r="K106" s="57">
        <f>[23]Helmi!E15*[24]Helmi!L15/100</f>
        <v>44149.39530414874</v>
      </c>
      <c r="L106" s="57">
        <f>[23]Helmi!E15*[24]Helmi!M15/100</f>
        <v>3496.1246111793002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x14ac:dyDescent="0.2">
      <c r="A107" s="56" t="s">
        <v>207</v>
      </c>
      <c r="B107" s="57">
        <f t="shared" si="3"/>
        <v>69070.258432523842</v>
      </c>
      <c r="C107" s="57">
        <f t="shared" si="3"/>
        <v>110784.21115424033</v>
      </c>
      <c r="D107" s="57">
        <f t="shared" si="3"/>
        <v>9137.5304140665921</v>
      </c>
      <c r="E107" s="56"/>
      <c r="F107" s="57">
        <f>[23]Maalis!D15*[24]Maalis!H15/100</f>
        <v>33084.9326555472</v>
      </c>
      <c r="G107" s="57">
        <f>[23]Maalis!D15*[24]Maalis!I15/100</f>
        <v>53530.224933993602</v>
      </c>
      <c r="H107" s="57">
        <f>[23]Maalis!D15*[24]Maalis!J15/100</f>
        <v>5064.8424111926397</v>
      </c>
      <c r="I107" s="57"/>
      <c r="J107" s="57">
        <f>[23]Maalis!E15*[24]Maalis!K15/100</f>
        <v>35985.325776976635</v>
      </c>
      <c r="K107" s="57">
        <f>[23]Maalis!E15*[24]Maalis!L15/100</f>
        <v>57253.986220246719</v>
      </c>
      <c r="L107" s="57">
        <f>[23]Maalis!E15*[24]Maalis!M15/100</f>
        <v>4072.688002873952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x14ac:dyDescent="0.2">
      <c r="A108" s="56" t="s">
        <v>208</v>
      </c>
      <c r="B108" s="57">
        <f t="shared" si="3"/>
        <v>80717.960153549473</v>
      </c>
      <c r="C108" s="57">
        <f t="shared" si="3"/>
        <v>101477.92041987367</v>
      </c>
      <c r="D108" s="57">
        <f t="shared" si="3"/>
        <v>8821.1194271835338</v>
      </c>
      <c r="E108" s="56"/>
      <c r="F108" s="57">
        <f>[23]Huhti!D15*[24]Huhti!H15/100</f>
        <v>37621.51470679426</v>
      </c>
      <c r="G108" s="57">
        <f>[23]Huhti!D15*[24]Huhti!I15/100</f>
        <v>47356.87381454667</v>
      </c>
      <c r="H108" s="57">
        <f>[23]Huhti!D15*[24]Huhti!J15/100</f>
        <v>4924.6114786590697</v>
      </c>
      <c r="I108" s="57"/>
      <c r="J108" s="57">
        <f>[23]Huhti!E15*[24]Huhti!K15/100</f>
        <v>43096.445446755213</v>
      </c>
      <c r="K108" s="57">
        <f>[23]Huhti!E15*[24]Huhti!L15/100</f>
        <v>54121.046605326999</v>
      </c>
      <c r="L108" s="57">
        <f>[23]Huhti!E15*[24]Huhti!M15/100</f>
        <v>3896.5079485244642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x14ac:dyDescent="0.2">
      <c r="A109" s="58" t="s">
        <v>209</v>
      </c>
      <c r="B109" s="59">
        <f t="shared" si="3"/>
        <v>100367.89794285008</v>
      </c>
      <c r="C109" s="59">
        <f t="shared" si="3"/>
        <v>140470.10812589707</v>
      </c>
      <c r="D109" s="59">
        <f t="shared" si="3"/>
        <v>12146.993930649636</v>
      </c>
      <c r="E109" s="58"/>
      <c r="F109" s="59">
        <f>[23]Touko!D15*[24]Touko!H15/100</f>
        <v>39826.504022346599</v>
      </c>
      <c r="G109" s="59">
        <f>[23]Touko!D15*[24]Touko!I15/100</f>
        <v>55670.411948197019</v>
      </c>
      <c r="H109" s="59">
        <f>[23]Touko!D15*[24]Touko!J15/100</f>
        <v>6137.0840297612831</v>
      </c>
      <c r="I109" s="59"/>
      <c r="J109" s="59">
        <f>[23]Touko!E15*[24]Touko!K15/100</f>
        <v>60541.393920503484</v>
      </c>
      <c r="K109" s="59">
        <f>[23]Touko!E15*[24]Touko!L15/100</f>
        <v>84799.696177700054</v>
      </c>
      <c r="L109" s="59">
        <f>[23]Touko!E15*[24]Touko!M15/100</f>
        <v>6009.9099008883531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x14ac:dyDescent="0.2">
      <c r="A110" s="58" t="s">
        <v>210</v>
      </c>
      <c r="B110" s="59">
        <f t="shared" si="3"/>
        <v>164948.38402871875</v>
      </c>
      <c r="C110" s="59">
        <f t="shared" si="3"/>
        <v>119393.87763453595</v>
      </c>
      <c r="D110" s="59">
        <f t="shared" si="3"/>
        <v>12125.738335933542</v>
      </c>
      <c r="E110" s="58"/>
      <c r="F110" s="59">
        <f>[23]Kesä!D15*[24]Kesä!H15/100</f>
        <v>71049.162846216277</v>
      </c>
      <c r="G110" s="59">
        <f>[23]Kesä!D15*[24]Kesä!I15/100</f>
        <v>47255.053732423468</v>
      </c>
      <c r="H110" s="59">
        <f>[23]Kesä!D15*[24]Kesä!J15/100</f>
        <v>6413.7834212355419</v>
      </c>
      <c r="I110" s="59"/>
      <c r="J110" s="59">
        <f>[23]Kesä!E15*[24]Kesä!K15/100</f>
        <v>93899.221182502486</v>
      </c>
      <c r="K110" s="59">
        <f>[23]Kesä!E15*[24]Kesä!L15/100</f>
        <v>72138.82390211249</v>
      </c>
      <c r="L110" s="59">
        <f>[23]Kesä!E15*[24]Kesä!M15/100</f>
        <v>5711.9549146979998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x14ac:dyDescent="0.2">
      <c r="A111" s="58" t="s">
        <v>211</v>
      </c>
      <c r="B111" s="59">
        <f t="shared" si="3"/>
        <v>244054.50690172985</v>
      </c>
      <c r="C111" s="59">
        <f t="shared" si="3"/>
        <v>68745.075701086418</v>
      </c>
      <c r="D111" s="59">
        <f t="shared" si="3"/>
        <v>12131.417397163157</v>
      </c>
      <c r="E111" s="58"/>
      <c r="F111" s="59">
        <f>[23]Heinä!D15*[24]Heinä!H15/100</f>
        <v>113968.32937960341</v>
      </c>
      <c r="G111" s="59">
        <f>[23]Heinä!D15*[24]Heinä!I15/100</f>
        <v>30385.601542233999</v>
      </c>
      <c r="H111" s="59">
        <f>[23]Heinä!D15*[24]Heinä!J15/100</f>
        <v>7810.0690783147629</v>
      </c>
      <c r="I111" s="59"/>
      <c r="J111" s="59">
        <f>[23]Heinä!E15*[24]Heinä!K15/100</f>
        <v>130086.17752212644</v>
      </c>
      <c r="K111" s="59">
        <f>[23]Heinä!E15*[24]Heinä!L15/100</f>
        <v>38359.474158852419</v>
      </c>
      <c r="L111" s="59">
        <f>[23]Heinä!E15*[24]Heinä!M15/100</f>
        <v>4321.3483188483933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x14ac:dyDescent="0.2">
      <c r="A112" s="58" t="s">
        <v>212</v>
      </c>
      <c r="B112" s="59">
        <f t="shared" si="3"/>
        <v>195998.80116426529</v>
      </c>
      <c r="C112" s="59">
        <f t="shared" si="3"/>
        <v>120401.03714144317</v>
      </c>
      <c r="D112" s="59">
        <f t="shared" si="3"/>
        <v>31240.161695334475</v>
      </c>
      <c r="E112" s="58"/>
      <c r="F112" s="59">
        <f>[23]Elo!D15*[24]Elo!H15/100</f>
        <v>63859.253739015723</v>
      </c>
      <c r="G112" s="59">
        <f>[23]Elo!D15*[24]Elo!I15/100</f>
        <v>44778.107569582156</v>
      </c>
      <c r="H112" s="59">
        <f>[23]Elo!D15*[24]Elo!J15/100</f>
        <v>10886.638691760691</v>
      </c>
      <c r="I112" s="59"/>
      <c r="J112" s="59">
        <f>[23]Elo!E15*[24]Elo!K15/100</f>
        <v>132139.54742524956</v>
      </c>
      <c r="K112" s="59">
        <f>[23]Elo!E15*[24]Elo!L15/100</f>
        <v>75622.929571861008</v>
      </c>
      <c r="L112" s="59">
        <f>[23]Elo!E15*[24]Elo!M15/100</f>
        <v>20353.523003573784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33" x14ac:dyDescent="0.2">
      <c r="A113" s="58" t="s">
        <v>213</v>
      </c>
      <c r="B113" s="59">
        <f t="shared" si="3"/>
        <v>102927.18303018913</v>
      </c>
      <c r="C113" s="59">
        <f t="shared" si="3"/>
        <v>135050.89996146641</v>
      </c>
      <c r="D113" s="59">
        <f t="shared" si="3"/>
        <v>11151.91700884272</v>
      </c>
      <c r="E113" s="58"/>
      <c r="F113" s="59">
        <f>[23]Syys!D15*[24]Syys!H15/100</f>
        <v>37795.597040358181</v>
      </c>
      <c r="G113" s="59">
        <f>[23]Syys!D15*[24]Syys!I15/100</f>
        <v>55829.882151319674</v>
      </c>
      <c r="H113" s="59">
        <f>[23]Syys!D15*[24]Syys!J15/100</f>
        <v>5320.520808520032</v>
      </c>
      <c r="I113" s="59"/>
      <c r="J113" s="59">
        <f>[23]Syys!E15*[24]Syys!K15/100</f>
        <v>65131.585989830957</v>
      </c>
      <c r="K113" s="59">
        <f>[23]Syys!E15*[24]Syys!L15/100</f>
        <v>79221.017810146732</v>
      </c>
      <c r="L113" s="59">
        <f>[23]Syys!E15*[24]Syys!M15/100</f>
        <v>5831.3962003226879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33" x14ac:dyDescent="0.2">
      <c r="A114" s="62" t="s">
        <v>214</v>
      </c>
      <c r="B114" s="63">
        <f t="shared" si="3"/>
        <v>118308.52694589231</v>
      </c>
      <c r="C114" s="63">
        <f t="shared" si="3"/>
        <v>132544.8232597936</v>
      </c>
      <c r="D114" s="63">
        <f t="shared" si="3"/>
        <v>10701.649794986981</v>
      </c>
      <c r="E114" s="62"/>
      <c r="F114" s="63">
        <f>[23]Loka!D15*[24]Loka!H15/100</f>
        <v>59999.100438522633</v>
      </c>
      <c r="G114" s="63">
        <f>[23]Loka!D15*[24]Loka!I15/100</f>
        <v>68398.595718014098</v>
      </c>
      <c r="H114" s="63">
        <f>[23]Loka!D15*[24]Loka!J15/100</f>
        <v>4493.3038443935075</v>
      </c>
      <c r="I114" s="63"/>
      <c r="J114" s="63">
        <f>[23]Loka!E15*[24]Loka!K15/100</f>
        <v>58309.426507369681</v>
      </c>
      <c r="K114" s="63">
        <f>[23]Loka!E15*[24]Loka!L15/100</f>
        <v>64146.22754177951</v>
      </c>
      <c r="L114" s="63">
        <f>[23]Loka!E15*[24]Loka!M15/100</f>
        <v>6208.3459505934725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33" x14ac:dyDescent="0.2">
      <c r="A115" s="62" t="s">
        <v>215</v>
      </c>
      <c r="B115" s="63">
        <f t="shared" si="3"/>
        <v>87733.266338149973</v>
      </c>
      <c r="C115" s="63">
        <f t="shared" si="3"/>
        <v>127035.35885787444</v>
      </c>
      <c r="D115" s="63">
        <f t="shared" si="3"/>
        <v>8221.3748051808652</v>
      </c>
      <c r="E115" s="62"/>
      <c r="F115" s="63">
        <f>[23]Marras!D15*[24]Marras!H15/100</f>
        <v>44987.330179857599</v>
      </c>
      <c r="G115" s="63">
        <f>[23]Marras!D15*[24]Marras!I15/100</f>
        <v>68755.729263529327</v>
      </c>
      <c r="H115" s="63">
        <f>[23]Marras!D15*[24]Marras!J15/100</f>
        <v>4804.9405570872714</v>
      </c>
      <c r="I115" s="63"/>
      <c r="J115" s="63">
        <f>[23]Marras!E15*[24]Marras!K15/100</f>
        <v>42745.936158292374</v>
      </c>
      <c r="K115" s="63">
        <f>[23]Marras!E15*[24]Marras!L15/100</f>
        <v>58279.629594345119</v>
      </c>
      <c r="L115" s="63">
        <f>[23]Marras!E15*[24]Marras!M15/100</f>
        <v>3416.4342480935943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33" x14ac:dyDescent="0.2">
      <c r="A116" s="62" t="s">
        <v>216</v>
      </c>
      <c r="B116" s="63">
        <f t="shared" si="3"/>
        <v>91888.062716431989</v>
      </c>
      <c r="C116" s="63">
        <f t="shared" si="3"/>
        <v>94967.767223391944</v>
      </c>
      <c r="D116" s="63">
        <f t="shared" si="3"/>
        <v>6655.1700599216947</v>
      </c>
      <c r="E116" s="62"/>
      <c r="F116" s="63">
        <f>[23]Joulu!D15*[24]Joulu!H15/100</f>
        <v>40324.776890754496</v>
      </c>
      <c r="G116" s="63">
        <f>[23]Joulu!D15*[24]Joulu!I15/100</f>
        <v>45032.624303938996</v>
      </c>
      <c r="H116" s="63">
        <f>[23]Joulu!D15*[24]Joulu!J15/100</f>
        <v>3792.5988055739504</v>
      </c>
      <c r="I116" s="63"/>
      <c r="J116" s="63">
        <f>[23]Joulu!E15*[24]Joulu!K15/100</f>
        <v>51563.285825677493</v>
      </c>
      <c r="K116" s="63">
        <f>[23]Joulu!E15*[24]Joulu!L15/100</f>
        <v>49935.142919452956</v>
      </c>
      <c r="L116" s="63">
        <f>[23]Joulu!E15*[24]Joulu!M15/100</f>
        <v>2862.5712543477448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33" x14ac:dyDescent="0.2">
      <c r="A117" s="62" t="s">
        <v>217</v>
      </c>
      <c r="B117" s="63">
        <f t="shared" si="3"/>
        <v>101478.86406667545</v>
      </c>
      <c r="C117" s="63">
        <f t="shared" si="3"/>
        <v>99950.137560844581</v>
      </c>
      <c r="D117" s="63">
        <f t="shared" si="3"/>
        <v>12471.998371598049</v>
      </c>
      <c r="E117" s="62"/>
      <c r="F117" s="63">
        <f>[25]Tammi!D15*[26]Tammi!H15/100</f>
        <v>39810.026737399683</v>
      </c>
      <c r="G117" s="63">
        <f>[25]Tammi!D15*[26]Tammi!I15/100</f>
        <v>47783.110474400644</v>
      </c>
      <c r="H117" s="63">
        <f>[25]Tammi!D15*[26]Tammi!J15/100</f>
        <v>6198.8627879183041</v>
      </c>
      <c r="I117" s="63"/>
      <c r="J117" s="63">
        <f>[25]Tammi!E15*[26]Tammi!K15/100</f>
        <v>61668.837329275775</v>
      </c>
      <c r="K117" s="63">
        <f>[25]Tammi!E15*[26]Tammi!L15/100</f>
        <v>52167.027086443937</v>
      </c>
      <c r="L117" s="63">
        <f>[25]Tammi!E15*[26]Tammi!M15/100</f>
        <v>6273.1355836797447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33" x14ac:dyDescent="0.2">
      <c r="A118" s="62" t="s">
        <v>220</v>
      </c>
      <c r="B118" s="63">
        <f t="shared" si="3"/>
        <v>79659.953460673118</v>
      </c>
      <c r="C118" s="63">
        <f t="shared" si="3"/>
        <v>103613.05222705702</v>
      </c>
      <c r="D118" s="63">
        <f t="shared" si="3"/>
        <v>6821.9943132233911</v>
      </c>
      <c r="E118" s="62"/>
      <c r="F118" s="63">
        <f>[25]Helmi!D15*[26]Helmi!H15/100</f>
        <v>40965.029253656554</v>
      </c>
      <c r="G118" s="63">
        <f>[25]Helmi!D15*[26]Helmi!I15/100</f>
        <v>51130.607660587899</v>
      </c>
      <c r="H118" s="63">
        <f>[25]Helmi!D15*[26]Helmi!J15/100</f>
        <v>3331.3630866144026</v>
      </c>
      <c r="I118" s="63"/>
      <c r="J118" s="63">
        <f>[25]Helmi!E15*[26]Helmi!K15/100</f>
        <v>38694.924207016564</v>
      </c>
      <c r="K118" s="63">
        <f>[25]Helmi!E15*[26]Helmi!L15/100</f>
        <v>52482.444566469116</v>
      </c>
      <c r="L118" s="63">
        <f>[25]Helmi!E15*[26]Helmi!M15/100</f>
        <v>3490.6312266089885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33" x14ac:dyDescent="0.2">
      <c r="A119" s="62" t="s">
        <v>221</v>
      </c>
      <c r="B119" s="63">
        <f t="shared" si="3"/>
        <v>91651.07531102642</v>
      </c>
      <c r="C119" s="63">
        <f t="shared" si="3"/>
        <v>128653.12464723515</v>
      </c>
      <c r="D119" s="63">
        <f t="shared" si="3"/>
        <v>7797.8000416460418</v>
      </c>
      <c r="E119" s="62"/>
      <c r="F119" s="63">
        <f>[25]Maalis!D15*[26]Maalis!H15/100</f>
        <v>44519.535396928761</v>
      </c>
      <c r="G119" s="63">
        <f>[25]Maalis!D15*[26]Maalis!I15/100</f>
        <v>62831.920251840173</v>
      </c>
      <c r="H119" s="63">
        <f>[25]Maalis!D15*[26]Maalis!J15/100</f>
        <v>4291.5443506728452</v>
      </c>
      <c r="I119" s="63"/>
      <c r="J119" s="63">
        <f>[25]Maalis!E15*[26]Maalis!K15/100</f>
        <v>47131.539914097666</v>
      </c>
      <c r="K119" s="63">
        <f>[25]Maalis!E15*[26]Maalis!L15/100</f>
        <v>65821.204395394976</v>
      </c>
      <c r="L119" s="63">
        <f>[25]Maalis!E15*[26]Maalis!M15/100</f>
        <v>3506.2556909731961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33" x14ac:dyDescent="0.2">
      <c r="A120" s="62" t="s">
        <v>222</v>
      </c>
      <c r="B120" s="63">
        <f t="shared" si="3"/>
        <v>93127.931946067489</v>
      </c>
      <c r="C120" s="63">
        <f t="shared" si="3"/>
        <v>103045.23293347903</v>
      </c>
      <c r="D120" s="63">
        <f t="shared" si="3"/>
        <v>8336.8351202362446</v>
      </c>
      <c r="E120" s="62"/>
      <c r="F120" s="63">
        <f>[25]Huhti!D15*[26]Huhti!H15/100</f>
        <v>43910.516725199821</v>
      </c>
      <c r="G120" s="63">
        <f>[25]Huhti!D15*[26]Huhti!I15/100</f>
        <v>51359.357586714301</v>
      </c>
      <c r="H120" s="63">
        <f>[25]Huhti!D15*[26]Huhti!J15/100</f>
        <v>4864.125688286148</v>
      </c>
      <c r="I120" s="63"/>
      <c r="J120" s="63">
        <f>[25]Huhti!E15*[26]Huhti!K15/100</f>
        <v>49217.415220867675</v>
      </c>
      <c r="K120" s="63">
        <f>[25]Huhti!E15*[26]Huhti!L15/100</f>
        <v>51685.875346764726</v>
      </c>
      <c r="L120" s="63">
        <f>[25]Huhti!E15*[26]Huhti!M15/100</f>
        <v>3472.7094319500961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33" s="37" customFormat="1" ht="14.25" customHeight="1" x14ac:dyDescent="0.2">
      <c r="A121" s="61" t="s">
        <v>223</v>
      </c>
      <c r="B121" s="64">
        <f t="shared" si="3"/>
        <v>120563.37725918538</v>
      </c>
      <c r="C121" s="64">
        <f t="shared" si="3"/>
        <v>134103.15885756674</v>
      </c>
      <c r="D121" s="64">
        <f t="shared" si="3"/>
        <v>8310.4638836677314</v>
      </c>
      <c r="E121" s="61"/>
      <c r="F121" s="64">
        <f>[25]Touko!D15*[26]Touko!H15/100</f>
        <v>56508.964739575385</v>
      </c>
      <c r="G121" s="64">
        <f>[25]Touko!D15*[26]Touko!I15/100</f>
        <v>56728.21444229925</v>
      </c>
      <c r="H121" s="64">
        <f>[25]Touko!D15*[26]Touko!J15/100</f>
        <v>4989.8208188347317</v>
      </c>
      <c r="I121" s="64"/>
      <c r="J121" s="64">
        <f>[25]Touko!E15*[26]Touko!K15/100</f>
        <v>64054.412519609992</v>
      </c>
      <c r="K121" s="64">
        <f>[25]Touko!E15*[26]Touko!L15/100</f>
        <v>77374.944415267499</v>
      </c>
      <c r="L121" s="64">
        <f>[25]Touko!E15*[26]Touko!M15/100</f>
        <v>3320.6430648330002</v>
      </c>
    </row>
    <row r="122" spans="1:33" s="37" customFormat="1" ht="14.25" customHeight="1" x14ac:dyDescent="0.2">
      <c r="A122" s="61" t="s">
        <v>224</v>
      </c>
      <c r="B122" s="64">
        <f t="shared" si="3"/>
        <v>145908.61944885395</v>
      </c>
      <c r="C122" s="64">
        <f t="shared" si="3"/>
        <v>146379.68282603243</v>
      </c>
      <c r="D122" s="64">
        <f t="shared" si="3"/>
        <v>9926.6977245683374</v>
      </c>
      <c r="E122" s="61"/>
      <c r="F122" s="64">
        <f>[25]Kesä!D15*[26]Kesä!H15/100</f>
        <v>56917.453514305118</v>
      </c>
      <c r="G122" s="64">
        <f>[25]Kesä!D15*[26]Kesä!I15/100</f>
        <v>59877.88479350361</v>
      </c>
      <c r="H122" s="64">
        <f>[25]Kesä!D15*[26]Kesä!J15/100</f>
        <v>4753.6616918266236</v>
      </c>
      <c r="I122" s="64"/>
      <c r="J122" s="64">
        <f>[25]Kesä!E15*[26]Kesä!K15/100</f>
        <v>88991.16593454883</v>
      </c>
      <c r="K122" s="64">
        <f>[25]Kesä!E15*[26]Kesä!L15/100</f>
        <v>86501.798032528808</v>
      </c>
      <c r="L122" s="64">
        <f>[25]Kesä!E15*[26]Kesä!M15/100</f>
        <v>5173.0360327417138</v>
      </c>
    </row>
    <row r="123" spans="1:33" s="35" customFormat="1" x14ac:dyDescent="0.2">
      <c r="A123" s="61" t="s">
        <v>225</v>
      </c>
      <c r="B123" s="64">
        <f t="shared" si="3"/>
        <v>282831.80751790648</v>
      </c>
      <c r="C123" s="64">
        <f t="shared" si="3"/>
        <v>78542.643416525767</v>
      </c>
      <c r="D123" s="64">
        <f t="shared" si="3"/>
        <v>21664.549065922231</v>
      </c>
      <c r="E123" s="61"/>
      <c r="F123" s="64">
        <f>[25]Heinä!D15*[26]Heinä!H15/100</f>
        <v>129783.80703951034</v>
      </c>
      <c r="G123" s="64">
        <f>[25]Heinä!D15*[26]Heinä!I15/100</f>
        <v>36308.193480756883</v>
      </c>
      <c r="H123" s="64">
        <f>[25]Heinä!D15*[26]Heinä!J15/100</f>
        <v>11148.999480087252</v>
      </c>
      <c r="I123" s="64"/>
      <c r="J123" s="64">
        <f>[25]Heinä!E15*[26]Heinä!K15/100</f>
        <v>153048.00047839613</v>
      </c>
      <c r="K123" s="64">
        <f>[25]Heinä!E15*[26]Heinä!L15/100</f>
        <v>42234.449935768876</v>
      </c>
      <c r="L123" s="64">
        <f>[25]Heinä!E15*[26]Heinä!M15/100</f>
        <v>10515.549585834979</v>
      </c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spans="1:33" x14ac:dyDescent="0.2">
      <c r="A124" s="61" t="s">
        <v>226</v>
      </c>
      <c r="B124" s="64">
        <f t="shared" si="3"/>
        <v>241243.9233195977</v>
      </c>
      <c r="C124" s="64">
        <f t="shared" si="3"/>
        <v>124175.82555624982</v>
      </c>
      <c r="D124" s="64">
        <f t="shared" si="3"/>
        <v>10840.251123103404</v>
      </c>
      <c r="E124" s="61"/>
      <c r="F124" s="64">
        <f>[25]Elo!D15*[26]Elo!H15/100</f>
        <v>92957.129505375109</v>
      </c>
      <c r="G124" s="64">
        <f>[25]Elo!D15*[26]Elo!I15/100</f>
        <v>53593.791028213796</v>
      </c>
      <c r="H124" s="64">
        <f>[25]Elo!D15*[26]Elo!J15/100</f>
        <v>5430.0794662591188</v>
      </c>
      <c r="I124" s="64"/>
      <c r="J124" s="64">
        <f>[25]Elo!E15*[26]Elo!K15/100</f>
        <v>148286.79381422259</v>
      </c>
      <c r="K124" s="64">
        <f>[25]Elo!E15*[26]Elo!L15/100</f>
        <v>70582.03452803602</v>
      </c>
      <c r="L124" s="64">
        <f>[25]Elo!E15*[26]Elo!M15/100</f>
        <v>5410.1716568442844</v>
      </c>
    </row>
    <row r="125" spans="1:33" x14ac:dyDescent="0.2">
      <c r="A125" s="61" t="s">
        <v>227</v>
      </c>
      <c r="B125" s="64">
        <f t="shared" si="3"/>
        <v>124778.55488954723</v>
      </c>
      <c r="C125" s="64">
        <f t="shared" si="3"/>
        <v>144982.1070074437</v>
      </c>
      <c r="D125" s="64">
        <f t="shared" si="3"/>
        <v>9622.3381030805303</v>
      </c>
      <c r="E125" s="61"/>
      <c r="F125" s="64">
        <f>[25]Syys!D15*[26]Syys!H15/100</f>
        <v>53103.631445853476</v>
      </c>
      <c r="G125" s="64">
        <f>[25]Syys!D15*[26]Syys!I15/100</f>
        <v>63850.431305384795</v>
      </c>
      <c r="H125" s="64">
        <f>[25]Syys!D15*[26]Syys!J15/100</f>
        <v>4874.937248518082</v>
      </c>
      <c r="I125" s="64"/>
      <c r="J125" s="64">
        <f>[25]Syys!E15*[26]Syys!K15/100</f>
        <v>71674.923443693755</v>
      </c>
      <c r="K125" s="64">
        <f>[25]Syys!E15*[26]Syys!L15/100</f>
        <v>81131.675702058899</v>
      </c>
      <c r="L125" s="64">
        <f>[25]Syys!E15*[26]Syys!M15/100</f>
        <v>4747.4008545624483</v>
      </c>
    </row>
    <row r="126" spans="1:33" x14ac:dyDescent="0.2">
      <c r="A126" s="62" t="s">
        <v>228</v>
      </c>
      <c r="B126" s="63">
        <f t="shared" si="3"/>
        <v>118515.07987288205</v>
      </c>
      <c r="C126" s="63">
        <f t="shared" si="3"/>
        <v>153417.25267966447</v>
      </c>
      <c r="D126" s="63">
        <f t="shared" si="3"/>
        <v>4646.6674474013053</v>
      </c>
      <c r="E126" s="62"/>
      <c r="F126" s="63">
        <f>[25]Loka!D15*[26]Loka!H15/100</f>
        <v>61807.809158729251</v>
      </c>
      <c r="G126" s="63">
        <f>[25]Loka!D15*[26]Loka!I15/100</f>
        <v>78909.673304845652</v>
      </c>
      <c r="H126" s="63">
        <f>[25]Loka!D15*[26]Loka!J15/100</f>
        <v>2791.517535707555</v>
      </c>
      <c r="I126" s="63"/>
      <c r="J126" s="63">
        <f>[25]Loka!E15*[26]Loka!K15/100</f>
        <v>56707.270714152801</v>
      </c>
      <c r="K126" s="63">
        <f>[25]Loka!E15*[26]Loka!L15/100</f>
        <v>74507.579374818801</v>
      </c>
      <c r="L126" s="63">
        <f>[25]Loka!E15*[26]Loka!M15/100</f>
        <v>1855.1499116937498</v>
      </c>
    </row>
    <row r="127" spans="1:33" x14ac:dyDescent="0.2">
      <c r="A127" s="62" t="s">
        <v>229</v>
      </c>
      <c r="B127" s="63">
        <f t="shared" si="3"/>
        <v>102313.11862179765</v>
      </c>
      <c r="C127" s="63">
        <f t="shared" si="3"/>
        <v>146932.25963472339</v>
      </c>
      <c r="D127" s="63">
        <f t="shared" si="3"/>
        <v>5145.6217435663048</v>
      </c>
      <c r="E127" s="62"/>
      <c r="F127" s="63">
        <f>[25]Marras!D15*[26]Marras!H15/100</f>
        <v>54010.772832374394</v>
      </c>
      <c r="G127" s="63">
        <f>[25]Marras!D15*[26]Marras!I15/100</f>
        <v>78080.850025514097</v>
      </c>
      <c r="H127" s="63">
        <f>[25]Marras!D15*[26]Marras!J15/100</f>
        <v>3838.3771427911497</v>
      </c>
      <c r="I127" s="63"/>
      <c r="J127" s="63">
        <f>[25]Marras!E15*[26]Marras!K15/100</f>
        <v>48302.345789423249</v>
      </c>
      <c r="K127" s="63">
        <f>[25]Marras!E15*[26]Marras!L15/100</f>
        <v>68851.409609209295</v>
      </c>
      <c r="L127" s="63">
        <f>[25]Marras!E15*[26]Marras!M15/100</f>
        <v>1307.244600775155</v>
      </c>
    </row>
    <row r="128" spans="1:33" x14ac:dyDescent="0.2">
      <c r="A128" s="62" t="s">
        <v>230</v>
      </c>
      <c r="B128" s="63">
        <f t="shared" si="3"/>
        <v>120072.98314031468</v>
      </c>
      <c r="C128" s="63">
        <f t="shared" si="3"/>
        <v>91815.400157274402</v>
      </c>
      <c r="D128" s="63">
        <f t="shared" si="3"/>
        <v>3795.6167023046073</v>
      </c>
      <c r="E128" s="62"/>
      <c r="F128" s="63">
        <f>[25]Joulu!D15*[26]Joulu!H15/100</f>
        <v>57224.512479334</v>
      </c>
      <c r="G128" s="63">
        <f>[25]Joulu!D15*[26]Joulu!I15/100</f>
        <v>46733.141272212401</v>
      </c>
      <c r="H128" s="63">
        <f>[25]Joulu!D15*[26]Joulu!J15/100</f>
        <v>2354.3462483472877</v>
      </c>
      <c r="I128" s="63"/>
      <c r="J128" s="63">
        <f>[25]Joulu!E15*[26]Joulu!K15/100</f>
        <v>62848.470660980682</v>
      </c>
      <c r="K128" s="63">
        <f>[25]Joulu!E15*[26]Joulu!L15/100</f>
        <v>45082.258885062001</v>
      </c>
      <c r="L128" s="63">
        <f>[25]Joulu!E15*[26]Joulu!M15/100</f>
        <v>1441.2704539573199</v>
      </c>
      <c r="M128" s="1"/>
    </row>
    <row r="129" spans="1:23" x14ac:dyDescent="0.2">
      <c r="A129" s="62" t="s">
        <v>231</v>
      </c>
      <c r="B129" s="63">
        <f t="shared" si="3"/>
        <v>108146.10589684793</v>
      </c>
      <c r="C129" s="63">
        <f t="shared" si="3"/>
        <v>121466.93374006302</v>
      </c>
      <c r="D129" s="63">
        <f t="shared" si="3"/>
        <v>2496.9603627096599</v>
      </c>
      <c r="E129" s="62"/>
      <c r="F129" s="63">
        <f>[27]Tammi!D15*[28]Tammi!H15/100</f>
        <v>41998.164253477917</v>
      </c>
      <c r="G129" s="63">
        <f>[27]Tammi!D15*[28]Tammi!I15/100</f>
        <v>57351.404737817284</v>
      </c>
      <c r="H129" s="63">
        <f>[27]Tammi!D15*[28]Tammi!J15/100</f>
        <v>1978.431009110112</v>
      </c>
      <c r="I129" s="63"/>
      <c r="J129" s="63">
        <f>[27]Tammi!E15*[28]Tammi!K15/100</f>
        <v>66147.941643370024</v>
      </c>
      <c r="K129" s="63">
        <f>[27]Tammi!E15*[28]Tammi!L15/100</f>
        <v>64115.529002245741</v>
      </c>
      <c r="L129" s="63">
        <f>[27]Tammi!E15*[28]Tammi!M15/100</f>
        <v>518.52935359954802</v>
      </c>
      <c r="M129" s="1"/>
    </row>
    <row r="130" spans="1:23" x14ac:dyDescent="0.2">
      <c r="A130" s="62" t="s">
        <v>233</v>
      </c>
      <c r="B130" s="63">
        <f t="shared" si="3"/>
        <v>87519.855382008449</v>
      </c>
      <c r="C130" s="63">
        <f t="shared" si="3"/>
        <v>111487.42864116779</v>
      </c>
      <c r="D130" s="63">
        <f t="shared" si="3"/>
        <v>3333.7159756308251</v>
      </c>
      <c r="E130" s="62"/>
      <c r="F130" s="63">
        <f>[27]Helmi!D15*[28]Helmi!H15/100</f>
        <v>43402.717303770238</v>
      </c>
      <c r="G130" s="63">
        <f>[27]Helmi!D15*[28]Helmi!I15/100</f>
        <v>58610.375520985079</v>
      </c>
      <c r="H130" s="63">
        <f>[27]Helmi!D15*[28]Helmi!J15/100</f>
        <v>2675.9071749306131</v>
      </c>
      <c r="I130" s="63"/>
      <c r="J130" s="63">
        <f>[27]Helmi!E15*[28]Helmi!K15/100</f>
        <v>44117.138078238204</v>
      </c>
      <c r="K130" s="63">
        <f>[27]Helmi!E15*[28]Helmi!L15/100</f>
        <v>52877.053120182718</v>
      </c>
      <c r="L130" s="63">
        <f>[27]Helmi!E15*[28]Helmi!M15/100</f>
        <v>657.80880070021203</v>
      </c>
      <c r="N130" s="1"/>
    </row>
    <row r="131" spans="1:23" x14ac:dyDescent="0.2">
      <c r="A131" s="62" t="s">
        <v>235</v>
      </c>
      <c r="B131" s="63">
        <f t="shared" si="3"/>
        <v>100559.28876639775</v>
      </c>
      <c r="C131" s="63">
        <f t="shared" si="3"/>
        <v>128344.60615089608</v>
      </c>
      <c r="D131" s="63">
        <f t="shared" si="3"/>
        <v>4518.1050832742249</v>
      </c>
      <c r="E131" s="62"/>
      <c r="F131" s="63">
        <f>[27]Maalis!D15*[28]Maalis!H15/100</f>
        <v>48178.92044832198</v>
      </c>
      <c r="G131" s="63">
        <f>[27]Maalis!D15*[28]Maalis!I15/100</f>
        <v>62487.296616011365</v>
      </c>
      <c r="H131" s="63">
        <f>[27]Maalis!D15*[28]Maalis!J15/100</f>
        <v>2944.7829362347052</v>
      </c>
      <c r="I131" s="63"/>
      <c r="J131" s="63">
        <f>[27]Maalis!E15*[28]Maalis!K15/100</f>
        <v>52380.368318075758</v>
      </c>
      <c r="K131" s="63">
        <f>[27]Maalis!E15*[28]Maalis!L15/100</f>
        <v>65857.309534884713</v>
      </c>
      <c r="L131" s="63">
        <f>[27]Maalis!E15*[28]Maalis!M15/100</f>
        <v>1573.3221470395199</v>
      </c>
    </row>
    <row r="132" spans="1:23" x14ac:dyDescent="0.2">
      <c r="A132" s="62" t="s">
        <v>236</v>
      </c>
      <c r="B132" s="63">
        <f t="shared" si="3"/>
        <v>117705.02075858906</v>
      </c>
      <c r="C132" s="63">
        <f t="shared" si="3"/>
        <v>113708.04856814575</v>
      </c>
      <c r="D132" s="63">
        <f t="shared" si="3"/>
        <v>5148.9306724280541</v>
      </c>
      <c r="E132" s="62"/>
      <c r="F132" s="63">
        <f>[27]Huhti!D15*[28]Huhti!H15/100</f>
        <v>51009.262370592311</v>
      </c>
      <c r="G132" s="63">
        <f>[27]Huhti!D15*[28]Huhti!I15/100</f>
        <v>55095.795949125029</v>
      </c>
      <c r="H132" s="63">
        <f>[27]Huhti!D15*[28]Huhti!J15/100</f>
        <v>2985.9416799553874</v>
      </c>
      <c r="I132" s="63"/>
      <c r="J132" s="63">
        <f>[27]Huhti!E15*[28]Huhti!K15/100</f>
        <v>66695.758387996742</v>
      </c>
      <c r="K132" s="63">
        <f>[27]Huhti!E15*[28]Huhti!L15/100</f>
        <v>58612.252619020714</v>
      </c>
      <c r="L132" s="63">
        <f>[27]Huhti!E15*[28]Huhti!M15/100</f>
        <v>2162.9889924726663</v>
      </c>
    </row>
    <row r="133" spans="1:23" x14ac:dyDescent="0.2">
      <c r="A133" s="61" t="s">
        <v>237</v>
      </c>
      <c r="B133" s="64">
        <f t="shared" si="3"/>
        <v>142167.83502749144</v>
      </c>
      <c r="C133" s="64">
        <f t="shared" si="3"/>
        <v>134050.66004176304</v>
      </c>
      <c r="D133" s="64">
        <f t="shared" si="3"/>
        <v>5761.5049313606887</v>
      </c>
      <c r="E133" s="61"/>
      <c r="F133" s="64">
        <f>[27]Touko!D15*[28]Touko!H15/100</f>
        <v>59920.834538658208</v>
      </c>
      <c r="G133" s="64">
        <f>[27]Touko!D15*[28]Touko!I15/100</f>
        <v>63858.071401069144</v>
      </c>
      <c r="H133" s="64">
        <f>[27]Touko!D15*[28]Touko!J15/100</f>
        <v>4414.0940602726505</v>
      </c>
      <c r="I133" s="64"/>
      <c r="J133" s="64">
        <f>[27]Touko!E15*[28]Touko!K15/100</f>
        <v>82247.000488833233</v>
      </c>
      <c r="K133" s="64">
        <f>[27]Touko!E15*[28]Touko!L15/100</f>
        <v>70192.588640693881</v>
      </c>
      <c r="L133" s="64">
        <f>[27]Touko!E15*[28]Touko!M15/100</f>
        <v>1347.410871088038</v>
      </c>
    </row>
    <row r="134" spans="1:23" x14ac:dyDescent="0.2">
      <c r="A134" s="61" t="s">
        <v>240</v>
      </c>
      <c r="B134" s="64">
        <f t="shared" si="3"/>
        <v>194912.25044550496</v>
      </c>
      <c r="C134" s="64">
        <f t="shared" si="3"/>
        <v>125032.38806398601</v>
      </c>
      <c r="D134" s="64">
        <f t="shared" si="3"/>
        <v>5024.3614894638813</v>
      </c>
      <c r="E134" s="61"/>
      <c r="F134" s="64">
        <f>[27]Kesä!D15*[28]Kesä!H15/100</f>
        <v>77169.10701609221</v>
      </c>
      <c r="G134" s="64">
        <f>[27]Kesä!D15*[28]Kesä!I15/100</f>
        <v>50979.516114392696</v>
      </c>
      <c r="H134" s="64">
        <f>[27]Kesä!D15*[28]Kesä!J15/100</f>
        <v>3578.3768688564451</v>
      </c>
      <c r="I134" s="64"/>
      <c r="J134" s="64">
        <f>[27]Kesä!E15*[28]Kesä!K15/100</f>
        <v>117743.14342941275</v>
      </c>
      <c r="K134" s="64">
        <f>[27]Kesä!E15*[28]Kesä!L15/100</f>
        <v>74052.871949593318</v>
      </c>
      <c r="L134" s="64">
        <f>[27]Kesä!E15*[28]Kesä!M15/100</f>
        <v>1445.984620607436</v>
      </c>
    </row>
    <row r="135" spans="1:23" x14ac:dyDescent="0.2">
      <c r="A135" s="61" t="s">
        <v>241</v>
      </c>
      <c r="B135" s="64">
        <f t="shared" si="3"/>
        <v>318079.71655173501</v>
      </c>
      <c r="C135" s="64">
        <f t="shared" si="3"/>
        <v>74629.24225387245</v>
      </c>
      <c r="D135" s="64">
        <f t="shared" si="3"/>
        <v>6836.0411960076681</v>
      </c>
      <c r="E135" s="61"/>
      <c r="F135" s="64">
        <f>[27]Heinä!D15*[28]Heinä!H15/100</f>
        <v>150281.19390744946</v>
      </c>
      <c r="G135" s="64">
        <f>[27]Heinä!D15*[28]Heinä!I15/100</f>
        <v>35166.897457542269</v>
      </c>
      <c r="H135" s="64">
        <f>[27]Heinä!D15*[28]Heinä!J15/100</f>
        <v>5834.9086355820982</v>
      </c>
      <c r="I135" s="64"/>
      <c r="J135" s="64">
        <f>[27]Heinä!E15*[28]Heinä!K15/100</f>
        <v>167798.52264428555</v>
      </c>
      <c r="K135" s="64">
        <f>[27]Heinä!E15*[28]Heinä!L15/100</f>
        <v>39462.344796330181</v>
      </c>
      <c r="L135" s="64">
        <f>[27]Heinä!E15*[28]Heinä!M15/100</f>
        <v>1001.13256042557</v>
      </c>
    </row>
    <row r="136" spans="1:23" x14ac:dyDescent="0.2">
      <c r="A136" s="61" t="s">
        <v>242</v>
      </c>
      <c r="B136" s="64">
        <f t="shared" si="3"/>
        <v>248443.78633472172</v>
      </c>
      <c r="C136" s="64">
        <f t="shared" si="3"/>
        <v>134037.78279578729</v>
      </c>
      <c r="D136" s="64">
        <f t="shared" si="3"/>
        <v>6626.4308708101726</v>
      </c>
      <c r="E136" s="61"/>
      <c r="F136" s="64">
        <f>[27]Elo!D15*[28]Elo!H15/100</f>
        <v>85914.661022111992</v>
      </c>
      <c r="G136" s="64">
        <f>[27]Elo!D15*[28]Elo!I15/100</f>
        <v>55767.842594713606</v>
      </c>
      <c r="H136" s="64">
        <f>[27]Elo!D15*[28]Elo!J15/100</f>
        <v>3837.4963823012804</v>
      </c>
      <c r="I136" s="64"/>
      <c r="J136" s="64">
        <f>[27]Elo!E15*[28]Elo!K15/100</f>
        <v>162529.12531260971</v>
      </c>
      <c r="K136" s="64">
        <f>[27]Elo!E15*[28]Elo!L15/100</f>
        <v>78269.940201073696</v>
      </c>
      <c r="L136" s="64">
        <f>[27]Elo!E15*[28]Elo!M15/100</f>
        <v>2788.9344885088917</v>
      </c>
      <c r="M136" s="1"/>
      <c r="N136" s="1"/>
    </row>
    <row r="137" spans="1:23" s="42" customFormat="1" ht="12" customHeight="1" x14ac:dyDescent="0.2">
      <c r="A137" s="61" t="s">
        <v>243</v>
      </c>
      <c r="B137" s="64">
        <f t="shared" ref="B137:D153" si="4">F137+J137</f>
        <v>133056.67963040626</v>
      </c>
      <c r="C137" s="64">
        <f t="shared" si="4"/>
        <v>158410.48488111724</v>
      </c>
      <c r="D137" s="64">
        <f t="shared" si="4"/>
        <v>3848.8354873351554</v>
      </c>
      <c r="E137" s="61"/>
      <c r="F137" s="64">
        <f>[27]Syys!D15*[28]Syys!H15/100</f>
        <v>55072.879923071901</v>
      </c>
      <c r="G137" s="64">
        <f>[27]Syys!D15*[28]Syys!I15/100</f>
        <v>70130.053477513095</v>
      </c>
      <c r="H137" s="64">
        <f>[27]Syys!D15*[28]Syys!J15/100</f>
        <v>2515.0665987764096</v>
      </c>
      <c r="I137" s="64"/>
      <c r="J137" s="64">
        <f>[27]Syys!E15*[28]Syys!K15/100</f>
        <v>77983.799707334343</v>
      </c>
      <c r="K137" s="64">
        <f>[27]Syys!E15*[28]Syys!L15/100</f>
        <v>88280.431403604132</v>
      </c>
      <c r="L137" s="64">
        <f>[27]Syys!E15*[28]Syys!M15/100</f>
        <v>1333.7688885587459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23" s="42" customFormat="1" x14ac:dyDescent="0.2">
      <c r="A138" s="62" t="s">
        <v>244</v>
      </c>
      <c r="B138" s="63">
        <f t="shared" si="4"/>
        <v>130672.20732221351</v>
      </c>
      <c r="C138" s="63">
        <f t="shared" si="4"/>
        <v>152901.10436546023</v>
      </c>
      <c r="D138" s="63">
        <f t="shared" si="4"/>
        <v>5484.6883114612901</v>
      </c>
      <c r="E138" s="62"/>
      <c r="F138" s="63">
        <f>[27]Loka!D15*[28]Loka!H15/100</f>
        <v>66176.394876891281</v>
      </c>
      <c r="G138" s="63">
        <f>[27]Loka!D15*[28]Loka!I15/100</f>
        <v>77090.844909692474</v>
      </c>
      <c r="H138" s="63">
        <f>[27]Loka!D15*[28]Loka!J15/100</f>
        <v>2363.7602131249778</v>
      </c>
      <c r="I138" s="63"/>
      <c r="J138" s="63">
        <f>[27]Loka!E15*[28]Loka!K15/100</f>
        <v>64495.812445322219</v>
      </c>
      <c r="K138" s="63">
        <f>[27]Loka!E15*[28]Loka!L15/100</f>
        <v>75810.259455767766</v>
      </c>
      <c r="L138" s="63">
        <f>[27]Loka!E15*[28]Loka!M15/100</f>
        <v>3120.9280983363119</v>
      </c>
    </row>
    <row r="139" spans="1:23" s="42" customFormat="1" ht="12.75" customHeight="1" x14ac:dyDescent="0.2">
      <c r="A139" s="62" t="s">
        <v>245</v>
      </c>
      <c r="B139" s="63">
        <f t="shared" si="4"/>
        <v>100216.98927212998</v>
      </c>
      <c r="C139" s="63">
        <f t="shared" si="4"/>
        <v>151582.48896936554</v>
      </c>
      <c r="D139" s="63">
        <f t="shared" si="4"/>
        <v>3327.5217582682876</v>
      </c>
      <c r="E139" s="62"/>
      <c r="F139" s="63">
        <f>[27]Marras!D15*[28]Marras!H15/100</f>
        <v>51150.247056552878</v>
      </c>
      <c r="G139" s="63">
        <f>[27]Marras!D15*[28]Marras!I15/100</f>
        <v>83377.777893841776</v>
      </c>
      <c r="H139" s="63">
        <f>[27]Marras!D15*[28]Marras!J15/100</f>
        <v>2512.9750496053398</v>
      </c>
      <c r="I139" s="63"/>
      <c r="J139" s="63">
        <f>[27]Marras!E15*[28]Marras!K15/100</f>
        <v>49066.742215577106</v>
      </c>
      <c r="K139" s="63">
        <f>[27]Marras!E15*[28]Marras!L15/100</f>
        <v>68204.711075523781</v>
      </c>
      <c r="L139" s="63">
        <f>[27]Marras!E15*[28]Marras!M15/100</f>
        <v>814.54670866294794</v>
      </c>
    </row>
    <row r="140" spans="1:23" s="42" customFormat="1" ht="12" customHeight="1" x14ac:dyDescent="0.2">
      <c r="A140" s="62" t="s">
        <v>246</v>
      </c>
      <c r="B140" s="63">
        <f t="shared" si="4"/>
        <v>119588.46606266852</v>
      </c>
      <c r="C140" s="63">
        <f t="shared" si="4"/>
        <v>101441.16168825202</v>
      </c>
      <c r="D140" s="63">
        <f t="shared" si="4"/>
        <v>3403.3722490131122</v>
      </c>
      <c r="E140" s="62"/>
      <c r="F140" s="63">
        <f>[27]Joulu!D15*[28]Joulu!H15/100</f>
        <v>55756.100261856802</v>
      </c>
      <c r="G140" s="63">
        <f>[27]Joulu!D15*[28]Joulu!I15/100</f>
        <v>48883.2682374504</v>
      </c>
      <c r="H140" s="63">
        <f>[27]Joulu!D15*[28]Joulu!J15/100</f>
        <v>2480.6315001572002</v>
      </c>
      <c r="I140" s="63"/>
      <c r="J140" s="63">
        <f>[27]Joulu!E15*[28]Joulu!K15/100</f>
        <v>63832.36580081172</v>
      </c>
      <c r="K140" s="63">
        <f>[27]Joulu!E15*[28]Joulu!L15/100</f>
        <v>52557.893450801617</v>
      </c>
      <c r="L140" s="63">
        <f>[27]Joulu!E15*[28]Joulu!M15/100</f>
        <v>922.74074885591199</v>
      </c>
    </row>
    <row r="141" spans="1:23" s="42" customFormat="1" ht="12" customHeight="1" x14ac:dyDescent="0.2">
      <c r="A141" s="62" t="s">
        <v>249</v>
      </c>
      <c r="B141" s="63">
        <f t="shared" si="4"/>
        <v>117221.96383892081</v>
      </c>
      <c r="C141" s="63">
        <f t="shared" si="4"/>
        <v>122068.29091364815</v>
      </c>
      <c r="D141" s="63">
        <f t="shared" si="4"/>
        <v>4186.7452486484344</v>
      </c>
      <c r="E141" s="62"/>
      <c r="F141" s="63">
        <f>[29]Tammi!D15*[30]Tammi!H15/100</f>
        <v>43992.679215983444</v>
      </c>
      <c r="G141" s="63">
        <f>[29]Tammi!D15*[30]Tammi!I15/100</f>
        <v>55342.260073663922</v>
      </c>
      <c r="H141" s="63">
        <f>[29]Tammi!D15*[30]Tammi!J15/100</f>
        <v>2421.0607108614199</v>
      </c>
      <c r="I141" s="63"/>
      <c r="J141" s="63">
        <f>[29]Tammi!E15*[30]Tammi!K15/100</f>
        <v>73229.284622937368</v>
      </c>
      <c r="K141" s="63">
        <f>[29]Tammi!E15*[30]Tammi!L15/100</f>
        <v>66726.030839984232</v>
      </c>
      <c r="L141" s="63">
        <f>[29]Tammi!E15*[30]Tammi!M15/100</f>
        <v>1765.684537787015</v>
      </c>
    </row>
    <row r="142" spans="1:23" s="42" customFormat="1" ht="13.5" customHeight="1" x14ac:dyDescent="0.2">
      <c r="A142" s="62" t="s">
        <v>251</v>
      </c>
      <c r="B142" s="63">
        <f t="shared" si="4"/>
        <v>91401.650536688438</v>
      </c>
      <c r="C142" s="63">
        <f t="shared" si="4"/>
        <v>115828.16297321529</v>
      </c>
      <c r="D142" s="63">
        <f t="shared" si="4"/>
        <v>3730.1864893645206</v>
      </c>
      <c r="E142" s="62"/>
      <c r="F142" s="63">
        <f>[29]Helmi!D15*[30]Helmi!H15/100</f>
        <v>47209.649419069479</v>
      </c>
      <c r="G142" s="63">
        <f>[29]Helmi!D15*[30]Helmi!I15/100</f>
        <v>62486.49555659826</v>
      </c>
      <c r="H142" s="63">
        <f>[29]Helmi!D15*[30]Helmi!J15/100</f>
        <v>2394.8550239959868</v>
      </c>
      <c r="I142" s="63"/>
      <c r="J142" s="63">
        <f>[29]Helmi!E15*[30]Helmi!K15/100</f>
        <v>44192.001117618958</v>
      </c>
      <c r="K142" s="63">
        <f>[29]Helmi!E15*[30]Helmi!L15/100</f>
        <v>53341.667416617034</v>
      </c>
      <c r="L142" s="63">
        <f>[29]Helmi!E15*[30]Helmi!M15/100</f>
        <v>1335.3314653685341</v>
      </c>
    </row>
    <row r="143" spans="1:23" s="42" customFormat="1" ht="13.5" customHeight="1" x14ac:dyDescent="0.2">
      <c r="A143" s="62" t="s">
        <v>252</v>
      </c>
      <c r="B143" s="63">
        <f t="shared" si="4"/>
        <v>105365.74424873632</v>
      </c>
      <c r="C143" s="63">
        <f t="shared" si="4"/>
        <v>132628.0969947727</v>
      </c>
      <c r="D143" s="63">
        <f t="shared" si="4"/>
        <v>6364.1587573789566</v>
      </c>
      <c r="E143" s="62"/>
      <c r="F143" s="63">
        <f>[29]Maalis!D15*[30]Maalis!H15/100</f>
        <v>51805.251854599053</v>
      </c>
      <c r="G143" s="63">
        <f>[29]Maalis!D15*[30]Maalis!I15/100</f>
        <v>70487.379695435942</v>
      </c>
      <c r="H143" s="63">
        <f>[29]Maalis!D15*[30]Maalis!J15/100</f>
        <v>3522.3684509715204</v>
      </c>
      <c r="I143" s="63"/>
      <c r="J143" s="63">
        <f>[29]Maalis!E15*[30]Maalis!K15/100</f>
        <v>53560.492394137262</v>
      </c>
      <c r="K143" s="63">
        <f>[29]Maalis!E15*[30]Maalis!L15/100</f>
        <v>62140.717299336764</v>
      </c>
      <c r="L143" s="63">
        <f>[29]Maalis!E15*[30]Maalis!M15/100</f>
        <v>2841.7903064074367</v>
      </c>
    </row>
    <row r="144" spans="1:23" s="42" customFormat="1" ht="12.75" customHeight="1" x14ac:dyDescent="0.2">
      <c r="A144" s="62" t="s">
        <v>253</v>
      </c>
      <c r="B144" s="63">
        <f t="shared" si="4"/>
        <v>108836.62803896323</v>
      </c>
      <c r="C144" s="63">
        <f t="shared" si="4"/>
        <v>116626.1736041343</v>
      </c>
      <c r="D144" s="63">
        <f t="shared" si="4"/>
        <v>5077.1983569406111</v>
      </c>
      <c r="E144" s="62"/>
      <c r="F144" s="63">
        <f>[29]Huhti!D15*[30]Huhti!H15/100</f>
        <v>50020.637756518387</v>
      </c>
      <c r="G144" s="63">
        <f>[29]Huhti!D15*[30]Huhti!I15/100</f>
        <v>56491.839144251549</v>
      </c>
      <c r="H144" s="63">
        <f>[29]Huhti!D15*[30]Huhti!J15/100</f>
        <v>2824.5230999954192</v>
      </c>
      <c r="I144" s="63"/>
      <c r="J144" s="63">
        <f>[29]Huhti!E15*[30]Huhti!K15/100</f>
        <v>58815.990282444844</v>
      </c>
      <c r="K144" s="63">
        <f>[29]Huhti!E15*[30]Huhti!L15/100</f>
        <v>60134.334459882753</v>
      </c>
      <c r="L144" s="63">
        <f>[29]Huhti!E15*[30]Huhti!M15/100</f>
        <v>2252.6752569451919</v>
      </c>
    </row>
    <row r="145" spans="1:35" s="42" customFormat="1" ht="12.75" customHeight="1" x14ac:dyDescent="0.2">
      <c r="A145" s="61" t="s">
        <v>254</v>
      </c>
      <c r="B145" s="64">
        <f t="shared" si="4"/>
        <v>150764.07700606878</v>
      </c>
      <c r="C145" s="64">
        <f t="shared" si="4"/>
        <v>138850.4772159532</v>
      </c>
      <c r="D145" s="64">
        <f t="shared" si="4"/>
        <v>8622.4457787726315</v>
      </c>
      <c r="E145" s="61"/>
      <c r="F145" s="64">
        <f>[29]Touko!D15*[30]Touko!H15/100</f>
        <v>64124.48418920477</v>
      </c>
      <c r="G145" s="64">
        <f>[29]Touko!D15*[30]Touko!I15/100</f>
        <v>63480.479326077213</v>
      </c>
      <c r="H145" s="64">
        <f>[29]Touko!D15*[30]Touko!J15/100</f>
        <v>4832.0364855126318</v>
      </c>
      <c r="I145" s="64"/>
      <c r="J145" s="64">
        <f>[29]Touko!E15*[30]Touko!K15/100</f>
        <v>86639.592816863995</v>
      </c>
      <c r="K145" s="64">
        <f>[29]Touko!E15*[30]Touko!L15/100</f>
        <v>75369.997889875987</v>
      </c>
      <c r="L145" s="64">
        <f>[29]Touko!E15*[30]Touko!M15/100</f>
        <v>3790.4092932599997</v>
      </c>
    </row>
    <row r="146" spans="1:35" s="42" customFormat="1" ht="12.75" customHeight="1" x14ac:dyDescent="0.2">
      <c r="A146" s="61" t="s">
        <v>255</v>
      </c>
      <c r="B146" s="64">
        <f t="shared" si="4"/>
        <v>195868.95743166388</v>
      </c>
      <c r="C146" s="64">
        <f t="shared" si="4"/>
        <v>130150.03796611878</v>
      </c>
      <c r="D146" s="64">
        <f t="shared" si="4"/>
        <v>7084.004603080316</v>
      </c>
      <c r="E146" s="61"/>
      <c r="F146" s="64">
        <f>[29]Kesä!D15*[30]Kesä!H15/100</f>
        <v>79934.740672196669</v>
      </c>
      <c r="G146" s="64">
        <f>[29]Kesä!D15*[30]Kesä!I15/100</f>
        <v>52365.538734072776</v>
      </c>
      <c r="H146" s="64">
        <f>[29]Kesä!D15*[30]Kesä!J15/100</f>
        <v>4062.7205940032959</v>
      </c>
      <c r="I146" s="64"/>
      <c r="J146" s="64">
        <f>[29]Kesä!E15*[30]Kesä!K15/100</f>
        <v>115934.21675946721</v>
      </c>
      <c r="K146" s="64">
        <f>[29]Kesä!E15*[30]Kesä!L15/100</f>
        <v>77784.499232046001</v>
      </c>
      <c r="L146" s="64">
        <f>[29]Kesä!E15*[30]Kesä!M15/100</f>
        <v>3021.2840090770201</v>
      </c>
    </row>
    <row r="147" spans="1:35" s="42" customFormat="1" ht="13.5" customHeight="1" x14ac:dyDescent="0.2">
      <c r="A147" s="61" t="s">
        <v>256</v>
      </c>
      <c r="B147" s="64">
        <f t="shared" si="4"/>
        <v>289292.07211374957</v>
      </c>
      <c r="C147" s="64">
        <f t="shared" si="4"/>
        <v>84053.709462204162</v>
      </c>
      <c r="D147" s="64">
        <f t="shared" si="4"/>
        <v>5970.2184271043161</v>
      </c>
      <c r="E147" s="61"/>
      <c r="F147" s="64">
        <f>[29]Heinä!D15*[30]Heinä!H15/100</f>
        <v>138210.3702423847</v>
      </c>
      <c r="G147" s="64">
        <f>[29]Heinä!D15*[30]Heinä!I15/100</f>
        <v>34725.494838238956</v>
      </c>
      <c r="H147" s="64">
        <f>[29]Heinä!D15*[30]Heinä!J15/100</f>
        <v>4948.1349206215082</v>
      </c>
      <c r="I147" s="64"/>
      <c r="J147" s="64">
        <f>[29]Heinä!E15*[30]Heinä!K15/100</f>
        <v>151081.70187136487</v>
      </c>
      <c r="K147" s="64">
        <f>[29]Heinä!E15*[30]Heinä!L15/100</f>
        <v>49328.214623965199</v>
      </c>
      <c r="L147" s="64">
        <f>[29]Heinä!E15*[30]Heinä!M15/100</f>
        <v>1022.0835064828078</v>
      </c>
    </row>
    <row r="148" spans="1:35" s="35" customFormat="1" ht="12.75" customHeight="1" x14ac:dyDescent="0.2">
      <c r="A148" s="61" t="s">
        <v>257</v>
      </c>
      <c r="B148" s="64">
        <f t="shared" si="4"/>
        <v>235556.58257445227</v>
      </c>
      <c r="C148" s="64">
        <f t="shared" si="4"/>
        <v>145006.70654937602</v>
      </c>
      <c r="D148" s="64">
        <f t="shared" si="4"/>
        <v>7089.710877230913</v>
      </c>
      <c r="E148" s="61"/>
      <c r="F148" s="64">
        <f>[29]Elo!D15*[30]Elo!H15/100</f>
        <v>82663.216781463037</v>
      </c>
      <c r="G148" s="64">
        <f>[29]Elo!D15*[30]Elo!I15/100</f>
        <v>59543.369160293958</v>
      </c>
      <c r="H148" s="64">
        <f>[29]Elo!D15*[30]Elo!J15/100</f>
        <v>3651.4140573678519</v>
      </c>
      <c r="I148" s="64"/>
      <c r="J148" s="64">
        <f>[29]Elo!E15*[30]Elo!K15/100</f>
        <v>152893.36579298924</v>
      </c>
      <c r="K148" s="64">
        <f>[29]Elo!E15*[30]Elo!L15/100</f>
        <v>85463.337389082051</v>
      </c>
      <c r="L148" s="64">
        <f>[29]Elo!E15*[30]Elo!M15/100</f>
        <v>3438.2968198630606</v>
      </c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1:35" s="36" customFormat="1" ht="12.75" customHeight="1" x14ac:dyDescent="0.2">
      <c r="A149" s="61" t="s">
        <v>258</v>
      </c>
      <c r="B149" s="64">
        <f t="shared" si="4"/>
        <v>139558.19759913432</v>
      </c>
      <c r="C149" s="64">
        <f t="shared" si="4"/>
        <v>149227.90653197601</v>
      </c>
      <c r="D149" s="64">
        <f t="shared" si="4"/>
        <v>5456.8958690146501</v>
      </c>
      <c r="E149" s="61"/>
      <c r="F149" s="64">
        <f>[29]Syys!D15*[30]Syys!H15/100</f>
        <v>54985.324751279994</v>
      </c>
      <c r="G149" s="64">
        <f>[29]Syys!D15*[30]Syys!I15/100</f>
        <v>67230.570337128011</v>
      </c>
      <c r="H149" s="64">
        <f>[29]Syys!D15*[30]Syys!J15/100</f>
        <v>2744.10491171696</v>
      </c>
      <c r="I149" s="64"/>
      <c r="J149" s="64">
        <f>[29]Syys!E15*[30]Syys!K15/100</f>
        <v>84572.872847854334</v>
      </c>
      <c r="K149" s="64">
        <f>[29]Syys!E15*[30]Syys!L15/100</f>
        <v>81997.336194847987</v>
      </c>
      <c r="L149" s="64">
        <f>[29]Syys!E15*[30]Syys!M15/100</f>
        <v>2712.7909572976896</v>
      </c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1:35" s="36" customFormat="1" ht="12.75" customHeight="1" x14ac:dyDescent="0.2">
      <c r="A150" s="62" t="s">
        <v>259</v>
      </c>
      <c r="B150" s="63">
        <f t="shared" si="4"/>
        <v>124583.69776472711</v>
      </c>
      <c r="C150" s="63">
        <f t="shared" si="4"/>
        <v>143703.75040453739</v>
      </c>
      <c r="D150" s="63">
        <f t="shared" si="4"/>
        <v>5922.5518314242236</v>
      </c>
      <c r="E150" s="62"/>
      <c r="F150" s="63">
        <f>[29]Loka!D15*[30]Loka!H15/100</f>
        <v>61611.987936489357</v>
      </c>
      <c r="G150" s="63">
        <f>[29]Loka!D15*[30]Loka!I15/100</f>
        <v>73200.86534005728</v>
      </c>
      <c r="H150" s="63">
        <f>[29]Loka!D15*[30]Loka!J15/100</f>
        <v>3368.1467240060742</v>
      </c>
      <c r="I150" s="63"/>
      <c r="J150" s="63">
        <f>[29]Loka!E15*[30]Loka!K15/100</f>
        <v>62971.709828237763</v>
      </c>
      <c r="K150" s="63">
        <f>[29]Loka!E15*[30]Loka!L15/100</f>
        <v>70502.885064480113</v>
      </c>
      <c r="L150" s="63">
        <f>[29]Loka!E15*[30]Loka!M15/100</f>
        <v>2554.4051074181489</v>
      </c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s="42" customFormat="1" ht="12.75" customHeight="1" x14ac:dyDescent="0.2">
      <c r="A151" s="62" t="s">
        <v>260</v>
      </c>
      <c r="B151" s="63">
        <f t="shared" si="4"/>
        <v>108707.21069827996</v>
      </c>
      <c r="C151" s="63">
        <f t="shared" si="4"/>
        <v>144486.58236691833</v>
      </c>
      <c r="D151" s="63">
        <f t="shared" si="4"/>
        <v>6325.2069347929546</v>
      </c>
      <c r="E151" s="62"/>
      <c r="F151" s="63">
        <f>[29]Marras!D15*[30]Marras!H15/100</f>
        <v>53958.222231381005</v>
      </c>
      <c r="G151" s="63">
        <f>[29]Marras!D15*[30]Marras!I15/100</f>
        <v>84286.901005709995</v>
      </c>
      <c r="H151" s="63">
        <f>[29]Marras!D15*[30]Marras!J15/100</f>
        <v>4104.8767621972502</v>
      </c>
      <c r="I151" s="63"/>
      <c r="J151" s="63">
        <f>[29]Marras!E15*[30]Marras!K15/100</f>
        <v>54748.988466898954</v>
      </c>
      <c r="K151" s="63">
        <f>[29]Marras!E15*[30]Marras!L15/100</f>
        <v>60199.68136120835</v>
      </c>
      <c r="L151" s="63">
        <f>[29]Marras!E15*[30]Marras!M15/100</f>
        <v>2220.3301725957044</v>
      </c>
    </row>
    <row r="152" spans="1:35" ht="12.75" customHeight="1" x14ac:dyDescent="0.2">
      <c r="A152" s="62" t="s">
        <v>261</v>
      </c>
      <c r="B152" s="63">
        <f t="shared" si="4"/>
        <v>115461.55406438091</v>
      </c>
      <c r="C152" s="63">
        <f t="shared" si="4"/>
        <v>89818.239565381358</v>
      </c>
      <c r="D152" s="63">
        <f t="shared" si="4"/>
        <v>5441.2063696055866</v>
      </c>
      <c r="E152" s="62"/>
      <c r="F152" s="63">
        <f>[29]Joulu!D15*[30]Joulu!H15/100</f>
        <v>51774.696322455042</v>
      </c>
      <c r="G152" s="63">
        <f>[29]Joulu!D15*[30]Joulu!I15/100</f>
        <v>43434.18658225012</v>
      </c>
      <c r="H152" s="63">
        <f>[29]Joulu!D15*[30]Joulu!J15/100</f>
        <v>2859.1170950006358</v>
      </c>
      <c r="I152" s="63"/>
      <c r="J152" s="63">
        <f>[29]Joulu!E15*[30]Joulu!K15/100</f>
        <v>63686.857741925858</v>
      </c>
      <c r="K152" s="63">
        <f>[29]Joulu!E15*[30]Joulu!L15/100</f>
        <v>46384.052983131238</v>
      </c>
      <c r="L152" s="63">
        <f>[29]Joulu!E15*[30]Joulu!M15/100</f>
        <v>2582.0892746049508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35" ht="12.75" customHeight="1" x14ac:dyDescent="0.2">
      <c r="A153" s="62" t="s">
        <v>280</v>
      </c>
      <c r="B153" s="63">
        <f t="shared" si="4"/>
        <v>109075.49394952302</v>
      </c>
      <c r="C153" s="63">
        <f t="shared" si="4"/>
        <v>116063.30997454771</v>
      </c>
      <c r="D153" s="63">
        <f t="shared" si="4"/>
        <v>5513.1960750525177</v>
      </c>
      <c r="E153" s="62"/>
      <c r="F153" s="63">
        <f>[31]Tammi!D15*[32]Tammi!H15/100</f>
        <v>44250.890182524898</v>
      </c>
      <c r="G153" s="63">
        <f>[31]Tammi!D15*[32]Tammi!I15/100</f>
        <v>54182.795341500008</v>
      </c>
      <c r="H153" s="63">
        <f>[31]Tammi!D15*[32]Tammi!J15/100</f>
        <v>2996.3144758736698</v>
      </c>
      <c r="I153" s="63"/>
      <c r="J153" s="63">
        <f>[31]Tammi!E15*[32]Tammi!K15/100</f>
        <v>64824.603766998131</v>
      </c>
      <c r="K153" s="63">
        <f>[31]Tammi!E15*[32]Tammi!L15/100</f>
        <v>61880.5146330477</v>
      </c>
      <c r="L153" s="63">
        <f>[31]Tammi!E15*[32]Tammi!M15/100</f>
        <v>2516.8815991788479</v>
      </c>
    </row>
    <row r="154" spans="1:35" x14ac:dyDescent="0.2">
      <c r="A154" s="62" t="s">
        <v>282</v>
      </c>
      <c r="B154" s="63">
        <f t="shared" ref="B154:D169" si="5">F154+J154</f>
        <v>90704.07571293402</v>
      </c>
      <c r="C154" s="63">
        <f t="shared" si="5"/>
        <v>102440.6757099322</v>
      </c>
      <c r="D154" s="63">
        <f t="shared" si="5"/>
        <v>6613.2485778272567</v>
      </c>
      <c r="E154" s="62"/>
      <c r="F154" s="63">
        <f>[31]Helmi!D15*[32]Helmi!H15/100</f>
        <v>41383.308889273321</v>
      </c>
      <c r="G154" s="63">
        <f>[31]Helmi!D15*[32]Helmi!I15/100</f>
        <v>54376.839047018999</v>
      </c>
      <c r="H154" s="63">
        <f>[31]Helmi!D15*[32]Helmi!J15/100</f>
        <v>3307.8520644011564</v>
      </c>
      <c r="I154" s="63"/>
      <c r="J154" s="63">
        <f>[31]Helmi!E15*[32]Helmi!K15/100</f>
        <v>49320.766823660706</v>
      </c>
      <c r="K154" s="63">
        <f>[31]Helmi!E15*[32]Helmi!L15/100</f>
        <v>48063.8366629132</v>
      </c>
      <c r="L154" s="63">
        <f>[31]Helmi!E15*[32]Helmi!M15/100</f>
        <v>3305.3965134260998</v>
      </c>
    </row>
    <row r="155" spans="1:35" x14ac:dyDescent="0.2">
      <c r="A155" s="62" t="s">
        <v>285</v>
      </c>
      <c r="B155" s="63">
        <f t="shared" si="5"/>
        <v>111526.7631199913</v>
      </c>
      <c r="C155" s="63">
        <f t="shared" si="5"/>
        <v>115489.62054053436</v>
      </c>
      <c r="D155" s="63">
        <f t="shared" si="5"/>
        <v>5441.6163379643785</v>
      </c>
      <c r="E155" s="62"/>
      <c r="F155" s="63">
        <f>[31]Maalis!D15*[32]Maalis!H15/100</f>
        <v>50329.396430369598</v>
      </c>
      <c r="G155" s="63">
        <f>[31]Maalis!D15*[32]Maalis!I15/100</f>
        <v>62875.236864473758</v>
      </c>
      <c r="H155" s="63">
        <f>[31]Maalis!D15*[32]Maalis!J15/100</f>
        <v>3227.3667046909122</v>
      </c>
      <c r="I155" s="63"/>
      <c r="J155" s="63">
        <f>[31]Maalis!E15*[32]Maalis!K15/100</f>
        <v>61197.366689621704</v>
      </c>
      <c r="K155" s="63">
        <f>[31]Maalis!E15*[32]Maalis!L15/100</f>
        <v>52614.383676060606</v>
      </c>
      <c r="L155" s="63">
        <f>[31]Maalis!E15*[32]Maalis!M15/100</f>
        <v>2214.2496332734659</v>
      </c>
    </row>
    <row r="156" spans="1:35" x14ac:dyDescent="0.2">
      <c r="A156" s="62" t="s">
        <v>286</v>
      </c>
      <c r="B156" s="63">
        <f t="shared" si="5"/>
        <v>97847.378114770341</v>
      </c>
      <c r="C156" s="63">
        <f t="shared" si="5"/>
        <v>111629.88151423851</v>
      </c>
      <c r="D156" s="63">
        <f t="shared" si="5"/>
        <v>6304.7403720700695</v>
      </c>
      <c r="E156" s="62"/>
      <c r="F156" s="63">
        <f>[31]Huhti!D15*[32]Huhti!H15/100</f>
        <v>45692.42453190688</v>
      </c>
      <c r="G156" s="63">
        <f>[31]Huhti!D15*[32]Huhti!I15/100</f>
        <v>59036.078145815685</v>
      </c>
      <c r="H156" s="63">
        <f>[31]Huhti!D15*[32]Huhti!J15/100</f>
        <v>3015.4973228161602</v>
      </c>
      <c r="I156" s="63"/>
      <c r="J156" s="63">
        <f>[31]Huhti!E15*[32]Huhti!K15/100</f>
        <v>52154.953582863462</v>
      </c>
      <c r="K156" s="63">
        <f>[31]Huhti!E15*[32]Huhti!L15/100</f>
        <v>52593.803368422828</v>
      </c>
      <c r="L156" s="63">
        <f>[31]Huhti!E15*[32]Huhti!M15/100</f>
        <v>3289.2430492539097</v>
      </c>
    </row>
    <row r="157" spans="1:35" x14ac:dyDescent="0.2">
      <c r="A157" s="61" t="s">
        <v>287</v>
      </c>
      <c r="B157" s="64">
        <f t="shared" si="5"/>
        <v>150610.02801536687</v>
      </c>
      <c r="C157" s="64">
        <f t="shared" si="5"/>
        <v>138495.31783680047</v>
      </c>
      <c r="D157" s="64">
        <f t="shared" si="5"/>
        <v>5650.6541484680201</v>
      </c>
      <c r="E157" s="61"/>
      <c r="F157" s="64">
        <f>[31]Touko!D15*[32]Touko!H15/100</f>
        <v>58818.043625119353</v>
      </c>
      <c r="G157" s="64">
        <f>[31]Touko!D15*[32]Touko!I15/100</f>
        <v>62811.341701067358</v>
      </c>
      <c r="H157" s="64">
        <f>[31]Touko!D15*[32]Touko!J15/100</f>
        <v>2814.6146739377236</v>
      </c>
      <c r="I157" s="64"/>
      <c r="J157" s="64">
        <f>[31]Touko!E15*[32]Touko!K15/100</f>
        <v>91791.984390247526</v>
      </c>
      <c r="K157" s="64">
        <f>[31]Touko!E15*[32]Touko!L15/100</f>
        <v>75683.976135733115</v>
      </c>
      <c r="L157" s="64">
        <f>[31]Touko!E15*[32]Touko!M15/100</f>
        <v>2836.0394745302965</v>
      </c>
    </row>
    <row r="158" spans="1:35" x14ac:dyDescent="0.2">
      <c r="A158" s="61" t="s">
        <v>288</v>
      </c>
      <c r="B158" s="64">
        <f t="shared" si="5"/>
        <v>182602.37904332497</v>
      </c>
      <c r="C158" s="64">
        <f t="shared" si="5"/>
        <v>134459.12261247376</v>
      </c>
      <c r="D158" s="64">
        <f t="shared" si="5"/>
        <v>7005.4983445253374</v>
      </c>
      <c r="E158" s="61"/>
      <c r="F158" s="64">
        <f>[31]Kesä!D15*[32]Kesä!H15/100</f>
        <v>77795.493967235772</v>
      </c>
      <c r="G158" s="64">
        <f>[31]Kesä!D15*[32]Kesä!I15/100</f>
        <v>58247.644020453758</v>
      </c>
      <c r="H158" s="64">
        <f>[31]Kesä!D15*[32]Kesä!J15/100</f>
        <v>4783.8620124512972</v>
      </c>
      <c r="I158" s="64"/>
      <c r="J158" s="64">
        <f>[31]Kesä!E15*[32]Kesä!K15/100</f>
        <v>104806.88507608921</v>
      </c>
      <c r="K158" s="64">
        <f>[31]Kesä!E15*[32]Kesä!L15/100</f>
        <v>76211.478592019994</v>
      </c>
      <c r="L158" s="64">
        <f>[31]Kesä!E15*[32]Kesä!M15/100</f>
        <v>2221.6363320740402</v>
      </c>
    </row>
    <row r="159" spans="1:35" x14ac:dyDescent="0.2">
      <c r="A159" s="61" t="s">
        <v>289</v>
      </c>
      <c r="B159" s="64">
        <f t="shared" si="5"/>
        <v>283414.78197830613</v>
      </c>
      <c r="C159" s="64">
        <f t="shared" si="5"/>
        <v>88198.745905492047</v>
      </c>
      <c r="D159" s="64">
        <f t="shared" si="5"/>
        <v>6301.4721165073315</v>
      </c>
      <c r="E159" s="61"/>
      <c r="F159" s="64">
        <f>[31]Heinä!D15*[32]Heinä!H15/100</f>
        <v>135321.25963683054</v>
      </c>
      <c r="G159" s="64">
        <f>[31]Heinä!D15*[32]Heinä!I15/100</f>
        <v>40280.130746662959</v>
      </c>
      <c r="H159" s="64">
        <f>[31]Heinä!D15*[32]Heinä!J15/100</f>
        <v>4300.6096174060103</v>
      </c>
      <c r="I159" s="64"/>
      <c r="J159" s="64">
        <f>[31]Heinä!E15*[32]Heinä!K15/100</f>
        <v>148093.52234147556</v>
      </c>
      <c r="K159" s="64">
        <f>[31]Heinä!E15*[32]Heinä!L15/100</f>
        <v>47918.615158829081</v>
      </c>
      <c r="L159" s="64">
        <f>[31]Heinä!E15*[32]Heinä!M15/100</f>
        <v>2000.8624991013212</v>
      </c>
    </row>
    <row r="160" spans="1:35" x14ac:dyDescent="0.2">
      <c r="A160" s="61" t="s">
        <v>279</v>
      </c>
      <c r="B160" s="64">
        <f t="shared" si="5"/>
        <v>252364.88394551008</v>
      </c>
      <c r="C160" s="64">
        <f t="shared" si="5"/>
        <v>118572.31625550374</v>
      </c>
      <c r="D160" s="64">
        <f t="shared" si="5"/>
        <v>4455.7998005450218</v>
      </c>
      <c r="E160" s="61"/>
      <c r="F160" s="64">
        <f>[31]Elo!D15*[32]Elo!H15/100</f>
        <v>89807.765610010625</v>
      </c>
      <c r="G160" s="64">
        <f>[31]Elo!D15*[32]Elo!I15/100</f>
        <v>52468.890620484242</v>
      </c>
      <c r="H160" s="64">
        <f>[31]Elo!D15*[32]Elo!J15/100</f>
        <v>1934.3437703704158</v>
      </c>
      <c r="I160" s="64"/>
      <c r="J160" s="64">
        <f>[31]Elo!E15*[32]Elo!K15/100</f>
        <v>162557.11833549946</v>
      </c>
      <c r="K160" s="64">
        <f>[31]Elo!E15*[32]Elo!L15/100</f>
        <v>66103.425635019506</v>
      </c>
      <c r="L160" s="64">
        <f>[31]Elo!E15*[32]Elo!M15/100</f>
        <v>2521.456030174606</v>
      </c>
    </row>
    <row r="161" spans="1:23" x14ac:dyDescent="0.2">
      <c r="A161" s="61" t="s">
        <v>290</v>
      </c>
      <c r="B161" s="64">
        <f t="shared" si="5"/>
        <v>137700.98847287564</v>
      </c>
      <c r="C161" s="64">
        <f t="shared" si="5"/>
        <v>133818.27923946286</v>
      </c>
      <c r="D161" s="64">
        <f t="shared" si="5"/>
        <v>4365.7322891962403</v>
      </c>
      <c r="E161" s="61"/>
      <c r="F161" s="64">
        <f>[31]Syys!D15*[32]Syys!H15/100</f>
        <v>53754.489833566797</v>
      </c>
      <c r="G161" s="64">
        <f>[31]Syys!D15*[32]Syys!I15/100</f>
        <v>64445.555192424006</v>
      </c>
      <c r="H161" s="64">
        <f>[31]Syys!D15*[32]Syys!J15/100</f>
        <v>2369.9549746120501</v>
      </c>
      <c r="I161" s="64"/>
      <c r="J161" s="64">
        <f>[31]Syys!E15*[32]Syys!K15/100</f>
        <v>83946.498639308847</v>
      </c>
      <c r="K161" s="64">
        <f>[31]Syys!E15*[32]Syys!L15/100</f>
        <v>69372.72404703885</v>
      </c>
      <c r="L161" s="64">
        <f>[31]Syys!E15*[32]Syys!M15/100</f>
        <v>1995.77731458419</v>
      </c>
    </row>
    <row r="162" spans="1:23" x14ac:dyDescent="0.2">
      <c r="A162" s="62" t="s">
        <v>291</v>
      </c>
      <c r="B162" s="63">
        <f t="shared" si="5"/>
        <v>129756.93235427093</v>
      </c>
      <c r="C162" s="63">
        <f t="shared" si="5"/>
        <v>120978.50442241224</v>
      </c>
      <c r="D162" s="63">
        <f t="shared" si="5"/>
        <v>4080.5632230823876</v>
      </c>
      <c r="E162" s="62"/>
      <c r="F162" s="63">
        <f>[31]Loka!D15*[32]Loka!H15/100</f>
        <v>61035.889828995249</v>
      </c>
      <c r="G162" s="63">
        <f>[31]Loka!D15*[32]Loka!I15/100</f>
        <v>74252.240065021848</v>
      </c>
      <c r="H162" s="63">
        <f>[31]Loka!D15*[32]Loka!J15/100</f>
        <v>2316.8701059829</v>
      </c>
      <c r="I162" s="63"/>
      <c r="J162" s="63">
        <f>[31]Loka!E15*[32]Loka!K15/100</f>
        <v>68721.042525275683</v>
      </c>
      <c r="K162" s="63">
        <f>[31]Loka!E15*[32]Loka!L15/100</f>
        <v>46726.264357390392</v>
      </c>
      <c r="L162" s="63">
        <f>[31]Loka!E15*[32]Loka!M15/100</f>
        <v>1763.6931170994878</v>
      </c>
    </row>
    <row r="163" spans="1:23" x14ac:dyDescent="0.2">
      <c r="A163" s="62" t="s">
        <v>292</v>
      </c>
      <c r="B163" s="63">
        <f t="shared" si="5"/>
        <v>122668.62852049845</v>
      </c>
      <c r="C163" s="63">
        <f t="shared" si="5"/>
        <v>142417.60909481382</v>
      </c>
      <c r="D163" s="63">
        <f t="shared" si="5"/>
        <v>4447.7623853292662</v>
      </c>
      <c r="E163" s="62"/>
      <c r="F163" s="63">
        <f>[31]Marras!D15*[32]Marras!H15/100</f>
        <v>60953.8199091106</v>
      </c>
      <c r="G163" s="63">
        <f>[31]Marras!D15*[32]Marras!I15/100</f>
        <v>85310.655027645698</v>
      </c>
      <c r="H163" s="63">
        <f>[31]Marras!D15*[32]Marras!J15/100</f>
        <v>2425.5250627976297</v>
      </c>
      <c r="I163" s="63"/>
      <c r="J163" s="63">
        <f>[31]Marras!E15*[32]Marras!K15/100</f>
        <v>61714.808611387845</v>
      </c>
      <c r="K163" s="63">
        <f>[31]Marras!E15*[32]Marras!L15/100</f>
        <v>57106.954067168124</v>
      </c>
      <c r="L163" s="63">
        <f>[31]Marras!E15*[32]Marras!M15/100</f>
        <v>2022.237322531636</v>
      </c>
    </row>
    <row r="164" spans="1:23" x14ac:dyDescent="0.2">
      <c r="A164" s="62" t="s">
        <v>293</v>
      </c>
      <c r="B164" s="63">
        <f t="shared" si="5"/>
        <v>110322.66544571545</v>
      </c>
      <c r="C164" s="63">
        <f t="shared" si="5"/>
        <v>97566.363181398105</v>
      </c>
      <c r="D164" s="63">
        <f t="shared" si="5"/>
        <v>4784.9713722178085</v>
      </c>
      <c r="E164" s="62"/>
      <c r="F164" s="63">
        <f>[31]Joulu!D15*[32]Joulu!H15/100</f>
        <v>49638.81649446411</v>
      </c>
      <c r="G164" s="63">
        <f>[31]Joulu!D15*[32]Joulu!I15/100</f>
        <v>49862.093200668882</v>
      </c>
      <c r="H164" s="63">
        <f>[31]Joulu!D15*[32]Joulu!J15/100</f>
        <v>1736.09030486701</v>
      </c>
      <c r="I164" s="63"/>
      <c r="J164" s="63">
        <f>[31]Joulu!E15*[32]Joulu!K15/100</f>
        <v>60683.848951251348</v>
      </c>
      <c r="K164" s="63">
        <f>[31]Joulu!E15*[32]Joulu!L15/100</f>
        <v>47704.26998072923</v>
      </c>
      <c r="L164" s="63">
        <f>[31]Joulu!E15*[32]Joulu!M15/100</f>
        <v>3048.8810673507983</v>
      </c>
    </row>
    <row r="165" spans="1:23" ht="13.5" customHeight="1" x14ac:dyDescent="0.2">
      <c r="A165" s="62" t="s">
        <v>296</v>
      </c>
      <c r="B165" s="63">
        <f t="shared" si="5"/>
        <v>115268.43665372921</v>
      </c>
      <c r="C165" s="63">
        <f t="shared" si="5"/>
        <v>120143.16223346992</v>
      </c>
      <c r="D165" s="63">
        <f t="shared" si="5"/>
        <v>4984.4011131074312</v>
      </c>
      <c r="E165" s="62"/>
      <c r="F165" s="63">
        <f>[33]Tammi!D15*[34]Tammi!H15/100</f>
        <v>45779.806902466415</v>
      </c>
      <c r="G165" s="63">
        <f>[33]Tammi!D15*[34]Tammi!I15/100</f>
        <v>55437.987815970999</v>
      </c>
      <c r="H165" s="63">
        <f>[33]Tammi!D15*[34]Tammi!J15/100</f>
        <v>2436.2052814589256</v>
      </c>
      <c r="I165" s="63"/>
      <c r="J165" s="63">
        <f>[33]Tammi!E15*[34]Tammi!K15/100</f>
        <v>69488.629751262793</v>
      </c>
      <c r="K165" s="63">
        <f>[33]Tammi!E15*[34]Tammi!L15/100</f>
        <v>64705.174417498922</v>
      </c>
      <c r="L165" s="63">
        <f>[33]Tammi!E15*[34]Tammi!M15/100</f>
        <v>2548.1958316485061</v>
      </c>
    </row>
    <row r="166" spans="1:23" x14ac:dyDescent="0.2">
      <c r="A166" s="62" t="s">
        <v>299</v>
      </c>
      <c r="B166" s="63">
        <f t="shared" si="5"/>
        <v>82108.430655626173</v>
      </c>
      <c r="C166" s="63">
        <f t="shared" si="5"/>
        <v>112570.88139097687</v>
      </c>
      <c r="D166" s="63">
        <f t="shared" si="5"/>
        <v>5372.6879535312692</v>
      </c>
      <c r="E166" s="62"/>
      <c r="F166" s="63">
        <f>[33]Helmi!D15*[34]Helmi!H15/100</f>
        <v>45715.666765810864</v>
      </c>
      <c r="G166" s="63">
        <f>[33]Helmi!D15*[34]Helmi!I15/100</f>
        <v>62501.696496396362</v>
      </c>
      <c r="H166" s="63">
        <f>[33]Helmi!D15*[34]Helmi!J15/100</f>
        <v>3229.6367380156739</v>
      </c>
      <c r="I166" s="63"/>
      <c r="J166" s="63">
        <f>[33]Helmi!E15*[34]Helmi!K15/100</f>
        <v>36392.763889815302</v>
      </c>
      <c r="K166" s="63">
        <f>[33]Helmi!E15*[34]Helmi!L15/100</f>
        <v>50069.184894580503</v>
      </c>
      <c r="L166" s="63">
        <f>[33]Helmi!E15*[34]Helmi!M15/100</f>
        <v>2143.0512155155952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x14ac:dyDescent="0.2">
      <c r="A167" s="62" t="s">
        <v>300</v>
      </c>
      <c r="B167" s="63">
        <f t="shared" si="5"/>
        <v>98578.510740123806</v>
      </c>
      <c r="C167" s="63">
        <f t="shared" si="5"/>
        <v>122586.18153489975</v>
      </c>
      <c r="D167" s="63">
        <f t="shared" si="5"/>
        <v>6763.3077250797087</v>
      </c>
      <c r="E167" s="62"/>
      <c r="F167" s="63">
        <f>[33]Maalis!D15*[34]Maalis!H15/100</f>
        <v>44738.940745406311</v>
      </c>
      <c r="G167" s="63">
        <f>[33]Maalis!D15*[34]Maalis!I15/100</f>
        <v>67422.933343418248</v>
      </c>
      <c r="H167" s="63">
        <f>[33]Maalis!D15*[34]Maalis!J15/100</f>
        <v>3941.1259109432344</v>
      </c>
      <c r="I167" s="63"/>
      <c r="J167" s="63">
        <f>[33]Maalis!E15*[34]Maalis!K15/100</f>
        <v>53839.569994717502</v>
      </c>
      <c r="K167" s="63">
        <f>[33]Maalis!E15*[34]Maalis!L15/100</f>
        <v>55163.248191481493</v>
      </c>
      <c r="L167" s="63">
        <f>[33]Maalis!E15*[34]Maalis!M15/100</f>
        <v>2822.1818141364747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x14ac:dyDescent="0.2">
      <c r="A168" s="62" t="s">
        <v>301</v>
      </c>
      <c r="B168" s="63">
        <f t="shared" si="5"/>
        <v>96765.025417517929</v>
      </c>
      <c r="C168" s="63">
        <f t="shared" si="5"/>
        <v>114242.02382069256</v>
      </c>
      <c r="D168" s="63">
        <f t="shared" si="5"/>
        <v>6221.9507608241784</v>
      </c>
      <c r="E168" s="62"/>
      <c r="F168" s="63">
        <f>[33]Huhti!D15*[34]Huhti!H15/100</f>
        <v>43046.96449697105</v>
      </c>
      <c r="G168" s="63">
        <f>[33]Huhti!D15*[34]Huhti!I15/100</f>
        <v>57836.198275675044</v>
      </c>
      <c r="H168" s="63">
        <f>[33]Huhti!D15*[34]Huhti!J15/100</f>
        <v>3661.83722672663</v>
      </c>
      <c r="I168" s="63"/>
      <c r="J168" s="63">
        <f>[33]Huhti!E15*[34]Huhti!K15/100</f>
        <v>53718.060920546886</v>
      </c>
      <c r="K168" s="63">
        <f>[33]Huhti!E15*[34]Huhti!L15/100</f>
        <v>56405.82554501752</v>
      </c>
      <c r="L168" s="63">
        <f>[33]Huhti!E15*[34]Huhti!M15/100</f>
        <v>2560.1135340975479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x14ac:dyDescent="0.2">
      <c r="A169" s="61" t="s">
        <v>302</v>
      </c>
      <c r="B169" s="64">
        <f t="shared" si="5"/>
        <v>131734.32270262355</v>
      </c>
      <c r="C169" s="64">
        <f t="shared" si="5"/>
        <v>155095.00991973135</v>
      </c>
      <c r="D169" s="64">
        <f t="shared" si="5"/>
        <v>11352.667376888065</v>
      </c>
      <c r="E169" s="61"/>
      <c r="F169" s="64">
        <f>[33]Touko!D15*[34]Touko!H15/100</f>
        <v>60574.733650630566</v>
      </c>
      <c r="G169" s="64">
        <f>[33]Touko!D15*[34]Touko!I15/100</f>
        <v>70519.772781078238</v>
      </c>
      <c r="H169" s="64">
        <f>[33]Touko!D15*[34]Touko!J15/100</f>
        <v>6417.4935680161752</v>
      </c>
      <c r="I169" s="64"/>
      <c r="J169" s="64">
        <f>[33]Touko!E15*[34]Touko!K15/100</f>
        <v>71159.589051992996</v>
      </c>
      <c r="K169" s="64">
        <f>[33]Touko!E15*[34]Touko!L15/100</f>
        <v>84575.237138653101</v>
      </c>
      <c r="L169" s="64">
        <f>[33]Touko!E15*[34]Touko!M15/100</f>
        <v>4935.1738088718903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x14ac:dyDescent="0.2">
      <c r="A170" s="61" t="s">
        <v>303</v>
      </c>
      <c r="B170" s="64">
        <f t="shared" ref="B170:D174" si="6">F170+J170</f>
        <v>187641.03651753385</v>
      </c>
      <c r="C170" s="64">
        <f t="shared" si="6"/>
        <v>133311.65575305017</v>
      </c>
      <c r="D170" s="64">
        <f t="shared" si="6"/>
        <v>6175.3077294159702</v>
      </c>
      <c r="E170" s="61"/>
      <c r="F170" s="64">
        <f>[33]Kesä!D15*[34]Kesä!H15/100</f>
        <v>77524.086371481128</v>
      </c>
      <c r="G170" s="64">
        <f>[33]Kesä!D15*[34]Kesä!I15/100</f>
        <v>54441.055607527684</v>
      </c>
      <c r="H170" s="64">
        <f>[33]Kesä!D15*[34]Kesä!J15/100</f>
        <v>3841.8580209911997</v>
      </c>
      <c r="I170" s="64"/>
      <c r="J170" s="64">
        <f>[33]Kesä!E15*[34]Kesä!K15/100</f>
        <v>110116.95014605272</v>
      </c>
      <c r="K170" s="64">
        <f>[33]Kesä!E15*[34]Kesä!L15/100</f>
        <v>78870.600145522505</v>
      </c>
      <c r="L170" s="64">
        <f>[33]Kesä!E15*[34]Kesä!M15/100</f>
        <v>2333.4497084247701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x14ac:dyDescent="0.2">
      <c r="A171" s="61" t="s">
        <v>304</v>
      </c>
      <c r="B171" s="64">
        <f>F171+J171</f>
        <v>251204.45038613526</v>
      </c>
      <c r="C171" s="64">
        <f t="shared" si="6"/>
        <v>113394.16416966026</v>
      </c>
      <c r="D171" s="64">
        <f t="shared" si="6"/>
        <v>6119.3854442543598</v>
      </c>
      <c r="E171" s="61"/>
      <c r="F171" s="64">
        <f>[33]Heinä!D15*[34]Heinä!H15/100</f>
        <v>120977.28609228885</v>
      </c>
      <c r="G171" s="64">
        <f>[33]Heinä!D15*[34]Heinä!I15/100</f>
        <v>48006.561297068263</v>
      </c>
      <c r="H171" s="64">
        <f>[33]Heinä!D15*[34]Heinä!J15/100</f>
        <v>3910.1526102971125</v>
      </c>
      <c r="I171" s="64"/>
      <c r="J171" s="64">
        <f>[33]Heinä!E15*[34]Heinä!K15/100</f>
        <v>130227.16429384639</v>
      </c>
      <c r="K171" s="64">
        <f>[33]Heinä!E15*[34]Heinä!L15/100</f>
        <v>65387.602872591997</v>
      </c>
      <c r="L171" s="64">
        <f>[33]Heinä!E15*[34]Heinä!M15/100</f>
        <v>2209.2328339572477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x14ac:dyDescent="0.2">
      <c r="A172" s="61" t="s">
        <v>305</v>
      </c>
      <c r="B172" s="64">
        <f>F172+J172</f>
        <v>219837.02046736173</v>
      </c>
      <c r="C172" s="64">
        <f t="shared" si="6"/>
        <v>144185.15934193111</v>
      </c>
      <c r="D172" s="64">
        <f t="shared" si="6"/>
        <v>18552.820190521728</v>
      </c>
      <c r="E172" s="61"/>
      <c r="F172" s="64">
        <f>[33]Elo!D15*[34]Elo!H15/100</f>
        <v>88179.127554250808</v>
      </c>
      <c r="G172" s="64">
        <f>[33]Elo!D15*[34]Elo!I15/100</f>
        <v>63694.62709054249</v>
      </c>
      <c r="H172" s="64">
        <f>[33]Elo!D15*[34]Elo!J15/100</f>
        <v>6560.2453545729641</v>
      </c>
      <c r="I172" s="64"/>
      <c r="J172" s="64">
        <f>[33]Elo!E15*[34]Elo!K15/100</f>
        <v>131657.8929131109</v>
      </c>
      <c r="K172" s="64">
        <f>[33]Elo!E15*[34]Elo!L15/100</f>
        <v>80490.532251388635</v>
      </c>
      <c r="L172" s="64">
        <f>[33]Elo!E15*[34]Elo!M15/100</f>
        <v>11992.574835948762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:23" x14ac:dyDescent="0.2">
      <c r="A173" s="61" t="s">
        <v>306</v>
      </c>
      <c r="B173" s="64">
        <f>F173+J173</f>
        <v>120463.5968031089</v>
      </c>
      <c r="C173" s="64">
        <f t="shared" si="6"/>
        <v>147077.48223034211</v>
      </c>
      <c r="D173" s="64">
        <f t="shared" si="6"/>
        <v>3153.9209665557119</v>
      </c>
      <c r="E173" s="61"/>
      <c r="F173" s="64">
        <f>[33]Syys!D15*[34]Syys!H15/100</f>
        <v>49340.053940227001</v>
      </c>
      <c r="G173" s="64">
        <f>[33]Syys!D15*[34]Syys!I15/100</f>
        <v>64918.29870757764</v>
      </c>
      <c r="H173" s="64">
        <f>[33]Syys!D15*[34]Syys!J15/100</f>
        <v>1273.6473512711041</v>
      </c>
      <c r="I173" s="64"/>
      <c r="J173" s="64">
        <f>[33]Syys!E15*[34]Syys!K15/100</f>
        <v>71123.542862881892</v>
      </c>
      <c r="K173" s="64">
        <f>[33]Syys!E15*[34]Syys!L15/100</f>
        <v>82159.183522764477</v>
      </c>
      <c r="L173" s="64">
        <f>[33]Syys!E15*[34]Syys!M15/100</f>
        <v>1880.2736152846078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x14ac:dyDescent="0.2">
      <c r="A174" s="62" t="s">
        <v>307</v>
      </c>
      <c r="B174" s="63">
        <f>F174+J174</f>
        <v>121747.10794598759</v>
      </c>
      <c r="C174" s="63">
        <f t="shared" si="6"/>
        <v>156130.96497172792</v>
      </c>
      <c r="D174" s="63">
        <f t="shared" si="6"/>
        <v>4763.9270818722407</v>
      </c>
      <c r="E174" s="62"/>
      <c r="F174" s="63">
        <f>[33]Loka!D15*[34]Loka!H15/100</f>
        <v>64191.126323961253</v>
      </c>
      <c r="G174" s="63">
        <f>[33]Loka!D15*[34]Loka!I15/100</f>
        <v>85602.047808643008</v>
      </c>
      <c r="H174" s="63">
        <f>[33]Loka!D15*[34]Loka!J15/100</f>
        <v>3241.8258672427146</v>
      </c>
      <c r="I174" s="63"/>
      <c r="J174" s="63">
        <f>[33]Loka!E15*[34]Loka!K15/100</f>
        <v>57555.981622026338</v>
      </c>
      <c r="K174" s="63">
        <f>[33]Loka!E15*[34]Loka!L15/100</f>
        <v>70528.917163084916</v>
      </c>
      <c r="L174" s="63">
        <f>[33]Loka!E15*[34]Loka!M15/100</f>
        <v>1522.1012146295261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:23" x14ac:dyDescent="0.2">
      <c r="A175" s="62" t="s">
        <v>308</v>
      </c>
      <c r="B175" s="63">
        <f t="shared" ref="B175:D177" si="7">F175+J175</f>
        <v>111388.71286259685</v>
      </c>
      <c r="C175" s="63">
        <f t="shared" si="7"/>
        <v>151689.04285846319</v>
      </c>
      <c r="D175" s="63">
        <f t="shared" si="7"/>
        <v>4327.2442786725551</v>
      </c>
      <c r="E175" s="62"/>
      <c r="F175" s="63">
        <f>[33]Marras!D15*[34]Marras!H15/100</f>
        <v>59210.833631024565</v>
      </c>
      <c r="G175" s="63">
        <f>[33]Marras!D15*[34]Marras!I15/100</f>
        <v>82472.780206941679</v>
      </c>
      <c r="H175" s="63">
        <f>[33]Marras!D15*[34]Marras!J15/100</f>
        <v>2612.3861618894639</v>
      </c>
      <c r="I175" s="63"/>
      <c r="J175" s="63">
        <f>[33]Marras!E15*[34]Marras!K15/100</f>
        <v>52177.879231572289</v>
      </c>
      <c r="K175" s="63">
        <f>[33]Marras!E15*[34]Marras!L15/100</f>
        <v>69216.262651521509</v>
      </c>
      <c r="L175" s="63">
        <f>[33]Marras!E15*[34]Marras!M15/100</f>
        <v>1714.8581167830912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x14ac:dyDescent="0.2">
      <c r="A176" s="62" t="s">
        <v>309</v>
      </c>
      <c r="B176" s="63">
        <f t="shared" si="7"/>
        <v>100613.80778672831</v>
      </c>
      <c r="C176" s="63">
        <f t="shared" si="7"/>
        <v>109974.12070148838</v>
      </c>
      <c r="D176" s="63">
        <f t="shared" si="7"/>
        <v>3303.0715116906622</v>
      </c>
      <c r="E176" s="62"/>
      <c r="F176" s="63">
        <f>[33]Joulu!D15*[34]Joulu!H15/100</f>
        <v>50591.903389512125</v>
      </c>
      <c r="G176" s="63">
        <f>[33]Joulu!D15*[34]Joulu!I15/100</f>
        <v>56198.028926354302</v>
      </c>
      <c r="H176" s="63">
        <f>[33]Joulu!D15*[34]Joulu!J15/100</f>
        <v>1743.0676845677121</v>
      </c>
      <c r="I176" s="63"/>
      <c r="J176" s="63">
        <f>[33]Joulu!E15*[34]Joulu!K15/100</f>
        <v>50021.904397216182</v>
      </c>
      <c r="K176" s="63">
        <f>[33]Joulu!E15*[34]Joulu!L15/100</f>
        <v>53776.091775134082</v>
      </c>
      <c r="L176" s="63">
        <f>[33]Joulu!E15*[34]Joulu!M15/100</f>
        <v>1560.0038271229498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x14ac:dyDescent="0.2">
      <c r="A177" s="62" t="s">
        <v>312</v>
      </c>
      <c r="B177" s="63">
        <f t="shared" si="7"/>
        <v>112865.25527337902</v>
      </c>
      <c r="C177" s="63">
        <f t="shared" si="7"/>
        <v>109115.13261543248</v>
      </c>
      <c r="D177" s="63">
        <f t="shared" si="7"/>
        <v>3888.6121104002841</v>
      </c>
      <c r="E177" s="62"/>
      <c r="F177" s="63">
        <f>[35]Tammi!D15*[36]Tammi!H15/100</f>
        <v>56155.567659912398</v>
      </c>
      <c r="G177" s="63">
        <f>[35]Tammi!D15*[36]Tammi!I15/100</f>
        <v>56670.152821682001</v>
      </c>
      <c r="H177" s="63">
        <f>[35]Tammi!D15*[36]Tammi!J15/100</f>
        <v>2444.27951805979</v>
      </c>
      <c r="I177" s="63"/>
      <c r="J177" s="63">
        <f>[35]Tammi!E15*[36]Tammi!K15/100</f>
        <v>56709.687613466624</v>
      </c>
      <c r="K177" s="63">
        <f>[35]Tammi!E15*[36]Tammi!L15/100</f>
        <v>52444.979793750477</v>
      </c>
      <c r="L177" s="63">
        <f>[35]Tammi!E15*[36]Tammi!M15/100</f>
        <v>1444.3325923404941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x14ac:dyDescent="0.2">
      <c r="A178" s="62" t="s">
        <v>315</v>
      </c>
      <c r="B178" s="63">
        <f>F178+J178</f>
        <v>99158.056481894135</v>
      </c>
      <c r="C178" s="63">
        <f>G178+K178</f>
        <v>105618.8027523425</v>
      </c>
      <c r="D178" s="63">
        <f>H178+L178</f>
        <v>3660.1407652513808</v>
      </c>
      <c r="E178" s="62"/>
      <c r="F178" s="63">
        <f>[35]Helmi!D15*[36]Helmi!H15/100</f>
        <v>55067.572028628892</v>
      </c>
      <c r="G178" s="63">
        <f>[35]Helmi!D15*[36]Helmi!I15/100</f>
        <v>55812.8171512708</v>
      </c>
      <c r="H178" s="63">
        <f>[35]Helmi!D15*[36]Helmi!J15/100</f>
        <v>2461.6108198736156</v>
      </c>
      <c r="I178" s="63"/>
      <c r="J178" s="63">
        <f>[35]Helmi!E15*[36]Helmi!K15/100</f>
        <v>44090.48445326525</v>
      </c>
      <c r="K178" s="63">
        <f>[35]Helmi!E15*[36]Helmi!L15/100</f>
        <v>49805.985601071698</v>
      </c>
      <c r="L178" s="63">
        <f>[35]Helmi!E15*[36]Helmi!M15/100</f>
        <v>1198.529945377765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x14ac:dyDescent="0.2">
      <c r="A179" s="62" t="s">
        <v>316</v>
      </c>
      <c r="B179" s="63">
        <f t="shared" ref="B179:D182" si="8">F179+J179</f>
        <v>110342.92182466996</v>
      </c>
      <c r="C179" s="63">
        <f t="shared" si="8"/>
        <v>117772.60728539142</v>
      </c>
      <c r="D179" s="63">
        <f t="shared" si="8"/>
        <v>2649.4708895801086</v>
      </c>
      <c r="E179" s="62"/>
      <c r="F179" s="63">
        <f>[35]Maalis!D15*[36]Maalis!H15/100</f>
        <v>55658.407300261257</v>
      </c>
      <c r="G179" s="63">
        <f>[35]Maalis!D15*[36]Maalis!I15/100</f>
        <v>59893.193094853799</v>
      </c>
      <c r="H179" s="63">
        <f>[35]Maalis!D15*[36]Maalis!J15/100</f>
        <v>1202.3996041844159</v>
      </c>
      <c r="I179" s="63"/>
      <c r="J179" s="63">
        <f>[35]Maalis!E15*[36]Maalis!K15/100</f>
        <v>54684.514524408711</v>
      </c>
      <c r="K179" s="63">
        <f>[35]Maalis!E15*[36]Maalis!L15/100</f>
        <v>57879.414190537624</v>
      </c>
      <c r="L179" s="63">
        <f>[35]Maalis!E15*[36]Maalis!M15/100</f>
        <v>1447.0712853956929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x14ac:dyDescent="0.2">
      <c r="A180" s="62" t="s">
        <v>317</v>
      </c>
      <c r="B180" s="63">
        <f t="shared" si="8"/>
        <v>98939.018299105985</v>
      </c>
      <c r="C180" s="63">
        <f t="shared" si="8"/>
        <v>114061.8224434976</v>
      </c>
      <c r="D180" s="63">
        <f t="shared" si="8"/>
        <v>3195.1592571802039</v>
      </c>
      <c r="E180" s="62"/>
      <c r="F180" s="63">
        <f>[35]Huhti!D15*[36]Huhti!H15/100</f>
        <v>49064.3123127289</v>
      </c>
      <c r="G180" s="63">
        <f>[35]Huhti!D15*[36]Huhti!I15/100</f>
        <v>55191.073932074847</v>
      </c>
      <c r="H180" s="63">
        <f>[35]Huhti!D15*[36]Huhti!J15/100</f>
        <v>1729.6137550902652</v>
      </c>
      <c r="I180" s="63"/>
      <c r="J180" s="63">
        <f>[35]Huhti!E15*[36]Huhti!K15/100</f>
        <v>49874.705986377085</v>
      </c>
      <c r="K180" s="63">
        <f>[35]Huhti!E15*[36]Huhti!L15/100</f>
        <v>58870.74851142276</v>
      </c>
      <c r="L180" s="63">
        <f>[35]Huhti!E15*[36]Huhti!M15/100</f>
        <v>1465.545502089939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x14ac:dyDescent="0.2">
      <c r="A181" s="61" t="s">
        <v>318</v>
      </c>
      <c r="B181" s="64">
        <f t="shared" si="8"/>
        <v>134461.41393892802</v>
      </c>
      <c r="C181" s="64">
        <f t="shared" si="8"/>
        <v>150553.58606107201</v>
      </c>
      <c r="D181" s="64">
        <f t="shared" si="8"/>
        <v>0</v>
      </c>
      <c r="E181" s="61"/>
      <c r="F181" s="64">
        <f>[35]Touko!D15*[36]Touko!H15/100</f>
        <v>62490.617575455217</v>
      </c>
      <c r="G181" s="64">
        <f>[35]Touko!D15*[36]Touko!I15/100</f>
        <v>67467.38242454479</v>
      </c>
      <c r="H181" s="64">
        <f>[35]Touko!D15*[36]Touko!J15/100</f>
        <v>0</v>
      </c>
      <c r="I181" s="64"/>
      <c r="J181" s="64">
        <f>[35]Touko!E15*[36]Touko!K15/100</f>
        <v>71970.796363472793</v>
      </c>
      <c r="K181" s="64">
        <f>[35]Touko!E15*[36]Touko!L15/100</f>
        <v>83086.203636527207</v>
      </c>
      <c r="L181" s="64">
        <f>[35]Touko!E15*[36]Touko!M15/100</f>
        <v>0</v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x14ac:dyDescent="0.2">
      <c r="A182" s="61" t="s">
        <v>319</v>
      </c>
      <c r="B182" s="64">
        <f t="shared" si="8"/>
        <v>192997.80338238605</v>
      </c>
      <c r="C182" s="64">
        <f t="shared" si="8"/>
        <v>142515.19661761395</v>
      </c>
      <c r="D182" s="64">
        <f t="shared" si="8"/>
        <v>0</v>
      </c>
      <c r="E182" s="61"/>
      <c r="F182" s="64">
        <f>[35]Kesä!D15*[36]Kesä!H15/100</f>
        <v>86092.717388840189</v>
      </c>
      <c r="G182" s="64">
        <f>[35]Kesä!D15*[36]Kesä!I15/100</f>
        <v>56854.282611159811</v>
      </c>
      <c r="H182" s="64">
        <f>[35]Kesä!D15*[36]Kesä!J15/100</f>
        <v>0</v>
      </c>
      <c r="I182" s="64"/>
      <c r="J182" s="64">
        <f>[35]Kesä!E15*[36]Kesä!K15/100</f>
        <v>106905.08599354584</v>
      </c>
      <c r="K182" s="64">
        <f>[35]Kesä!E15*[36]Kesä!L15/100</f>
        <v>85660.914006454157</v>
      </c>
      <c r="L182" s="64">
        <f>[35]Kesä!E15*[36]Kesä!M15/100</f>
        <v>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x14ac:dyDescent="0.2">
      <c r="A183" s="61" t="s">
        <v>320</v>
      </c>
      <c r="B183" s="64">
        <f>F183+J183</f>
        <v>301233.91556518979</v>
      </c>
      <c r="C183" s="64">
        <f>G183+K183</f>
        <v>135923.08443481021</v>
      </c>
      <c r="D183" s="64">
        <f>H183+L183</f>
        <v>0</v>
      </c>
      <c r="E183" s="61"/>
      <c r="F183" s="64">
        <f>[35]Heinä!D15*[36]Heinä!H15/100</f>
        <v>136788.01364989957</v>
      </c>
      <c r="G183" s="64">
        <f>[35]Heinä!D15*[36]Heinä!I15/100</f>
        <v>54508.986350100429</v>
      </c>
      <c r="H183" s="64">
        <f>[35]Heinä!D15*[36]Heinä!J15/100</f>
        <v>0</v>
      </c>
      <c r="I183" s="64"/>
      <c r="J183" s="64">
        <f>[35]Heinä!E15*[36]Heinä!K15/100</f>
        <v>164445.90191529019</v>
      </c>
      <c r="K183" s="64">
        <f>[35]Heinä!E15*[36]Heinä!L15/100</f>
        <v>81414.098084709796</v>
      </c>
      <c r="L183" s="64">
        <f>[35]Heinä!E15*[36]Heinä!M15/100</f>
        <v>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x14ac:dyDescent="0.2">
      <c r="A184" s="61" t="s">
        <v>321</v>
      </c>
      <c r="B184" s="64">
        <f t="shared" ref="B184:D188" si="9">F184+J184</f>
        <v>248132.26787209389</v>
      </c>
      <c r="C184" s="64">
        <f t="shared" si="9"/>
        <v>158129.72513068456</v>
      </c>
      <c r="D184" s="64">
        <f t="shared" si="9"/>
        <v>1508.0069975472479</v>
      </c>
      <c r="E184" s="61"/>
      <c r="F184" s="64">
        <f>[35]Elo!D15*[36]Elo!H15/100</f>
        <v>97741.818313658645</v>
      </c>
      <c r="G184" s="64">
        <f>[35]Elo!D15*[36]Elo!I15/100</f>
        <v>64990.981544415969</v>
      </c>
      <c r="H184" s="64">
        <f>[35]Elo!D15*[36]Elo!J15/100</f>
        <v>551.200141762116</v>
      </c>
      <c r="I184" s="64"/>
      <c r="J184" s="64">
        <f>[35]Elo!E15*[36]Elo!K15/100</f>
        <v>150390.44955843524</v>
      </c>
      <c r="K184" s="64">
        <f>[35]Elo!E15*[36]Elo!L15/100</f>
        <v>93138.743586268596</v>
      </c>
      <c r="L184" s="64">
        <f>[35]Elo!E15*[36]Elo!M15/100</f>
        <v>956.80685578513192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x14ac:dyDescent="0.2">
      <c r="A185" s="61" t="s">
        <v>322</v>
      </c>
      <c r="B185" s="64">
        <f t="shared" si="9"/>
        <v>136012.35525660252</v>
      </c>
      <c r="C185" s="64">
        <f t="shared" si="9"/>
        <v>153526.58038627816</v>
      </c>
      <c r="D185" s="64">
        <f t="shared" si="9"/>
        <v>2879.0643561534171</v>
      </c>
      <c r="E185" s="61"/>
      <c r="F185" s="64">
        <f>[35]Syys!D15*[36]Syys!H15/100</f>
        <v>54000.14764966986</v>
      </c>
      <c r="G185" s="64">
        <f>[35]Syys!D15*[36]Syys!I15/100</f>
        <v>64528.060459911125</v>
      </c>
      <c r="H185" s="64">
        <f>[35]Syys!D15*[36]Syys!J15/100</f>
        <v>1588.791890659254</v>
      </c>
      <c r="I185" s="64"/>
      <c r="J185" s="64">
        <f>[35]Syys!E15*[36]Syys!K15/100</f>
        <v>82012.207606932672</v>
      </c>
      <c r="K185" s="64">
        <f>[35]Syys!E15*[36]Syys!L15/100</f>
        <v>88998.519926367051</v>
      </c>
      <c r="L185" s="64">
        <f>[35]Syys!E15*[36]Syys!M15/100</f>
        <v>1290.2724654941628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x14ac:dyDescent="0.2">
      <c r="A186" s="62" t="s">
        <v>323</v>
      </c>
      <c r="B186" s="63">
        <f t="shared" si="9"/>
        <v>129275.61629336412</v>
      </c>
      <c r="C186" s="63">
        <f t="shared" si="9"/>
        <v>169909.94984676188</v>
      </c>
      <c r="D186" s="63">
        <f t="shared" si="9"/>
        <v>3193.4338611761791</v>
      </c>
      <c r="E186" s="62"/>
      <c r="F186" s="63">
        <f>[35]Loka!D15*[36]Loka!H15/100</f>
        <v>73287.737396186829</v>
      </c>
      <c r="G186" s="63">
        <f>[35]Loka!D15*[36]Loka!I15/100</f>
        <v>84360.682477905997</v>
      </c>
      <c r="H186" s="63">
        <f>[35]Loka!D15*[36]Loka!J15/100</f>
        <v>1900.580126066739</v>
      </c>
      <c r="I186" s="63"/>
      <c r="J186" s="63">
        <f>[35]Loka!E15*[36]Loka!K15/100</f>
        <v>55987.878897177296</v>
      </c>
      <c r="K186" s="63">
        <f>[35]Loka!E15*[36]Loka!L15/100</f>
        <v>85549.267368855901</v>
      </c>
      <c r="L186" s="63">
        <f>[35]Loka!E15*[36]Loka!M15/100</f>
        <v>1292.8537351094401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13.5" thickBot="1" x14ac:dyDescent="0.25">
      <c r="A187" s="62" t="s">
        <v>323</v>
      </c>
      <c r="B187" s="63">
        <f t="shared" si="9"/>
        <v>106631.18933150175</v>
      </c>
      <c r="C187" s="63">
        <f t="shared" si="9"/>
        <v>153176.81066849825</v>
      </c>
      <c r="D187" s="63">
        <f t="shared" si="9"/>
        <v>0</v>
      </c>
      <c r="E187" s="62"/>
      <c r="F187" s="63">
        <f>[35]Marras!D15*[36]Marras!H15/100</f>
        <v>59382.403631271627</v>
      </c>
      <c r="G187" s="63">
        <f>[35]Marras!D15*[36]Marras!I15/100</f>
        <v>80666.59636872838</v>
      </c>
      <c r="H187" s="63">
        <f>[35]Marras!D15*[36]Marras!J15/100</f>
        <v>0</v>
      </c>
      <c r="I187" s="63"/>
      <c r="J187" s="63">
        <f>[35]Marras!E15*[36]Marras!K15/100</f>
        <v>47248.785700230132</v>
      </c>
      <c r="K187" s="63">
        <f>[35]Marras!E15*[36]Marras!L15/100</f>
        <v>72510.214299769868</v>
      </c>
      <c r="L187" s="63">
        <f>[35]Marras!E15*[36]Marras!M15/100</f>
        <v>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x14ac:dyDescent="0.2">
      <c r="A188" s="67">
        <v>2001</v>
      </c>
      <c r="B188" s="43">
        <f t="shared" si="9"/>
        <v>978191.98124104692</v>
      </c>
      <c r="C188" s="43">
        <f t="shared" si="9"/>
        <v>1308287.5352992667</v>
      </c>
      <c r="D188" s="43">
        <f t="shared" si="9"/>
        <v>276621.48346015712</v>
      </c>
      <c r="E188" s="44"/>
      <c r="F188" s="43">
        <f>SUM(F9:F20)</f>
        <v>352245.94664219575</v>
      </c>
      <c r="G188" s="43">
        <f>SUM(G9:G20)</f>
        <v>561247.95592324797</v>
      </c>
      <c r="H188" s="43">
        <f>SUM(H9:H20)</f>
        <v>124987.09743553503</v>
      </c>
      <c r="I188" s="43"/>
      <c r="J188" s="43">
        <f>SUM(J9:J20)</f>
        <v>625946.03459885111</v>
      </c>
      <c r="K188" s="43">
        <f>SUM(K9:K20)</f>
        <v>747039.57937601861</v>
      </c>
      <c r="L188" s="45">
        <f>SUM(L9:L20)</f>
        <v>151634.3860246221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x14ac:dyDescent="0.2">
      <c r="A189" s="68">
        <v>2002</v>
      </c>
      <c r="B189" s="18">
        <f>SUM(B21:B32)</f>
        <v>1092277.1239456818</v>
      </c>
      <c r="C189" s="18">
        <f>SUM(C21:C32)</f>
        <v>1195410.5799601751</v>
      </c>
      <c r="D189" s="18">
        <f>SUM(D21:D32)</f>
        <v>216723.29609412764</v>
      </c>
      <c r="E189" s="18"/>
      <c r="F189" s="18">
        <f>SUM(F21:F32)</f>
        <v>374694.00047290005</v>
      </c>
      <c r="G189" s="18">
        <f>SUM(G21:G32)</f>
        <v>503233.51980891515</v>
      </c>
      <c r="H189" s="18">
        <f>SUM(H21:H32)</f>
        <v>107811.47971761052</v>
      </c>
      <c r="I189" s="18"/>
      <c r="J189" s="18">
        <f>SUM(J21:J32)</f>
        <v>717583.12347278197</v>
      </c>
      <c r="K189" s="18">
        <f>SUM(K21:K32)</f>
        <v>692177.06015126</v>
      </c>
      <c r="L189" s="47">
        <f>SUM(L21:L32)</f>
        <v>108911.8163765171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s="42" customFormat="1" x14ac:dyDescent="0.2">
      <c r="A190" s="68">
        <v>2003</v>
      </c>
      <c r="B190" s="18">
        <f>SUM(B33:B44)</f>
        <v>1168926.656036193</v>
      </c>
      <c r="C190" s="18">
        <f>SUM(C33:C44)</f>
        <v>1241331.3088938361</v>
      </c>
      <c r="D190" s="18">
        <f>SUM(D33:D44)</f>
        <v>101914.03507016224</v>
      </c>
      <c r="E190" s="18"/>
      <c r="F190" s="18">
        <f>SUM(F33:F44)</f>
        <v>419248.06385441357</v>
      </c>
      <c r="G190" s="18">
        <f>SUM(G33:G44)</f>
        <v>523304.98565746099</v>
      </c>
      <c r="H190" s="18">
        <f>SUM(H33:H44)</f>
        <v>68867.950490223404</v>
      </c>
      <c r="I190" s="18"/>
      <c r="J190" s="18">
        <f>SUM(J33:J44)</f>
        <v>749678.59218177933</v>
      </c>
      <c r="K190" s="18">
        <f>SUM(K33:K44)</f>
        <v>718026.32323637523</v>
      </c>
      <c r="L190" s="47">
        <f>SUM(L33:L44)</f>
        <v>33046.084579938848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x14ac:dyDescent="0.2">
      <c r="A191" s="68">
        <v>2004</v>
      </c>
      <c r="B191" s="18">
        <f>SUM(B45:B56)</f>
        <v>1117409.7137726163</v>
      </c>
      <c r="C191" s="18">
        <f>SUM(C45:C56)</f>
        <v>1322293.3005326602</v>
      </c>
      <c r="D191" s="18">
        <f>SUM(D45:D56)</f>
        <v>57801.985695683936</v>
      </c>
      <c r="E191" s="18"/>
      <c r="F191" s="18">
        <f>SUM(F45:F56)</f>
        <v>386031.55665172538</v>
      </c>
      <c r="G191" s="18">
        <f>SUM(G45:G56)</f>
        <v>547050.85703428346</v>
      </c>
      <c r="H191" s="18">
        <f>SUM(H45:H56)</f>
        <v>37143.586313528191</v>
      </c>
      <c r="I191" s="18"/>
      <c r="J191" s="18">
        <f>SUM(J45:J56)</f>
        <v>731378.15712089092</v>
      </c>
      <c r="K191" s="18">
        <f>SUM(K45:K56)</f>
        <v>775242.44349837676</v>
      </c>
      <c r="L191" s="47">
        <f>SUM(L45:L56)</f>
        <v>20658.399382155745</v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x14ac:dyDescent="0.2">
      <c r="A192" s="68">
        <v>2005</v>
      </c>
      <c r="B192" s="18">
        <f>SUM(B57:B68)</f>
        <v>1038797.3969444189</v>
      </c>
      <c r="C192" s="18">
        <f>SUM(C57:C68)</f>
        <v>1458895.0230423093</v>
      </c>
      <c r="D192" s="18">
        <f>SUM(D57:D68)</f>
        <v>57777.580013108854</v>
      </c>
      <c r="E192" s="18"/>
      <c r="F192" s="18">
        <f>SUM(F57:F68)</f>
        <v>390119.98960755346</v>
      </c>
      <c r="G192" s="18">
        <f>SUM(G57:G68)</f>
        <v>592869.15070625953</v>
      </c>
      <c r="H192" s="18">
        <f>SUM(H57:H68)</f>
        <v>33423.859684433017</v>
      </c>
      <c r="I192" s="18"/>
      <c r="J192" s="18">
        <f>SUM(J57:J68)</f>
        <v>648677.40733686544</v>
      </c>
      <c r="K192" s="18">
        <f>SUM(K57:K68)</f>
        <v>866025.87233605015</v>
      </c>
      <c r="L192" s="47">
        <f>SUM(L57:L68)</f>
        <v>24353.720328675845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:23" x14ac:dyDescent="0.2">
      <c r="A193" s="68">
        <v>2006</v>
      </c>
      <c r="B193" s="18">
        <f>SUM(B69:B80)</f>
        <v>1069947.8862726856</v>
      </c>
      <c r="C193" s="18">
        <f>SUM(C69:C80)</f>
        <v>1525391.7253760893</v>
      </c>
      <c r="D193" s="18">
        <f>SUM(D69:D80)</f>
        <v>162429.38835296867</v>
      </c>
      <c r="E193" s="18"/>
      <c r="F193" s="18">
        <f>SUM(F69:F80)</f>
        <v>401857.43962539278</v>
      </c>
      <c r="G193" s="18">
        <f>SUM(G69:G80)</f>
        <v>587922.36695983517</v>
      </c>
      <c r="H193" s="18">
        <f>SUM(H69:H80)</f>
        <v>60160.19341499541</v>
      </c>
      <c r="I193" s="18"/>
      <c r="J193" s="18">
        <f>SUM(J69:J80)</f>
        <v>668090.44664729293</v>
      </c>
      <c r="K193" s="18">
        <f>SUM(K69:K80)</f>
        <v>937469.35841625417</v>
      </c>
      <c r="L193" s="47">
        <f>SUM(L69:L80)</f>
        <v>102269.19493797325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x14ac:dyDescent="0.2">
      <c r="A194" s="68">
        <v>2007</v>
      </c>
      <c r="B194" s="18">
        <f>SUM(B81:B92)</f>
        <v>1337034.1088020685</v>
      </c>
      <c r="C194" s="18">
        <f>SUM(C81:C92)</f>
        <v>1486753.0019052739</v>
      </c>
      <c r="D194" s="18">
        <f>SUM(D81:D92)</f>
        <v>160327.8892912241</v>
      </c>
      <c r="E194" s="18"/>
      <c r="F194" s="18">
        <f>SUM(F81:F92)</f>
        <v>540393.54415977793</v>
      </c>
      <c r="G194" s="18">
        <f>SUM(G81:G92)</f>
        <v>589129.300710415</v>
      </c>
      <c r="H194" s="18">
        <f>SUM(H81:H92)</f>
        <v>55828.155130995976</v>
      </c>
      <c r="I194" s="18"/>
      <c r="J194" s="18">
        <f>SUM(J81:J92)</f>
        <v>796640.5646422907</v>
      </c>
      <c r="K194" s="18">
        <f>SUM(K81:K92)</f>
        <v>897623.70119485876</v>
      </c>
      <c r="L194" s="47">
        <f>SUM(L81:L92)</f>
        <v>104499.73416022814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x14ac:dyDescent="0.2">
      <c r="A195" s="68">
        <v>2008</v>
      </c>
      <c r="B195" s="18">
        <f>SUM(B93:B104)</f>
        <v>1388689.7480235924</v>
      </c>
      <c r="C195" s="18">
        <f>SUM(C93:C104)</f>
        <v>1561400.085788589</v>
      </c>
      <c r="D195" s="18">
        <f>SUM(D93:D104)</f>
        <v>132127.16618254135</v>
      </c>
      <c r="E195" s="18"/>
      <c r="F195" s="18">
        <f>SUM(F93:F104)</f>
        <v>563424.17970665195</v>
      </c>
      <c r="G195" s="18">
        <f>SUM(G93:G104)</f>
        <v>646758.0370066833</v>
      </c>
      <c r="H195" s="18">
        <f>SUM(H93:H104)</f>
        <v>57757.783285429432</v>
      </c>
      <c r="I195" s="18"/>
      <c r="J195" s="18">
        <f>SUM(J93:J104)</f>
        <v>825265.56831694033</v>
      </c>
      <c r="K195" s="18">
        <f>SUM(K93:K104)</f>
        <v>914642.04878190567</v>
      </c>
      <c r="L195" s="47">
        <f>SUM(L93:L104)</f>
        <v>74369.382897111907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:23" x14ac:dyDescent="0.2">
      <c r="A196" s="68">
        <v>2009</v>
      </c>
      <c r="B196" s="18">
        <f>SUM(B105:B116)</f>
        <v>1414590.4031842132</v>
      </c>
      <c r="C196" s="18">
        <f>SUM(C105:C116)</f>
        <v>1350433.9290721631</v>
      </c>
      <c r="D196" s="18">
        <f>SUM(D105:D116)</f>
        <v>143416.66774699083</v>
      </c>
      <c r="E196" s="18"/>
      <c r="F196" s="18">
        <f>SUM(F105:F116)</f>
        <v>606533.12355706305</v>
      </c>
      <c r="G196" s="18">
        <f>SUM(G105:G116)</f>
        <v>610349.97779216804</v>
      </c>
      <c r="H196" s="18">
        <f>SUM(H105:H116)</f>
        <v>70008.898653877943</v>
      </c>
      <c r="I196" s="18"/>
      <c r="J196" s="18">
        <f>SUM(J105:J116)</f>
        <v>808057.27962715039</v>
      </c>
      <c r="K196" s="18">
        <f>SUM(K105:K116)</f>
        <v>740083.95127999492</v>
      </c>
      <c r="L196" s="47">
        <f>SUM(L105:L116)</f>
        <v>73407.769093112875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x14ac:dyDescent="0.2">
      <c r="A197" s="68">
        <v>2010</v>
      </c>
      <c r="B197" s="18">
        <f>SUM(B117:B128)</f>
        <v>1622145.2888545275</v>
      </c>
      <c r="C197" s="18">
        <f>SUM(C117:C128)</f>
        <v>1455609.8775040966</v>
      </c>
      <c r="D197" s="18">
        <f>SUM(D117:D128)</f>
        <v>109380.83364031816</v>
      </c>
      <c r="E197" s="18"/>
      <c r="F197" s="18">
        <f>SUM(F117:F128)</f>
        <v>731519.18882824201</v>
      </c>
      <c r="G197" s="18">
        <f>SUM(G117:G128)</f>
        <v>687187.1756262735</v>
      </c>
      <c r="H197" s="18">
        <f>SUM(H117:H128)</f>
        <v>58867.635545863501</v>
      </c>
      <c r="I197" s="18"/>
      <c r="J197" s="18">
        <f>SUM(J117:J128)</f>
        <v>890626.10002628574</v>
      </c>
      <c r="K197" s="18">
        <f>SUM(K117:K128)</f>
        <v>768422.70187782298</v>
      </c>
      <c r="L197" s="47">
        <f>SUM(L117:L128)</f>
        <v>50513.198094454667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x14ac:dyDescent="0.2">
      <c r="A198" s="68">
        <v>2011</v>
      </c>
      <c r="B198" s="18">
        <f>SUM(B129:B140)</f>
        <v>1801068.2014507146</v>
      </c>
      <c r="C198" s="18">
        <f>SUM(C129:C140)</f>
        <v>1507092.3301598767</v>
      </c>
      <c r="D198" s="18">
        <f>SUM(D129:D140)</f>
        <v>55810.468387763016</v>
      </c>
      <c r="E198" s="18"/>
      <c r="F198" s="18">
        <f>SUM(F129:F140)</f>
        <v>786030.48297884723</v>
      </c>
      <c r="G198" s="18">
        <f>SUM(G129:G140)</f>
        <v>718799.14491015417</v>
      </c>
      <c r="H198" s="18">
        <f>SUM(H129:H140)</f>
        <v>38122.372108907221</v>
      </c>
      <c r="I198" s="18"/>
      <c r="J198" s="18">
        <f>SUM(J129:J140)</f>
        <v>1015037.7184718673</v>
      </c>
      <c r="K198" s="18">
        <f>SUM(K129:K140)</f>
        <v>788293.18524972221</v>
      </c>
      <c r="L198" s="47">
        <f>SUM(L129:L140)</f>
        <v>17688.096278855799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x14ac:dyDescent="0.2">
      <c r="A199" s="68">
        <v>2012</v>
      </c>
      <c r="B199" s="18">
        <f>SUM(B141:B152)</f>
        <v>1782618.3359157657</v>
      </c>
      <c r="C199" s="18">
        <f>SUM(C141:C152)</f>
        <v>1512448.1345482357</v>
      </c>
      <c r="D199" s="18">
        <f>SUM(D141:D152)</f>
        <v>71270.529543358105</v>
      </c>
      <c r="E199" s="18"/>
      <c r="F199" s="18">
        <f>SUM(F141:F152)</f>
        <v>780291.26137302502</v>
      </c>
      <c r="G199" s="18">
        <f>SUM(G141:G152)</f>
        <v>723075.37979377806</v>
      </c>
      <c r="H199" s="18">
        <f>SUM(H141:H152)</f>
        <v>41733.358836250554</v>
      </c>
      <c r="I199" s="18"/>
      <c r="J199" s="18">
        <f>SUM(J141:J152)</f>
        <v>1002327.0745427406</v>
      </c>
      <c r="K199" s="18">
        <f>SUM(K141:K152)</f>
        <v>789372.75475445762</v>
      </c>
      <c r="L199" s="47">
        <f>SUM(L141:L152)</f>
        <v>29537.170707107558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x14ac:dyDescent="0.2">
      <c r="A200" s="68">
        <v>2013</v>
      </c>
      <c r="B200" s="18">
        <f>SUM(B153:B164)</f>
        <v>1778594.9986730872</v>
      </c>
      <c r="C200" s="18">
        <f>SUM(C153:C164)</f>
        <v>1420129.7462876097</v>
      </c>
      <c r="D200" s="18">
        <f>SUM(D153:D164)</f>
        <v>64965.25504278564</v>
      </c>
      <c r="E200" s="18"/>
      <c r="F200" s="18">
        <f>SUM(F153:F164)</f>
        <v>768781.59893940762</v>
      </c>
      <c r="G200" s="18">
        <f>SUM(G153:G164)</f>
        <v>718149.49997323728</v>
      </c>
      <c r="H200" s="18">
        <f>SUM(H153:H164)</f>
        <v>35228.901090206935</v>
      </c>
      <c r="I200" s="18"/>
      <c r="J200" s="18">
        <f>SUM(J153:J164)</f>
        <v>1009813.3997336795</v>
      </c>
      <c r="K200" s="18">
        <f>SUM(K153:K164)</f>
        <v>701980.24631437263</v>
      </c>
      <c r="L200" s="47">
        <f>SUM(L153:L164)</f>
        <v>29736.353952578698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x14ac:dyDescent="0.2">
      <c r="A201" s="68">
        <v>2014</v>
      </c>
      <c r="B201" s="18">
        <f>SUM(B165:B176)</f>
        <v>1637350.4589390729</v>
      </c>
      <c r="C201" s="18">
        <f>SUM(C165:C176)</f>
        <v>1580399.8489264338</v>
      </c>
      <c r="D201" s="18">
        <f>SUM(D165:D176)</f>
        <v>81090.692132413897</v>
      </c>
      <c r="E201" s="18"/>
      <c r="F201" s="18">
        <f>SUM(F165:F176)</f>
        <v>749870.52986403101</v>
      </c>
      <c r="G201" s="18">
        <f>SUM(G165:G176)</f>
        <v>769051.98835719377</v>
      </c>
      <c r="H201" s="18">
        <f>SUM(H165:H176)</f>
        <v>42869.481775992914</v>
      </c>
      <c r="I201" s="18"/>
      <c r="J201" s="18">
        <f>SUM(J165:J176)</f>
        <v>887479.92907504202</v>
      </c>
      <c r="K201" s="18">
        <f>SUM(K165:K176)</f>
        <v>811347.86056923971</v>
      </c>
      <c r="L201" s="47">
        <f>SUM(L165:L176)</f>
        <v>38221.210356420968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x14ac:dyDescent="0.2">
      <c r="A202" s="68" t="s">
        <v>324</v>
      </c>
      <c r="B202" s="18">
        <f>SUM(B177:B187)</f>
        <v>1670049.8135191151</v>
      </c>
      <c r="C202" s="18">
        <f>SUM(C177:C187)</f>
        <v>1510303.2982423832</v>
      </c>
      <c r="D202" s="18">
        <f>SUM(D177:D187)</f>
        <v>20973.888237288818</v>
      </c>
      <c r="E202" s="18"/>
      <c r="F202" s="18">
        <f>SUM(F177:F187)</f>
        <v>785729.31490651343</v>
      </c>
      <c r="G202" s="18">
        <f>SUM(G177:G187)</f>
        <v>700944.20923664793</v>
      </c>
      <c r="H202" s="18">
        <f>SUM(H177:H187)</f>
        <v>11878.475855696197</v>
      </c>
      <c r="I202" s="18"/>
      <c r="J202" s="18">
        <f>SUM(J177:J187)</f>
        <v>884320.49861260178</v>
      </c>
      <c r="K202" s="18">
        <f>SUM(K177:K187)</f>
        <v>809359.08900573512</v>
      </c>
      <c r="L202" s="47">
        <f>SUM(L177:L187)</f>
        <v>9095.412381592625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x14ac:dyDescent="0.2">
      <c r="A203" s="49" t="s">
        <v>59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48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x14ac:dyDescent="0.2">
      <c r="A204" s="46" t="s">
        <v>95</v>
      </c>
      <c r="B204" s="18">
        <f t="shared" ref="B204:D216" si="10">B189-B188</f>
        <v>114085.14270463493</v>
      </c>
      <c r="C204" s="18">
        <f t="shared" si="10"/>
        <v>-112876.9553390916</v>
      </c>
      <c r="D204" s="18">
        <f t="shared" si="10"/>
        <v>-59898.18736602948</v>
      </c>
      <c r="E204" s="18"/>
      <c r="F204" s="18">
        <f t="shared" ref="F204:H216" si="11">F189-F188</f>
        <v>22448.053830704303</v>
      </c>
      <c r="G204" s="18">
        <f t="shared" si="11"/>
        <v>-58014.436114332813</v>
      </c>
      <c r="H204" s="18">
        <f t="shared" si="11"/>
        <v>-17175.617717924513</v>
      </c>
      <c r="I204" s="18"/>
      <c r="J204" s="18">
        <f t="shared" ref="J204:L216" si="12">J189-J188</f>
        <v>91637.088873930858</v>
      </c>
      <c r="K204" s="18">
        <f t="shared" si="12"/>
        <v>-54862.519224758609</v>
      </c>
      <c r="L204" s="47">
        <f t="shared" si="12"/>
        <v>-42722.569648104996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x14ac:dyDescent="0.2">
      <c r="A205" s="46" t="s">
        <v>122</v>
      </c>
      <c r="B205" s="18">
        <f t="shared" si="10"/>
        <v>76649.532090511173</v>
      </c>
      <c r="C205" s="18">
        <f t="shared" si="10"/>
        <v>45920.728933661012</v>
      </c>
      <c r="D205" s="18">
        <f t="shared" si="10"/>
        <v>-114809.2610239654</v>
      </c>
      <c r="E205" s="18"/>
      <c r="F205" s="18">
        <f t="shared" si="11"/>
        <v>44554.063381513522</v>
      </c>
      <c r="G205" s="18">
        <f t="shared" si="11"/>
        <v>20071.465848545835</v>
      </c>
      <c r="H205" s="18">
        <f t="shared" si="11"/>
        <v>-38943.529227387116</v>
      </c>
      <c r="I205" s="18"/>
      <c r="J205" s="18">
        <f t="shared" si="12"/>
        <v>32095.468708997359</v>
      </c>
      <c r="K205" s="18">
        <f t="shared" si="12"/>
        <v>25849.263085115235</v>
      </c>
      <c r="L205" s="47">
        <f t="shared" si="12"/>
        <v>-75865.731796578257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x14ac:dyDescent="0.2">
      <c r="A206" s="46" t="s">
        <v>126</v>
      </c>
      <c r="B206" s="18">
        <f t="shared" si="10"/>
        <v>-51516.942263576668</v>
      </c>
      <c r="C206" s="18">
        <f t="shared" si="10"/>
        <v>80961.991638824111</v>
      </c>
      <c r="D206" s="18">
        <f t="shared" si="10"/>
        <v>-44112.049374478302</v>
      </c>
      <c r="E206" s="18"/>
      <c r="F206" s="18">
        <f t="shared" si="11"/>
        <v>-33216.507202688197</v>
      </c>
      <c r="G206" s="18">
        <f t="shared" si="11"/>
        <v>23745.87137682247</v>
      </c>
      <c r="H206" s="18">
        <f t="shared" si="11"/>
        <v>-31724.364176695213</v>
      </c>
      <c r="I206" s="18"/>
      <c r="J206" s="18">
        <f t="shared" si="12"/>
        <v>-18300.435060888412</v>
      </c>
      <c r="K206" s="18">
        <f t="shared" si="12"/>
        <v>57216.120262001525</v>
      </c>
      <c r="L206" s="47">
        <f t="shared" si="12"/>
        <v>-12387.685197783103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x14ac:dyDescent="0.2">
      <c r="A207" s="46" t="s">
        <v>139</v>
      </c>
      <c r="B207" s="18">
        <f t="shared" si="10"/>
        <v>-78612.31682819745</v>
      </c>
      <c r="C207" s="18">
        <f t="shared" si="10"/>
        <v>136601.72250964912</v>
      </c>
      <c r="D207" s="18">
        <f t="shared" si="10"/>
        <v>-24.4056825750813</v>
      </c>
      <c r="E207" s="18"/>
      <c r="F207" s="18">
        <f t="shared" si="11"/>
        <v>4088.4329558280879</v>
      </c>
      <c r="G207" s="18">
        <f t="shared" si="11"/>
        <v>45818.293671976076</v>
      </c>
      <c r="H207" s="18">
        <f t="shared" si="11"/>
        <v>-3719.7266290951738</v>
      </c>
      <c r="I207" s="18"/>
      <c r="J207" s="18">
        <f t="shared" si="12"/>
        <v>-82700.74978402548</v>
      </c>
      <c r="K207" s="18">
        <f t="shared" si="12"/>
        <v>90783.428837673389</v>
      </c>
      <c r="L207" s="47">
        <f t="shared" si="12"/>
        <v>3695.3209465200998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1:23" x14ac:dyDescent="0.2">
      <c r="A208" s="46" t="s">
        <v>155</v>
      </c>
      <c r="B208" s="18">
        <f t="shared" si="10"/>
        <v>31150.489328266704</v>
      </c>
      <c r="C208" s="18">
        <f t="shared" si="10"/>
        <v>66496.702333780006</v>
      </c>
      <c r="D208" s="18">
        <f t="shared" si="10"/>
        <v>104651.80833985982</v>
      </c>
      <c r="E208" s="18"/>
      <c r="F208" s="18">
        <f t="shared" si="11"/>
        <v>11737.450017839321</v>
      </c>
      <c r="G208" s="18">
        <f t="shared" si="11"/>
        <v>-4946.7837464243639</v>
      </c>
      <c r="H208" s="18">
        <f t="shared" si="11"/>
        <v>26736.333730562394</v>
      </c>
      <c r="I208" s="18"/>
      <c r="J208" s="18">
        <f t="shared" si="12"/>
        <v>19413.039310427499</v>
      </c>
      <c r="K208" s="18">
        <f t="shared" si="12"/>
        <v>71443.48608020402</v>
      </c>
      <c r="L208" s="47">
        <f t="shared" si="12"/>
        <v>77915.474609297409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x14ac:dyDescent="0.2">
      <c r="A209" s="46" t="s">
        <v>172</v>
      </c>
      <c r="B209" s="18">
        <f t="shared" si="10"/>
        <v>267086.22252938291</v>
      </c>
      <c r="C209" s="18">
        <f t="shared" si="10"/>
        <v>-38638.723470815457</v>
      </c>
      <c r="D209" s="18">
        <f t="shared" si="10"/>
        <v>-2101.4990617445728</v>
      </c>
      <c r="E209" s="18"/>
      <c r="F209" s="18">
        <f t="shared" si="11"/>
        <v>138536.10453438514</v>
      </c>
      <c r="G209" s="18">
        <f t="shared" si="11"/>
        <v>1206.9337505798321</v>
      </c>
      <c r="H209" s="18">
        <f t="shared" si="11"/>
        <v>-4332.0382839994345</v>
      </c>
      <c r="I209" s="18"/>
      <c r="J209" s="18">
        <f t="shared" si="12"/>
        <v>128550.11799499777</v>
      </c>
      <c r="K209" s="18">
        <f t="shared" si="12"/>
        <v>-39845.657221395406</v>
      </c>
      <c r="L209" s="47">
        <f t="shared" si="12"/>
        <v>2230.5392222548835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x14ac:dyDescent="0.2">
      <c r="A210" s="46" t="s">
        <v>187</v>
      </c>
      <c r="B210" s="18">
        <f t="shared" si="10"/>
        <v>51655.639221523888</v>
      </c>
      <c r="C210" s="18">
        <f t="shared" si="10"/>
        <v>74647.083883315092</v>
      </c>
      <c r="D210" s="18">
        <f t="shared" si="10"/>
        <v>-28200.723108682752</v>
      </c>
      <c r="E210" s="18"/>
      <c r="F210" s="18">
        <f t="shared" si="11"/>
        <v>23030.635546874022</v>
      </c>
      <c r="G210" s="18">
        <f t="shared" si="11"/>
        <v>57628.736296268296</v>
      </c>
      <c r="H210" s="18">
        <f t="shared" si="11"/>
        <v>1929.6281544334561</v>
      </c>
      <c r="I210" s="18"/>
      <c r="J210" s="18">
        <f t="shared" si="12"/>
        <v>28625.003674649633</v>
      </c>
      <c r="K210" s="18">
        <f t="shared" si="12"/>
        <v>17018.347587046912</v>
      </c>
      <c r="L210" s="47">
        <f t="shared" si="12"/>
        <v>-30130.35126311623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x14ac:dyDescent="0.2">
      <c r="A211" s="46" t="s">
        <v>204</v>
      </c>
      <c r="B211" s="18">
        <f t="shared" si="10"/>
        <v>25900.655160620809</v>
      </c>
      <c r="C211" s="18">
        <f t="shared" si="10"/>
        <v>-210966.1567164259</v>
      </c>
      <c r="D211" s="18">
        <f t="shared" si="10"/>
        <v>11289.501564449485</v>
      </c>
      <c r="E211" s="18"/>
      <c r="F211" s="18">
        <f t="shared" si="11"/>
        <v>43108.943850411102</v>
      </c>
      <c r="G211" s="18">
        <f t="shared" si="11"/>
        <v>-36408.059214515262</v>
      </c>
      <c r="H211" s="18">
        <f t="shared" si="11"/>
        <v>12251.115368448511</v>
      </c>
      <c r="I211" s="18"/>
      <c r="J211" s="18">
        <f t="shared" si="12"/>
        <v>-17208.288689789944</v>
      </c>
      <c r="K211" s="18">
        <f t="shared" si="12"/>
        <v>-174558.09750191076</v>
      </c>
      <c r="L211" s="47">
        <f t="shared" si="12"/>
        <v>-961.61380399903283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x14ac:dyDescent="0.2">
      <c r="A212" s="46" t="s">
        <v>218</v>
      </c>
      <c r="B212" s="18">
        <f t="shared" si="10"/>
        <v>207554.88567031431</v>
      </c>
      <c r="C212" s="18">
        <f t="shared" si="10"/>
        <v>105175.94843193353</v>
      </c>
      <c r="D212" s="18">
        <f t="shared" si="10"/>
        <v>-34035.834106672672</v>
      </c>
      <c r="E212" s="18"/>
      <c r="F212" s="18">
        <f t="shared" si="11"/>
        <v>124986.06527117896</v>
      </c>
      <c r="G212" s="18">
        <f t="shared" si="11"/>
        <v>76837.197834105464</v>
      </c>
      <c r="H212" s="18">
        <f t="shared" si="11"/>
        <v>-11141.263108014442</v>
      </c>
      <c r="I212" s="18"/>
      <c r="J212" s="18">
        <f t="shared" si="12"/>
        <v>82568.820399135351</v>
      </c>
      <c r="K212" s="18">
        <f t="shared" si="12"/>
        <v>28338.750597828068</v>
      </c>
      <c r="L212" s="47">
        <f t="shared" si="12"/>
        <v>-22894.570998658208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1:23" x14ac:dyDescent="0.2">
      <c r="A213" s="46" t="s">
        <v>232</v>
      </c>
      <c r="B213" s="18">
        <f t="shared" si="10"/>
        <v>178922.91259618709</v>
      </c>
      <c r="C213" s="18">
        <f t="shared" si="10"/>
        <v>51482.452655780129</v>
      </c>
      <c r="D213" s="18">
        <f t="shared" si="10"/>
        <v>-53570.365252555144</v>
      </c>
      <c r="E213" s="18"/>
      <c r="F213" s="18">
        <f t="shared" si="11"/>
        <v>54511.294150605216</v>
      </c>
      <c r="G213" s="18">
        <f t="shared" si="11"/>
        <v>31611.969283880666</v>
      </c>
      <c r="H213" s="18">
        <f t="shared" si="11"/>
        <v>-20745.26343695628</v>
      </c>
      <c r="I213" s="18"/>
      <c r="J213" s="18">
        <f t="shared" si="12"/>
        <v>124411.61844558152</v>
      </c>
      <c r="K213" s="18">
        <f t="shared" si="12"/>
        <v>19870.48337189923</v>
      </c>
      <c r="L213" s="47">
        <f t="shared" si="12"/>
        <v>-32825.101815598871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x14ac:dyDescent="0.2">
      <c r="A214" s="46" t="s">
        <v>250</v>
      </c>
      <c r="B214" s="18">
        <f t="shared" si="10"/>
        <v>-18449.865534948884</v>
      </c>
      <c r="C214" s="18">
        <f t="shared" si="10"/>
        <v>5355.8043883589562</v>
      </c>
      <c r="D214" s="18">
        <f t="shared" si="10"/>
        <v>15460.061155595089</v>
      </c>
      <c r="E214" s="18"/>
      <c r="F214" s="18">
        <f t="shared" si="11"/>
        <v>-5739.2216058222111</v>
      </c>
      <c r="G214" s="18">
        <f t="shared" si="11"/>
        <v>4276.2348836238962</v>
      </c>
      <c r="H214" s="18">
        <f t="shared" si="11"/>
        <v>3610.9867273433338</v>
      </c>
      <c r="I214" s="18"/>
      <c r="J214" s="18">
        <f t="shared" si="12"/>
        <v>-12710.643929126672</v>
      </c>
      <c r="K214" s="18">
        <f t="shared" si="12"/>
        <v>1079.5695047354093</v>
      </c>
      <c r="L214" s="47">
        <f t="shared" si="12"/>
        <v>11849.074428251759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x14ac:dyDescent="0.2">
      <c r="A215" s="46" t="s">
        <v>281</v>
      </c>
      <c r="B215" s="18">
        <f t="shared" si="10"/>
        <v>-4023.3372426785063</v>
      </c>
      <c r="C215" s="18">
        <f t="shared" si="10"/>
        <v>-92318.388260626001</v>
      </c>
      <c r="D215" s="18">
        <f t="shared" si="10"/>
        <v>-6305.2745005724646</v>
      </c>
      <c r="E215" s="18"/>
      <c r="F215" s="18">
        <f t="shared" si="11"/>
        <v>-11509.662433617399</v>
      </c>
      <c r="G215" s="18">
        <f t="shared" si="11"/>
        <v>-4925.8798205407802</v>
      </c>
      <c r="H215" s="18">
        <f t="shared" si="11"/>
        <v>-6504.4577460436194</v>
      </c>
      <c r="I215" s="18"/>
      <c r="J215" s="18">
        <f t="shared" si="12"/>
        <v>7486.3251909388928</v>
      </c>
      <c r="K215" s="18">
        <f t="shared" si="12"/>
        <v>-87392.508440084988</v>
      </c>
      <c r="L215" s="47">
        <f t="shared" si="12"/>
        <v>199.18324547114025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x14ac:dyDescent="0.2">
      <c r="A216" s="46" t="s">
        <v>297</v>
      </c>
      <c r="B216" s="18">
        <f t="shared" si="10"/>
        <v>-141244.53973401431</v>
      </c>
      <c r="C216" s="18">
        <f t="shared" si="10"/>
        <v>160270.10263882414</v>
      </c>
      <c r="D216" s="18">
        <f t="shared" si="10"/>
        <v>16125.437089628256</v>
      </c>
      <c r="E216" s="18"/>
      <c r="F216" s="18">
        <f t="shared" si="11"/>
        <v>-18911.06907537661</v>
      </c>
      <c r="G216" s="18">
        <f t="shared" si="11"/>
        <v>50902.488383956486</v>
      </c>
      <c r="H216" s="18">
        <f t="shared" si="11"/>
        <v>7640.5806857859789</v>
      </c>
      <c r="I216" s="18"/>
      <c r="J216" s="18">
        <f t="shared" si="12"/>
        <v>-122333.47065863747</v>
      </c>
      <c r="K216" s="18">
        <f t="shared" si="12"/>
        <v>109367.61425486708</v>
      </c>
      <c r="L216" s="47">
        <f t="shared" si="12"/>
        <v>8484.8564038422701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1:23" ht="13.5" thickBot="1" x14ac:dyDescent="0.25">
      <c r="A217" s="50" t="s">
        <v>313</v>
      </c>
      <c r="B217" s="51">
        <f>B202-SUM(B165:B175)</f>
        <v>133313.16236677044</v>
      </c>
      <c r="C217" s="51">
        <f>C202-SUM(C165:C175)</f>
        <v>39877.570017437683</v>
      </c>
      <c r="D217" s="51">
        <f>D202-SUM(D165:D175)</f>
        <v>-56813.732383434413</v>
      </c>
      <c r="E217" s="51"/>
      <c r="F217" s="51">
        <f>F202-SUM(F165:F175)</f>
        <v>86450.688431994524</v>
      </c>
      <c r="G217" s="51">
        <f>G202-SUM(G165:G175)</f>
        <v>-11909.750194191583</v>
      </c>
      <c r="H217" s="51">
        <f>H202-SUM(H165:H175)</f>
        <v>-29247.938235729001</v>
      </c>
      <c r="I217" s="51"/>
      <c r="J217" s="51">
        <f>J202-SUM(J165:J175)</f>
        <v>46862.473934775917</v>
      </c>
      <c r="K217" s="51">
        <f>K202-SUM(K165:K175)</f>
        <v>51787.3202116295</v>
      </c>
      <c r="L217" s="52">
        <f>L202-SUM(L165:L175)</f>
        <v>-27565.794147705394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ht="64.5" thickBot="1" x14ac:dyDescent="0.25">
      <c r="B218" s="33" t="s">
        <v>57</v>
      </c>
      <c r="D218" s="33" t="s">
        <v>58</v>
      </c>
      <c r="F218" s="33" t="s">
        <v>56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x14ac:dyDescent="0.2">
      <c r="A219" s="120">
        <f t="shared" ref="A219:B233" si="13">A188</f>
        <v>2001</v>
      </c>
      <c r="B219" s="72">
        <f t="shared" si="13"/>
        <v>978191.98124104692</v>
      </c>
      <c r="C219" s="73">
        <f t="shared" ref="C219:C232" si="14">B219/(B219+D219+F219)</f>
        <v>0.38164394662592976</v>
      </c>
      <c r="D219" s="72">
        <f t="shared" ref="D219:D233" si="15">C188</f>
        <v>1308287.5352992667</v>
      </c>
      <c r="E219" s="73">
        <f t="shared" ref="E219:E232" si="16">D219/(B219+D219+F219)</f>
        <v>0.51043151842203116</v>
      </c>
      <c r="F219" s="72">
        <f t="shared" ref="F219:F233" si="17">D188</f>
        <v>276621.48346015712</v>
      </c>
      <c r="G219" s="74">
        <f t="shared" ref="G219:G232" si="18">F219/(B219+D219+F219)</f>
        <v>0.10792453495203908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1:23" x14ac:dyDescent="0.2">
      <c r="A220" s="121">
        <f t="shared" si="13"/>
        <v>2002</v>
      </c>
      <c r="B220" s="75">
        <f t="shared" si="13"/>
        <v>1092277.1239456818</v>
      </c>
      <c r="C220" s="76">
        <f t="shared" si="14"/>
        <v>0.43614132183003851</v>
      </c>
      <c r="D220" s="75">
        <f t="shared" si="15"/>
        <v>1195410.5799601751</v>
      </c>
      <c r="E220" s="76">
        <f t="shared" si="16"/>
        <v>0.47732204496793157</v>
      </c>
      <c r="F220" s="75">
        <f t="shared" si="17"/>
        <v>216723.29609412764</v>
      </c>
      <c r="G220" s="77">
        <f t="shared" si="18"/>
        <v>8.6536633202029922E-2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x14ac:dyDescent="0.2">
      <c r="A221" s="121">
        <f t="shared" si="13"/>
        <v>2003</v>
      </c>
      <c r="B221" s="75">
        <f t="shared" si="13"/>
        <v>1168926.656036193</v>
      </c>
      <c r="C221" s="76">
        <f t="shared" si="14"/>
        <v>0.46530518453199221</v>
      </c>
      <c r="D221" s="75">
        <f t="shared" si="15"/>
        <v>1241331.3088938361</v>
      </c>
      <c r="E221" s="76">
        <f t="shared" si="16"/>
        <v>0.49412671938614933</v>
      </c>
      <c r="F221" s="75">
        <f t="shared" si="17"/>
        <v>101914.03507016224</v>
      </c>
      <c r="G221" s="77">
        <f t="shared" si="18"/>
        <v>4.0568096081858435E-2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1:23" x14ac:dyDescent="0.2">
      <c r="A222" s="121">
        <f t="shared" si="13"/>
        <v>2004</v>
      </c>
      <c r="B222" s="75">
        <f t="shared" si="13"/>
        <v>1117409.7137726163</v>
      </c>
      <c r="C222" s="76">
        <f t="shared" si="14"/>
        <v>0.44741040108916158</v>
      </c>
      <c r="D222" s="75">
        <f t="shared" si="15"/>
        <v>1322293.3005326602</v>
      </c>
      <c r="E222" s="76">
        <f t="shared" si="16"/>
        <v>0.52944570702847504</v>
      </c>
      <c r="F222" s="75">
        <f t="shared" si="17"/>
        <v>57801.985695683936</v>
      </c>
      <c r="G222" s="77">
        <f t="shared" si="18"/>
        <v>2.3143891882363279E-2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3" x14ac:dyDescent="0.2">
      <c r="A223" s="121">
        <f t="shared" si="13"/>
        <v>2005</v>
      </c>
      <c r="B223" s="75">
        <f t="shared" si="13"/>
        <v>1038797.3969444189</v>
      </c>
      <c r="C223" s="76">
        <f t="shared" si="14"/>
        <v>0.40649954683267076</v>
      </c>
      <c r="D223" s="75">
        <f t="shared" si="15"/>
        <v>1458895.0230423093</v>
      </c>
      <c r="E223" s="76">
        <f t="shared" si="16"/>
        <v>0.57089107797876804</v>
      </c>
      <c r="F223" s="75">
        <f t="shared" si="17"/>
        <v>57777.580013108854</v>
      </c>
      <c r="G223" s="77">
        <f t="shared" si="18"/>
        <v>2.260937518856122E-2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3" x14ac:dyDescent="0.2">
      <c r="A224" s="121">
        <f t="shared" si="13"/>
        <v>2006</v>
      </c>
      <c r="B224" s="75">
        <f t="shared" si="13"/>
        <v>1069947.8862726856</v>
      </c>
      <c r="C224" s="76">
        <f t="shared" si="14"/>
        <v>0.38797589148039924</v>
      </c>
      <c r="D224" s="75">
        <f t="shared" si="15"/>
        <v>1525391.7253760893</v>
      </c>
      <c r="E224" s="76">
        <f t="shared" si="16"/>
        <v>0.5531252709618264</v>
      </c>
      <c r="F224" s="75">
        <f t="shared" si="17"/>
        <v>162429.38835296867</v>
      </c>
      <c r="G224" s="77">
        <f t="shared" si="18"/>
        <v>5.8898837557774412E-2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x14ac:dyDescent="0.2">
      <c r="A225" s="121">
        <f t="shared" si="13"/>
        <v>2007</v>
      </c>
      <c r="B225" s="75">
        <f t="shared" si="13"/>
        <v>1337034.1088020685</v>
      </c>
      <c r="C225" s="76">
        <f t="shared" si="14"/>
        <v>0.44805046347165262</v>
      </c>
      <c r="D225" s="75">
        <f t="shared" si="15"/>
        <v>1486753.0019052739</v>
      </c>
      <c r="E225" s="76">
        <f t="shared" si="16"/>
        <v>0.49822242169151926</v>
      </c>
      <c r="F225" s="75">
        <f t="shared" si="17"/>
        <v>160327.8892912241</v>
      </c>
      <c r="G225" s="77">
        <f t="shared" si="18"/>
        <v>5.3727114836828037E-2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x14ac:dyDescent="0.2">
      <c r="A226" s="121">
        <f t="shared" si="13"/>
        <v>2008</v>
      </c>
      <c r="B226" s="75">
        <f t="shared" si="13"/>
        <v>1388689.7480235924</v>
      </c>
      <c r="C226" s="76">
        <f t="shared" si="14"/>
        <v>0.45054898731204523</v>
      </c>
      <c r="D226" s="75">
        <f t="shared" si="15"/>
        <v>1561400.085788589</v>
      </c>
      <c r="E226" s="76">
        <f t="shared" si="16"/>
        <v>0.50658343841178688</v>
      </c>
      <c r="F226" s="75">
        <f t="shared" si="17"/>
        <v>132127.16618254135</v>
      </c>
      <c r="G226" s="77">
        <f t="shared" si="18"/>
        <v>4.2867574276167955E-2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x14ac:dyDescent="0.2">
      <c r="A227" s="121">
        <f t="shared" si="13"/>
        <v>2009</v>
      </c>
      <c r="B227" s="75">
        <f t="shared" si="13"/>
        <v>1414590.4031842132</v>
      </c>
      <c r="C227" s="76">
        <f t="shared" si="14"/>
        <v>0.48637411011004711</v>
      </c>
      <c r="D227" s="75">
        <f t="shared" si="15"/>
        <v>1350433.9290721631</v>
      </c>
      <c r="E227" s="76">
        <f t="shared" si="16"/>
        <v>0.46431539407902711</v>
      </c>
      <c r="F227" s="75">
        <f t="shared" si="17"/>
        <v>143416.66774699083</v>
      </c>
      <c r="G227" s="77">
        <f t="shared" si="18"/>
        <v>4.9310495810925781E-2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x14ac:dyDescent="0.2">
      <c r="A228" s="121">
        <f t="shared" si="13"/>
        <v>2010</v>
      </c>
      <c r="B228" s="75">
        <f t="shared" si="13"/>
        <v>1622145.2888545275</v>
      </c>
      <c r="C228" s="76">
        <f t="shared" si="14"/>
        <v>0.50896644788771672</v>
      </c>
      <c r="D228" s="75">
        <f t="shared" si="15"/>
        <v>1455609.8775040966</v>
      </c>
      <c r="E228" s="76">
        <f t="shared" si="16"/>
        <v>0.45671407731097124</v>
      </c>
      <c r="F228" s="75">
        <f t="shared" si="17"/>
        <v>109380.83364031816</v>
      </c>
      <c r="G228" s="77">
        <f t="shared" si="18"/>
        <v>3.431947480131204E-2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x14ac:dyDescent="0.2">
      <c r="A229" s="121">
        <f t="shared" si="13"/>
        <v>2011</v>
      </c>
      <c r="B229" s="75">
        <f t="shared" si="13"/>
        <v>1801068.2014507146</v>
      </c>
      <c r="C229" s="76">
        <f t="shared" si="14"/>
        <v>0.53539944353016</v>
      </c>
      <c r="D229" s="75">
        <f t="shared" si="15"/>
        <v>1507092.3301598767</v>
      </c>
      <c r="E229" s="76">
        <f t="shared" si="16"/>
        <v>0.448009905602817</v>
      </c>
      <c r="F229" s="75">
        <f t="shared" si="17"/>
        <v>55810.468387763016</v>
      </c>
      <c r="G229" s="77">
        <f t="shared" si="18"/>
        <v>1.6590650867023028E-2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x14ac:dyDescent="0.2">
      <c r="A230" s="121">
        <f t="shared" si="13"/>
        <v>2012</v>
      </c>
      <c r="B230" s="75">
        <f t="shared" si="13"/>
        <v>1782618.3359157657</v>
      </c>
      <c r="C230" s="76">
        <f t="shared" si="14"/>
        <v>0.52954244804125927</v>
      </c>
      <c r="D230" s="75">
        <f t="shared" si="15"/>
        <v>1512448.1345482357</v>
      </c>
      <c r="E230" s="76">
        <f t="shared" si="16"/>
        <v>0.44928601460428036</v>
      </c>
      <c r="F230" s="75">
        <f t="shared" si="17"/>
        <v>71270.529543358105</v>
      </c>
      <c r="G230" s="77">
        <f t="shared" si="18"/>
        <v>2.1171537354460441E-2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x14ac:dyDescent="0.2">
      <c r="A231" s="121">
        <f t="shared" si="13"/>
        <v>2013</v>
      </c>
      <c r="B231" s="75">
        <f t="shared" si="13"/>
        <v>1778594.9986730872</v>
      </c>
      <c r="C231" s="76">
        <f t="shared" si="14"/>
        <v>0.54496444168140645</v>
      </c>
      <c r="D231" s="75">
        <f t="shared" si="15"/>
        <v>1420129.7462876097</v>
      </c>
      <c r="E231" s="76">
        <f t="shared" si="16"/>
        <v>0.43513009700250155</v>
      </c>
      <c r="F231" s="75">
        <f t="shared" si="17"/>
        <v>64965.25504278564</v>
      </c>
      <c r="G231" s="77">
        <f t="shared" si="18"/>
        <v>1.9905461316092006E-2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x14ac:dyDescent="0.2">
      <c r="A232" s="121">
        <f t="shared" si="13"/>
        <v>2014</v>
      </c>
      <c r="B232" s="75">
        <f t="shared" si="13"/>
        <v>1637350.4589390729</v>
      </c>
      <c r="C232" s="76">
        <f t="shared" si="14"/>
        <v>0.49634112675939973</v>
      </c>
      <c r="D232" s="75">
        <f t="shared" si="15"/>
        <v>1580399.8489264338</v>
      </c>
      <c r="E232" s="76">
        <f t="shared" si="16"/>
        <v>0.47907730288529515</v>
      </c>
      <c r="F232" s="75">
        <f t="shared" si="17"/>
        <v>81090.692132413897</v>
      </c>
      <c r="G232" s="77">
        <f t="shared" si="18"/>
        <v>2.4581570355305091E-2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ht="13.5" thickBot="1" x14ac:dyDescent="0.25">
      <c r="A233" s="122" t="str">
        <f t="shared" si="13"/>
        <v>2015, I-XI</v>
      </c>
      <c r="B233" s="78">
        <f t="shared" si="13"/>
        <v>1670049.8135191151</v>
      </c>
      <c r="C233" s="79">
        <f>B233/(B233+D233+F233)</f>
        <v>0.52167423494061926</v>
      </c>
      <c r="D233" s="78">
        <f t="shared" si="15"/>
        <v>1510303.2982423832</v>
      </c>
      <c r="E233" s="79">
        <f>D233/(B233+D233+F233)</f>
        <v>0.47177414186147038</v>
      </c>
      <c r="F233" s="78">
        <f t="shared" si="17"/>
        <v>20973.888237288818</v>
      </c>
      <c r="G233" s="80">
        <f>F233/(B233+D233+F233)</f>
        <v>6.551623197910356E-3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</sheetData>
  <phoneticPr fontId="8" type="noConversion"/>
  <conditionalFormatting sqref="M138:M145 M147:M151 N1:R59 S1:IV73 N138:IV151 R60:R73 M137:XFD137 N74:IV136 M1:M136 M150:IV151 M154:IV165 M234:IV65543">
    <cfRule type="cellIs" dxfId="5808" priority="15848" stopIfTrue="1" operator="lessThan">
      <formula>0</formula>
    </cfRule>
  </conditionalFormatting>
  <conditionalFormatting sqref="M179:IV179">
    <cfRule type="cellIs" dxfId="5807" priority="13504" stopIfTrue="1" operator="lessThan">
      <formula>0</formula>
    </cfRule>
  </conditionalFormatting>
  <conditionalFormatting sqref="M152:IV152">
    <cfRule type="cellIs" dxfId="5806" priority="13810" stopIfTrue="1" operator="lessThan">
      <formula>0</formula>
    </cfRule>
  </conditionalFormatting>
  <conditionalFormatting sqref="M152:IV152">
    <cfRule type="cellIs" dxfId="5805" priority="13809" stopIfTrue="1" operator="lessThan">
      <formula>0</formula>
    </cfRule>
  </conditionalFormatting>
  <conditionalFormatting sqref="M153:IV153">
    <cfRule type="cellIs" dxfId="5804" priority="13785" stopIfTrue="1" operator="lessThan">
      <formula>0</formula>
    </cfRule>
  </conditionalFormatting>
  <conditionalFormatting sqref="M153:IV153">
    <cfRule type="cellIs" dxfId="5803" priority="13784" stopIfTrue="1" operator="lessThan">
      <formula>0</formula>
    </cfRule>
  </conditionalFormatting>
  <conditionalFormatting sqref="M166:IV178 M180:IV184">
    <cfRule type="cellIs" dxfId="5802" priority="13760" stopIfTrue="1" operator="lessThan">
      <formula>0</formula>
    </cfRule>
  </conditionalFormatting>
  <conditionalFormatting sqref="B1:L6 B8:L8 A1:A8 A327:L65548 A9:E147">
    <cfRule type="cellIs" dxfId="5801" priority="5436" stopIfTrue="1" operator="lessThan">
      <formula>0</formula>
    </cfRule>
  </conditionalFormatting>
  <conditionalFormatting sqref="A22:E147">
    <cfRule type="cellIs" dxfId="5800" priority="5435" stopIfTrue="1" operator="lessThan">
      <formula>0</formula>
    </cfRule>
  </conditionalFormatting>
  <conditionalFormatting sqref="A144:E147">
    <cfRule type="cellIs" dxfId="5799" priority="5434" stopIfTrue="1" operator="lessThan">
      <formula>0</formula>
    </cfRule>
  </conditionalFormatting>
  <conditionalFormatting sqref="A144:E147">
    <cfRule type="cellIs" dxfId="5798" priority="5433" stopIfTrue="1" operator="lessThan">
      <formula>0</formula>
    </cfRule>
  </conditionalFormatting>
  <conditionalFormatting sqref="A145:E147">
    <cfRule type="cellIs" dxfId="5797" priority="5432" stopIfTrue="1" operator="lessThan">
      <formula>0</formula>
    </cfRule>
  </conditionalFormatting>
  <conditionalFormatting sqref="A145:E147">
    <cfRule type="cellIs" dxfId="5796" priority="5431" stopIfTrue="1" operator="lessThan">
      <formula>0</formula>
    </cfRule>
  </conditionalFormatting>
  <conditionalFormatting sqref="A145:E147">
    <cfRule type="cellIs" dxfId="5795" priority="5430" stopIfTrue="1" operator="lessThan">
      <formula>0</formula>
    </cfRule>
  </conditionalFormatting>
  <conditionalFormatting sqref="A145:E147">
    <cfRule type="cellIs" dxfId="5794" priority="5429" stopIfTrue="1" operator="lessThan">
      <formula>0</formula>
    </cfRule>
  </conditionalFormatting>
  <conditionalFormatting sqref="A145:E147">
    <cfRule type="cellIs" dxfId="5793" priority="5428" stopIfTrue="1" operator="lessThan">
      <formula>0</formula>
    </cfRule>
  </conditionalFormatting>
  <conditionalFormatting sqref="A145:E147">
    <cfRule type="cellIs" dxfId="5792" priority="5427" stopIfTrue="1" operator="lessThan">
      <formula>0</formula>
    </cfRule>
  </conditionalFormatting>
  <conditionalFormatting sqref="A145:E147">
    <cfRule type="cellIs" dxfId="5791" priority="5426" stopIfTrue="1" operator="lessThan">
      <formula>0</formula>
    </cfRule>
  </conditionalFormatting>
  <conditionalFormatting sqref="A145:E147">
    <cfRule type="cellIs" dxfId="5790" priority="5425" stopIfTrue="1" operator="lessThan">
      <formula>0</formula>
    </cfRule>
  </conditionalFormatting>
  <conditionalFormatting sqref="A145:E147">
    <cfRule type="cellIs" dxfId="5789" priority="5424" stopIfTrue="1" operator="lessThan">
      <formula>0</formula>
    </cfRule>
  </conditionalFormatting>
  <conditionalFormatting sqref="A145:E147">
    <cfRule type="cellIs" dxfId="5788" priority="5423" stopIfTrue="1" operator="lessThan">
      <formula>0</formula>
    </cfRule>
  </conditionalFormatting>
  <conditionalFormatting sqref="A145:E147">
    <cfRule type="cellIs" dxfId="5787" priority="5422" stopIfTrue="1" operator="lessThan">
      <formula>0</formula>
    </cfRule>
  </conditionalFormatting>
  <conditionalFormatting sqref="A145:E147">
    <cfRule type="cellIs" dxfId="5786" priority="5421" stopIfTrue="1" operator="lessThan">
      <formula>0</formula>
    </cfRule>
  </conditionalFormatting>
  <conditionalFormatting sqref="A145:E147">
    <cfRule type="cellIs" dxfId="5785" priority="5420" stopIfTrue="1" operator="lessThan">
      <formula>0</formula>
    </cfRule>
  </conditionalFormatting>
  <conditionalFormatting sqref="A145:E147">
    <cfRule type="cellIs" dxfId="5784" priority="5419" stopIfTrue="1" operator="lessThan">
      <formula>0</formula>
    </cfRule>
  </conditionalFormatting>
  <conditionalFormatting sqref="A145:E147">
    <cfRule type="cellIs" dxfId="5783" priority="5418" stopIfTrue="1" operator="lessThan">
      <formula>0</formula>
    </cfRule>
  </conditionalFormatting>
  <conditionalFormatting sqref="A145:E147">
    <cfRule type="cellIs" dxfId="5782" priority="5417" stopIfTrue="1" operator="lessThan">
      <formula>0</formula>
    </cfRule>
  </conditionalFormatting>
  <conditionalFormatting sqref="A145:E147">
    <cfRule type="cellIs" dxfId="5781" priority="5416" stopIfTrue="1" operator="lessThan">
      <formula>0</formula>
    </cfRule>
  </conditionalFormatting>
  <conditionalFormatting sqref="A145:E147">
    <cfRule type="cellIs" dxfId="5780" priority="5415" stopIfTrue="1" operator="lessThan">
      <formula>0</formula>
    </cfRule>
  </conditionalFormatting>
  <conditionalFormatting sqref="A145:E147">
    <cfRule type="cellIs" dxfId="5779" priority="5414" stopIfTrue="1" operator="lessThan">
      <formula>0</formula>
    </cfRule>
  </conditionalFormatting>
  <conditionalFormatting sqref="A145:E147">
    <cfRule type="cellIs" dxfId="5778" priority="5413" stopIfTrue="1" operator="lessThan">
      <formula>0</formula>
    </cfRule>
  </conditionalFormatting>
  <conditionalFormatting sqref="A145:E147">
    <cfRule type="cellIs" dxfId="5777" priority="5412" stopIfTrue="1" operator="lessThan">
      <formula>0</formula>
    </cfRule>
  </conditionalFormatting>
  <conditionalFormatting sqref="A145:E147">
    <cfRule type="cellIs" dxfId="5776" priority="5411" stopIfTrue="1" operator="lessThan">
      <formula>0</formula>
    </cfRule>
  </conditionalFormatting>
  <conditionalFormatting sqref="A145:E147">
    <cfRule type="cellIs" dxfId="5775" priority="5410" stopIfTrue="1" operator="lessThan">
      <formula>0</formula>
    </cfRule>
  </conditionalFormatting>
  <conditionalFormatting sqref="A145:E147">
    <cfRule type="cellIs" dxfId="5774" priority="5409" stopIfTrue="1" operator="lessThan">
      <formula>0</formula>
    </cfRule>
  </conditionalFormatting>
  <conditionalFormatting sqref="A145:E147">
    <cfRule type="cellIs" dxfId="5773" priority="5408" stopIfTrue="1" operator="lessThan">
      <formula>0</formula>
    </cfRule>
  </conditionalFormatting>
  <conditionalFormatting sqref="A146:E147">
    <cfRule type="cellIs" dxfId="5772" priority="5407" stopIfTrue="1" operator="lessThan">
      <formula>0</formula>
    </cfRule>
  </conditionalFormatting>
  <conditionalFormatting sqref="A146:E147">
    <cfRule type="cellIs" dxfId="5771" priority="5406" stopIfTrue="1" operator="lessThan">
      <formula>0</formula>
    </cfRule>
  </conditionalFormatting>
  <conditionalFormatting sqref="A146:E147">
    <cfRule type="cellIs" dxfId="5770" priority="5405" stopIfTrue="1" operator="lessThan">
      <formula>0</formula>
    </cfRule>
  </conditionalFormatting>
  <conditionalFormatting sqref="A146:E147">
    <cfRule type="cellIs" dxfId="5769" priority="5404" stopIfTrue="1" operator="lessThan">
      <formula>0</formula>
    </cfRule>
  </conditionalFormatting>
  <conditionalFormatting sqref="A146:E147">
    <cfRule type="cellIs" dxfId="5768" priority="5403" stopIfTrue="1" operator="lessThan">
      <formula>0</formula>
    </cfRule>
  </conditionalFormatting>
  <conditionalFormatting sqref="A146:E147">
    <cfRule type="cellIs" dxfId="5767" priority="5402" stopIfTrue="1" operator="lessThan">
      <formula>0</formula>
    </cfRule>
  </conditionalFormatting>
  <conditionalFormatting sqref="A146:E147">
    <cfRule type="cellIs" dxfId="5766" priority="5401" stopIfTrue="1" operator="lessThan">
      <formula>0</formula>
    </cfRule>
  </conditionalFormatting>
  <conditionalFormatting sqref="A146:E147">
    <cfRule type="cellIs" dxfId="5765" priority="5400" stopIfTrue="1" operator="lessThan">
      <formula>0</formula>
    </cfRule>
  </conditionalFormatting>
  <conditionalFormatting sqref="A146:E147">
    <cfRule type="cellIs" dxfId="5764" priority="5399" stopIfTrue="1" operator="lessThan">
      <formula>0</formula>
    </cfRule>
  </conditionalFormatting>
  <conditionalFormatting sqref="A146:E147">
    <cfRule type="cellIs" dxfId="5763" priority="5398" stopIfTrue="1" operator="lessThan">
      <formula>0</formula>
    </cfRule>
  </conditionalFormatting>
  <conditionalFormatting sqref="A146:E147">
    <cfRule type="cellIs" dxfId="5762" priority="5397" stopIfTrue="1" operator="lessThan">
      <formula>0</formula>
    </cfRule>
  </conditionalFormatting>
  <conditionalFormatting sqref="A146:E147">
    <cfRule type="cellIs" dxfId="5761" priority="5396" stopIfTrue="1" operator="lessThan">
      <formula>0</formula>
    </cfRule>
  </conditionalFormatting>
  <conditionalFormatting sqref="A146:E147">
    <cfRule type="cellIs" dxfId="5760" priority="5395" stopIfTrue="1" operator="lessThan">
      <formula>0</formula>
    </cfRule>
  </conditionalFormatting>
  <conditionalFormatting sqref="A146:E147">
    <cfRule type="cellIs" dxfId="5759" priority="5394" stopIfTrue="1" operator="lessThan">
      <formula>0</formula>
    </cfRule>
  </conditionalFormatting>
  <conditionalFormatting sqref="A146:E147">
    <cfRule type="cellIs" dxfId="5758" priority="5393" stopIfTrue="1" operator="lessThan">
      <formula>0</formula>
    </cfRule>
  </conditionalFormatting>
  <conditionalFormatting sqref="A146:E147">
    <cfRule type="cellIs" dxfId="5757" priority="5392" stopIfTrue="1" operator="lessThan">
      <formula>0</formula>
    </cfRule>
  </conditionalFormatting>
  <conditionalFormatting sqref="A146:E147">
    <cfRule type="cellIs" dxfId="5756" priority="5391" stopIfTrue="1" operator="lessThan">
      <formula>0</formula>
    </cfRule>
  </conditionalFormatting>
  <conditionalFormatting sqref="A146:E147">
    <cfRule type="cellIs" dxfId="5755" priority="5390" stopIfTrue="1" operator="lessThan">
      <formula>0</formula>
    </cfRule>
  </conditionalFormatting>
  <conditionalFormatting sqref="A146:E147">
    <cfRule type="cellIs" dxfId="5754" priority="5389" stopIfTrue="1" operator="lessThan">
      <formula>0</formula>
    </cfRule>
  </conditionalFormatting>
  <conditionalFormatting sqref="A146:E147">
    <cfRule type="cellIs" dxfId="5753" priority="5388" stopIfTrue="1" operator="lessThan">
      <formula>0</formula>
    </cfRule>
  </conditionalFormatting>
  <conditionalFormatting sqref="A146:E147">
    <cfRule type="cellIs" dxfId="5752" priority="5387" stopIfTrue="1" operator="lessThan">
      <formula>0</formula>
    </cfRule>
  </conditionalFormatting>
  <conditionalFormatting sqref="A146:E147">
    <cfRule type="cellIs" dxfId="5751" priority="5386" stopIfTrue="1" operator="lessThan">
      <formula>0</formula>
    </cfRule>
  </conditionalFormatting>
  <conditionalFormatting sqref="A146:E147">
    <cfRule type="cellIs" dxfId="5750" priority="5385" stopIfTrue="1" operator="lessThan">
      <formula>0</formula>
    </cfRule>
  </conditionalFormatting>
  <conditionalFormatting sqref="A146:E147">
    <cfRule type="cellIs" dxfId="5749" priority="5384" stopIfTrue="1" operator="lessThan">
      <formula>0</formula>
    </cfRule>
  </conditionalFormatting>
  <conditionalFormatting sqref="A146:E147">
    <cfRule type="cellIs" dxfId="5748" priority="5383" stopIfTrue="1" operator="lessThan">
      <formula>0</formula>
    </cfRule>
  </conditionalFormatting>
  <conditionalFormatting sqref="A147:E147">
    <cfRule type="cellIs" dxfId="5747" priority="5382" stopIfTrue="1" operator="lessThan">
      <formula>0</formula>
    </cfRule>
  </conditionalFormatting>
  <conditionalFormatting sqref="A147:E147">
    <cfRule type="cellIs" dxfId="5746" priority="5381" stopIfTrue="1" operator="lessThan">
      <formula>0</formula>
    </cfRule>
  </conditionalFormatting>
  <conditionalFormatting sqref="A147:E147">
    <cfRule type="cellIs" dxfId="5745" priority="5380" stopIfTrue="1" operator="lessThan">
      <formula>0</formula>
    </cfRule>
  </conditionalFormatting>
  <conditionalFormatting sqref="A147:E147">
    <cfRule type="cellIs" dxfId="5744" priority="5379" stopIfTrue="1" operator="lessThan">
      <formula>0</formula>
    </cfRule>
  </conditionalFormatting>
  <conditionalFormatting sqref="A147:E147">
    <cfRule type="cellIs" dxfId="5743" priority="5378" stopIfTrue="1" operator="lessThan">
      <formula>0</formula>
    </cfRule>
  </conditionalFormatting>
  <conditionalFormatting sqref="A147:E147">
    <cfRule type="cellIs" dxfId="5742" priority="5377" stopIfTrue="1" operator="lessThan">
      <formula>0</formula>
    </cfRule>
  </conditionalFormatting>
  <conditionalFormatting sqref="A147:E147">
    <cfRule type="cellIs" dxfId="5741" priority="5376" stopIfTrue="1" operator="lessThan">
      <formula>0</formula>
    </cfRule>
  </conditionalFormatting>
  <conditionalFormatting sqref="A147:E147">
    <cfRule type="cellIs" dxfId="5740" priority="5375" stopIfTrue="1" operator="lessThan">
      <formula>0</formula>
    </cfRule>
  </conditionalFormatting>
  <conditionalFormatting sqref="A147:E147">
    <cfRule type="cellIs" dxfId="5739" priority="5374" stopIfTrue="1" operator="lessThan">
      <formula>0</formula>
    </cfRule>
  </conditionalFormatting>
  <conditionalFormatting sqref="A147:E147">
    <cfRule type="cellIs" dxfId="5738" priority="5373" stopIfTrue="1" operator="lessThan">
      <formula>0</formula>
    </cfRule>
  </conditionalFormatting>
  <conditionalFormatting sqref="A147:E147">
    <cfRule type="cellIs" dxfId="5737" priority="5372" stopIfTrue="1" operator="lessThan">
      <formula>0</formula>
    </cfRule>
  </conditionalFormatting>
  <conditionalFormatting sqref="A147:E147">
    <cfRule type="cellIs" dxfId="5736" priority="5371" stopIfTrue="1" operator="lessThan">
      <formula>0</formula>
    </cfRule>
  </conditionalFormatting>
  <conditionalFormatting sqref="A147:E147">
    <cfRule type="cellIs" dxfId="5735" priority="5370" stopIfTrue="1" operator="lessThan">
      <formula>0</formula>
    </cfRule>
  </conditionalFormatting>
  <conditionalFormatting sqref="A147:E147">
    <cfRule type="cellIs" dxfId="5734" priority="5369" stopIfTrue="1" operator="lessThan">
      <formula>0</formula>
    </cfRule>
  </conditionalFormatting>
  <conditionalFormatting sqref="A147:E147">
    <cfRule type="cellIs" dxfId="5733" priority="5368" stopIfTrue="1" operator="lessThan">
      <formula>0</formula>
    </cfRule>
  </conditionalFormatting>
  <conditionalFormatting sqref="A147:E147">
    <cfRule type="cellIs" dxfId="5732" priority="5367" stopIfTrue="1" operator="lessThan">
      <formula>0</formula>
    </cfRule>
  </conditionalFormatting>
  <conditionalFormatting sqref="A147:E147">
    <cfRule type="cellIs" dxfId="5731" priority="5366" stopIfTrue="1" operator="lessThan">
      <formula>0</formula>
    </cfRule>
  </conditionalFormatting>
  <conditionalFormatting sqref="A147:E147">
    <cfRule type="cellIs" dxfId="5730" priority="5365" stopIfTrue="1" operator="lessThan">
      <formula>0</formula>
    </cfRule>
  </conditionalFormatting>
  <conditionalFormatting sqref="A147:E147">
    <cfRule type="cellIs" dxfId="5729" priority="5364" stopIfTrue="1" operator="lessThan">
      <formula>0</formula>
    </cfRule>
  </conditionalFormatting>
  <conditionalFormatting sqref="A147:E147">
    <cfRule type="cellIs" dxfId="5728" priority="5363" stopIfTrue="1" operator="lessThan">
      <formula>0</formula>
    </cfRule>
  </conditionalFormatting>
  <conditionalFormatting sqref="A147:E147">
    <cfRule type="cellIs" dxfId="5727" priority="5362" stopIfTrue="1" operator="lessThan">
      <formula>0</formula>
    </cfRule>
  </conditionalFormatting>
  <conditionalFormatting sqref="A147:E147">
    <cfRule type="cellIs" dxfId="5726" priority="5361" stopIfTrue="1" operator="lessThan">
      <formula>0</formula>
    </cfRule>
  </conditionalFormatting>
  <conditionalFormatting sqref="A147:E147">
    <cfRule type="cellIs" dxfId="5725" priority="5360" stopIfTrue="1" operator="lessThan">
      <formula>0</formula>
    </cfRule>
  </conditionalFormatting>
  <conditionalFormatting sqref="A147:E147">
    <cfRule type="cellIs" dxfId="5724" priority="5359" stopIfTrue="1" operator="lessThan">
      <formula>0</formula>
    </cfRule>
  </conditionalFormatting>
  <conditionalFormatting sqref="A147:E147">
    <cfRule type="cellIs" dxfId="5723" priority="5358" stopIfTrue="1" operator="lessThan">
      <formula>0</formula>
    </cfRule>
  </conditionalFormatting>
  <conditionalFormatting sqref="A148:E148">
    <cfRule type="cellIs" dxfId="5722" priority="5357" stopIfTrue="1" operator="lessThan">
      <formula>0</formula>
    </cfRule>
  </conditionalFormatting>
  <conditionalFormatting sqref="A148:E148">
    <cfRule type="cellIs" dxfId="5721" priority="5356" stopIfTrue="1" operator="lessThan">
      <formula>0</formula>
    </cfRule>
  </conditionalFormatting>
  <conditionalFormatting sqref="A148:E148">
    <cfRule type="cellIs" dxfId="5720" priority="5355" stopIfTrue="1" operator="lessThan">
      <formula>0</formula>
    </cfRule>
  </conditionalFormatting>
  <conditionalFormatting sqref="A148:E148">
    <cfRule type="cellIs" dxfId="5719" priority="5354" stopIfTrue="1" operator="lessThan">
      <formula>0</formula>
    </cfRule>
  </conditionalFormatting>
  <conditionalFormatting sqref="A148:E148">
    <cfRule type="cellIs" dxfId="5718" priority="5353" stopIfTrue="1" operator="lessThan">
      <formula>0</formula>
    </cfRule>
  </conditionalFormatting>
  <conditionalFormatting sqref="A148:E148">
    <cfRule type="cellIs" dxfId="5717" priority="5352" stopIfTrue="1" operator="lessThan">
      <formula>0</formula>
    </cfRule>
  </conditionalFormatting>
  <conditionalFormatting sqref="A148:E148">
    <cfRule type="cellIs" dxfId="5716" priority="5351" stopIfTrue="1" operator="lessThan">
      <formula>0</formula>
    </cfRule>
  </conditionalFormatting>
  <conditionalFormatting sqref="A148:E148">
    <cfRule type="cellIs" dxfId="5715" priority="5350" stopIfTrue="1" operator="lessThan">
      <formula>0</formula>
    </cfRule>
  </conditionalFormatting>
  <conditionalFormatting sqref="A148:E148">
    <cfRule type="cellIs" dxfId="5714" priority="5349" stopIfTrue="1" operator="lessThan">
      <formula>0</formula>
    </cfRule>
  </conditionalFormatting>
  <conditionalFormatting sqref="A148:E148">
    <cfRule type="cellIs" dxfId="5713" priority="5348" stopIfTrue="1" operator="lessThan">
      <formula>0</formula>
    </cfRule>
  </conditionalFormatting>
  <conditionalFormatting sqref="A148:E148">
    <cfRule type="cellIs" dxfId="5712" priority="5347" stopIfTrue="1" operator="lessThan">
      <formula>0</formula>
    </cfRule>
  </conditionalFormatting>
  <conditionalFormatting sqref="A148:E148">
    <cfRule type="cellIs" dxfId="5711" priority="5346" stopIfTrue="1" operator="lessThan">
      <formula>0</formula>
    </cfRule>
  </conditionalFormatting>
  <conditionalFormatting sqref="A148:E148">
    <cfRule type="cellIs" dxfId="5710" priority="5345" stopIfTrue="1" operator="lessThan">
      <formula>0</formula>
    </cfRule>
  </conditionalFormatting>
  <conditionalFormatting sqref="A148:E148">
    <cfRule type="cellIs" dxfId="5709" priority="5344" stopIfTrue="1" operator="lessThan">
      <formula>0</formula>
    </cfRule>
  </conditionalFormatting>
  <conditionalFormatting sqref="A148:E148">
    <cfRule type="cellIs" dxfId="5708" priority="5343" stopIfTrue="1" operator="lessThan">
      <formula>0</formula>
    </cfRule>
  </conditionalFormatting>
  <conditionalFormatting sqref="A148:E148">
    <cfRule type="cellIs" dxfId="5707" priority="5342" stopIfTrue="1" operator="lessThan">
      <formula>0</formula>
    </cfRule>
  </conditionalFormatting>
  <conditionalFormatting sqref="A148:E148">
    <cfRule type="cellIs" dxfId="5706" priority="5341" stopIfTrue="1" operator="lessThan">
      <formula>0</formula>
    </cfRule>
  </conditionalFormatting>
  <conditionalFormatting sqref="A148:E148">
    <cfRule type="cellIs" dxfId="5705" priority="5340" stopIfTrue="1" operator="lessThan">
      <formula>0</formula>
    </cfRule>
  </conditionalFormatting>
  <conditionalFormatting sqref="A148:E148">
    <cfRule type="cellIs" dxfId="5704" priority="5339" stopIfTrue="1" operator="lessThan">
      <formula>0</formula>
    </cfRule>
  </conditionalFormatting>
  <conditionalFormatting sqref="A148:E148">
    <cfRule type="cellIs" dxfId="5703" priority="5338" stopIfTrue="1" operator="lessThan">
      <formula>0</formula>
    </cfRule>
  </conditionalFormatting>
  <conditionalFormatting sqref="A148:E148">
    <cfRule type="cellIs" dxfId="5702" priority="5337" stopIfTrue="1" operator="lessThan">
      <formula>0</formula>
    </cfRule>
  </conditionalFormatting>
  <conditionalFormatting sqref="A148:E148">
    <cfRule type="cellIs" dxfId="5701" priority="5336" stopIfTrue="1" operator="lessThan">
      <formula>0</formula>
    </cfRule>
  </conditionalFormatting>
  <conditionalFormatting sqref="A148:E148">
    <cfRule type="cellIs" dxfId="5700" priority="5335" stopIfTrue="1" operator="lessThan">
      <formula>0</formula>
    </cfRule>
  </conditionalFormatting>
  <conditionalFormatting sqref="A148:E148">
    <cfRule type="cellIs" dxfId="5699" priority="5334" stopIfTrue="1" operator="lessThan">
      <formula>0</formula>
    </cfRule>
  </conditionalFormatting>
  <conditionalFormatting sqref="A148:E148">
    <cfRule type="cellIs" dxfId="5698" priority="5333" stopIfTrue="1" operator="lessThan">
      <formula>0</formula>
    </cfRule>
  </conditionalFormatting>
  <conditionalFormatting sqref="A149:E149">
    <cfRule type="cellIs" dxfId="5697" priority="5332" stopIfTrue="1" operator="lessThan">
      <formula>0</formula>
    </cfRule>
  </conditionalFormatting>
  <conditionalFormatting sqref="A149:E149">
    <cfRule type="cellIs" dxfId="5696" priority="5331" stopIfTrue="1" operator="lessThan">
      <formula>0</formula>
    </cfRule>
  </conditionalFormatting>
  <conditionalFormatting sqref="A149:E149">
    <cfRule type="cellIs" dxfId="5695" priority="5330" stopIfTrue="1" operator="lessThan">
      <formula>0</formula>
    </cfRule>
  </conditionalFormatting>
  <conditionalFormatting sqref="A149:E149">
    <cfRule type="cellIs" dxfId="5694" priority="5329" stopIfTrue="1" operator="lessThan">
      <formula>0</formula>
    </cfRule>
  </conditionalFormatting>
  <conditionalFormatting sqref="A149:E149">
    <cfRule type="cellIs" dxfId="5693" priority="5328" stopIfTrue="1" operator="lessThan">
      <formula>0</formula>
    </cfRule>
  </conditionalFormatting>
  <conditionalFormatting sqref="A149:E149">
    <cfRule type="cellIs" dxfId="5692" priority="5327" stopIfTrue="1" operator="lessThan">
      <formula>0</formula>
    </cfRule>
  </conditionalFormatting>
  <conditionalFormatting sqref="A149:E149">
    <cfRule type="cellIs" dxfId="5691" priority="5326" stopIfTrue="1" operator="lessThan">
      <formula>0</formula>
    </cfRule>
  </conditionalFormatting>
  <conditionalFormatting sqref="A149:E149">
    <cfRule type="cellIs" dxfId="5690" priority="5325" stopIfTrue="1" operator="lessThan">
      <formula>0</formula>
    </cfRule>
  </conditionalFormatting>
  <conditionalFormatting sqref="A149:E149">
    <cfRule type="cellIs" dxfId="5689" priority="5324" stopIfTrue="1" operator="lessThan">
      <formula>0</formula>
    </cfRule>
  </conditionalFormatting>
  <conditionalFormatting sqref="A149:E149">
    <cfRule type="cellIs" dxfId="5688" priority="5323" stopIfTrue="1" operator="lessThan">
      <formula>0</formula>
    </cfRule>
  </conditionalFormatting>
  <conditionalFormatting sqref="A149:E149">
    <cfRule type="cellIs" dxfId="5687" priority="5322" stopIfTrue="1" operator="lessThan">
      <formula>0</formula>
    </cfRule>
  </conditionalFormatting>
  <conditionalFormatting sqref="A149:E149">
    <cfRule type="cellIs" dxfId="5686" priority="5321" stopIfTrue="1" operator="lessThan">
      <formula>0</formula>
    </cfRule>
  </conditionalFormatting>
  <conditionalFormatting sqref="A149:E149">
    <cfRule type="cellIs" dxfId="5685" priority="5320" stopIfTrue="1" operator="lessThan">
      <formula>0</formula>
    </cfRule>
  </conditionalFormatting>
  <conditionalFormatting sqref="A149:E149">
    <cfRule type="cellIs" dxfId="5684" priority="5319" stopIfTrue="1" operator="lessThan">
      <formula>0</formula>
    </cfRule>
  </conditionalFormatting>
  <conditionalFormatting sqref="A149:E149">
    <cfRule type="cellIs" dxfId="5683" priority="5318" stopIfTrue="1" operator="lessThan">
      <formula>0</formula>
    </cfRule>
  </conditionalFormatting>
  <conditionalFormatting sqref="A149:E149">
    <cfRule type="cellIs" dxfId="5682" priority="5317" stopIfTrue="1" operator="lessThan">
      <formula>0</formula>
    </cfRule>
  </conditionalFormatting>
  <conditionalFormatting sqref="A149:E149">
    <cfRule type="cellIs" dxfId="5681" priority="5316" stopIfTrue="1" operator="lessThan">
      <formula>0</formula>
    </cfRule>
  </conditionalFormatting>
  <conditionalFormatting sqref="A149:E149">
    <cfRule type="cellIs" dxfId="5680" priority="5315" stopIfTrue="1" operator="lessThan">
      <formula>0</formula>
    </cfRule>
  </conditionalFormatting>
  <conditionalFormatting sqref="A149:E149">
    <cfRule type="cellIs" dxfId="5679" priority="5314" stopIfTrue="1" operator="lessThan">
      <formula>0</formula>
    </cfRule>
  </conditionalFormatting>
  <conditionalFormatting sqref="A149:E149">
    <cfRule type="cellIs" dxfId="5678" priority="5313" stopIfTrue="1" operator="lessThan">
      <formula>0</formula>
    </cfRule>
  </conditionalFormatting>
  <conditionalFormatting sqref="A149:E149">
    <cfRule type="cellIs" dxfId="5677" priority="5312" stopIfTrue="1" operator="lessThan">
      <formula>0</formula>
    </cfRule>
  </conditionalFormatting>
  <conditionalFormatting sqref="A149:E149">
    <cfRule type="cellIs" dxfId="5676" priority="5311" stopIfTrue="1" operator="lessThan">
      <formula>0</formula>
    </cfRule>
  </conditionalFormatting>
  <conditionalFormatting sqref="A149:E149">
    <cfRule type="cellIs" dxfId="5675" priority="5310" stopIfTrue="1" operator="lessThan">
      <formula>0</formula>
    </cfRule>
  </conditionalFormatting>
  <conditionalFormatting sqref="A149:E149">
    <cfRule type="cellIs" dxfId="5674" priority="5309" stopIfTrue="1" operator="lessThan">
      <formula>0</formula>
    </cfRule>
  </conditionalFormatting>
  <conditionalFormatting sqref="A149:E149">
    <cfRule type="cellIs" dxfId="5673" priority="5308" stopIfTrue="1" operator="lessThan">
      <formula>0</formula>
    </cfRule>
  </conditionalFormatting>
  <conditionalFormatting sqref="A150:E151">
    <cfRule type="cellIs" dxfId="5672" priority="5307" stopIfTrue="1" operator="lessThan">
      <formula>0</formula>
    </cfRule>
  </conditionalFormatting>
  <conditionalFormatting sqref="A150:E151">
    <cfRule type="cellIs" dxfId="5671" priority="5306" stopIfTrue="1" operator="lessThan">
      <formula>0</formula>
    </cfRule>
  </conditionalFormatting>
  <conditionalFormatting sqref="A150:E151">
    <cfRule type="cellIs" dxfId="5670" priority="5305" stopIfTrue="1" operator="lessThan">
      <formula>0</formula>
    </cfRule>
  </conditionalFormatting>
  <conditionalFormatting sqref="A150:E151">
    <cfRule type="cellIs" dxfId="5669" priority="5304" stopIfTrue="1" operator="lessThan">
      <formula>0</formula>
    </cfRule>
  </conditionalFormatting>
  <conditionalFormatting sqref="A150:E151">
    <cfRule type="cellIs" dxfId="5668" priority="5303" stopIfTrue="1" operator="lessThan">
      <formula>0</formula>
    </cfRule>
  </conditionalFormatting>
  <conditionalFormatting sqref="A150:E151">
    <cfRule type="cellIs" dxfId="5667" priority="5302" stopIfTrue="1" operator="lessThan">
      <formula>0</formula>
    </cfRule>
  </conditionalFormatting>
  <conditionalFormatting sqref="A150:E151">
    <cfRule type="cellIs" dxfId="5666" priority="5301" stopIfTrue="1" operator="lessThan">
      <formula>0</formula>
    </cfRule>
  </conditionalFormatting>
  <conditionalFormatting sqref="A150:E151">
    <cfRule type="cellIs" dxfId="5665" priority="5300" stopIfTrue="1" operator="lessThan">
      <formula>0</formula>
    </cfRule>
  </conditionalFormatting>
  <conditionalFormatting sqref="A150:E151">
    <cfRule type="cellIs" dxfId="5664" priority="5299" stopIfTrue="1" operator="lessThan">
      <formula>0</formula>
    </cfRule>
  </conditionalFormatting>
  <conditionalFormatting sqref="A150:E151">
    <cfRule type="cellIs" dxfId="5663" priority="5298" stopIfTrue="1" operator="lessThan">
      <formula>0</formula>
    </cfRule>
  </conditionalFormatting>
  <conditionalFormatting sqref="A150:E151">
    <cfRule type="cellIs" dxfId="5662" priority="5297" stopIfTrue="1" operator="lessThan">
      <formula>0</formula>
    </cfRule>
  </conditionalFormatting>
  <conditionalFormatting sqref="A150:E151">
    <cfRule type="cellIs" dxfId="5661" priority="5296" stopIfTrue="1" operator="lessThan">
      <formula>0</formula>
    </cfRule>
  </conditionalFormatting>
  <conditionalFormatting sqref="A150:E151">
    <cfRule type="cellIs" dxfId="5660" priority="5295" stopIfTrue="1" operator="lessThan">
      <formula>0</formula>
    </cfRule>
  </conditionalFormatting>
  <conditionalFormatting sqref="A150:E151">
    <cfRule type="cellIs" dxfId="5659" priority="5294" stopIfTrue="1" operator="lessThan">
      <formula>0</formula>
    </cfRule>
  </conditionalFormatting>
  <conditionalFormatting sqref="A150:E151">
    <cfRule type="cellIs" dxfId="5658" priority="5293" stopIfTrue="1" operator="lessThan">
      <formula>0</formula>
    </cfRule>
  </conditionalFormatting>
  <conditionalFormatting sqref="A150:E151">
    <cfRule type="cellIs" dxfId="5657" priority="5292" stopIfTrue="1" operator="lessThan">
      <formula>0</formula>
    </cfRule>
  </conditionalFormatting>
  <conditionalFormatting sqref="A150:E151">
    <cfRule type="cellIs" dxfId="5656" priority="5291" stopIfTrue="1" operator="lessThan">
      <formula>0</formula>
    </cfRule>
  </conditionalFormatting>
  <conditionalFormatting sqref="A150:E151">
    <cfRule type="cellIs" dxfId="5655" priority="5290" stopIfTrue="1" operator="lessThan">
      <formula>0</formula>
    </cfRule>
  </conditionalFormatting>
  <conditionalFormatting sqref="A150:E151">
    <cfRule type="cellIs" dxfId="5654" priority="5289" stopIfTrue="1" operator="lessThan">
      <formula>0</formula>
    </cfRule>
  </conditionalFormatting>
  <conditionalFormatting sqref="A150:E151">
    <cfRule type="cellIs" dxfId="5653" priority="5288" stopIfTrue="1" operator="lessThan">
      <formula>0</formula>
    </cfRule>
  </conditionalFormatting>
  <conditionalFormatting sqref="A150:E151">
    <cfRule type="cellIs" dxfId="5652" priority="5287" stopIfTrue="1" operator="lessThan">
      <formula>0</formula>
    </cfRule>
  </conditionalFormatting>
  <conditionalFormatting sqref="A150:E151">
    <cfRule type="cellIs" dxfId="5651" priority="5286" stopIfTrue="1" operator="lessThan">
      <formula>0</formula>
    </cfRule>
  </conditionalFormatting>
  <conditionalFormatting sqref="A150:E151">
    <cfRule type="cellIs" dxfId="5650" priority="5285" stopIfTrue="1" operator="lessThan">
      <formula>0</formula>
    </cfRule>
  </conditionalFormatting>
  <conditionalFormatting sqref="A150:E151">
    <cfRule type="cellIs" dxfId="5649" priority="5284" stopIfTrue="1" operator="lessThan">
      <formula>0</formula>
    </cfRule>
  </conditionalFormatting>
  <conditionalFormatting sqref="A150:E151">
    <cfRule type="cellIs" dxfId="5648" priority="5283" stopIfTrue="1" operator="lessThan">
      <formula>0</formula>
    </cfRule>
  </conditionalFormatting>
  <conditionalFormatting sqref="A152:E152">
    <cfRule type="cellIs" dxfId="5647" priority="5282" stopIfTrue="1" operator="lessThan">
      <formula>0</formula>
    </cfRule>
  </conditionalFormatting>
  <conditionalFormatting sqref="A152:E152">
    <cfRule type="cellIs" dxfId="5646" priority="5281" stopIfTrue="1" operator="lessThan">
      <formula>0</formula>
    </cfRule>
  </conditionalFormatting>
  <conditionalFormatting sqref="A152:E152">
    <cfRule type="cellIs" dxfId="5645" priority="5280" stopIfTrue="1" operator="lessThan">
      <formula>0</formula>
    </cfRule>
  </conditionalFormatting>
  <conditionalFormatting sqref="A152:E152">
    <cfRule type="cellIs" dxfId="5644" priority="5279" stopIfTrue="1" operator="lessThan">
      <formula>0</formula>
    </cfRule>
  </conditionalFormatting>
  <conditionalFormatting sqref="A152:E152">
    <cfRule type="cellIs" dxfId="5643" priority="5278" stopIfTrue="1" operator="lessThan">
      <formula>0</formula>
    </cfRule>
  </conditionalFormatting>
  <conditionalFormatting sqref="A152:E152">
    <cfRule type="cellIs" dxfId="5642" priority="5277" stopIfTrue="1" operator="lessThan">
      <formula>0</formula>
    </cfRule>
  </conditionalFormatting>
  <conditionalFormatting sqref="A152:E152">
    <cfRule type="cellIs" dxfId="5641" priority="5276" stopIfTrue="1" operator="lessThan">
      <formula>0</formula>
    </cfRule>
  </conditionalFormatting>
  <conditionalFormatting sqref="A152:E152">
    <cfRule type="cellIs" dxfId="5640" priority="5275" stopIfTrue="1" operator="lessThan">
      <formula>0</formula>
    </cfRule>
  </conditionalFormatting>
  <conditionalFormatting sqref="A152:E152">
    <cfRule type="cellIs" dxfId="5639" priority="5274" stopIfTrue="1" operator="lessThan">
      <formula>0</formula>
    </cfRule>
  </conditionalFormatting>
  <conditionalFormatting sqref="A152:E152">
    <cfRule type="cellIs" dxfId="5638" priority="5273" stopIfTrue="1" operator="lessThan">
      <formula>0</formula>
    </cfRule>
  </conditionalFormatting>
  <conditionalFormatting sqref="A152:E152">
    <cfRule type="cellIs" dxfId="5637" priority="5272" stopIfTrue="1" operator="lessThan">
      <formula>0</formula>
    </cfRule>
  </conditionalFormatting>
  <conditionalFormatting sqref="A152:E152">
    <cfRule type="cellIs" dxfId="5636" priority="5271" stopIfTrue="1" operator="lessThan">
      <formula>0</formula>
    </cfRule>
  </conditionalFormatting>
  <conditionalFormatting sqref="A152:E152">
    <cfRule type="cellIs" dxfId="5635" priority="5270" stopIfTrue="1" operator="lessThan">
      <formula>0</formula>
    </cfRule>
  </conditionalFormatting>
  <conditionalFormatting sqref="A152:E152">
    <cfRule type="cellIs" dxfId="5634" priority="5269" stopIfTrue="1" operator="lessThan">
      <formula>0</formula>
    </cfRule>
  </conditionalFormatting>
  <conditionalFormatting sqref="A152:E152">
    <cfRule type="cellIs" dxfId="5633" priority="5268" stopIfTrue="1" operator="lessThan">
      <formula>0</formula>
    </cfRule>
  </conditionalFormatting>
  <conditionalFormatting sqref="A152:E152">
    <cfRule type="cellIs" dxfId="5632" priority="5267" stopIfTrue="1" operator="lessThan">
      <formula>0</formula>
    </cfRule>
  </conditionalFormatting>
  <conditionalFormatting sqref="A152:E152">
    <cfRule type="cellIs" dxfId="5631" priority="5266" stopIfTrue="1" operator="lessThan">
      <formula>0</formula>
    </cfRule>
  </conditionalFormatting>
  <conditionalFormatting sqref="A152:E152">
    <cfRule type="cellIs" dxfId="5630" priority="5265" stopIfTrue="1" operator="lessThan">
      <formula>0</formula>
    </cfRule>
  </conditionalFormatting>
  <conditionalFormatting sqref="A152:E152">
    <cfRule type="cellIs" dxfId="5629" priority="5264" stopIfTrue="1" operator="lessThan">
      <formula>0</formula>
    </cfRule>
  </conditionalFormatting>
  <conditionalFormatting sqref="A152:E152">
    <cfRule type="cellIs" dxfId="5628" priority="5263" stopIfTrue="1" operator="lessThan">
      <formula>0</formula>
    </cfRule>
  </conditionalFormatting>
  <conditionalFormatting sqref="A152:E152">
    <cfRule type="cellIs" dxfId="5627" priority="5262" stopIfTrue="1" operator="lessThan">
      <formula>0</formula>
    </cfRule>
  </conditionalFormatting>
  <conditionalFormatting sqref="A152:E152">
    <cfRule type="cellIs" dxfId="5626" priority="5261" stopIfTrue="1" operator="lessThan">
      <formula>0</formula>
    </cfRule>
  </conditionalFormatting>
  <conditionalFormatting sqref="A152:E152">
    <cfRule type="cellIs" dxfId="5625" priority="5260" stopIfTrue="1" operator="lessThan">
      <formula>0</formula>
    </cfRule>
  </conditionalFormatting>
  <conditionalFormatting sqref="A152:E152">
    <cfRule type="cellIs" dxfId="5624" priority="5259" stopIfTrue="1" operator="lessThan">
      <formula>0</formula>
    </cfRule>
  </conditionalFormatting>
  <conditionalFormatting sqref="A152:E152">
    <cfRule type="cellIs" dxfId="5623" priority="5258" stopIfTrue="1" operator="lessThan">
      <formula>0</formula>
    </cfRule>
  </conditionalFormatting>
  <conditionalFormatting sqref="A153:E153">
    <cfRule type="cellIs" dxfId="5622" priority="5257" stopIfTrue="1" operator="lessThan">
      <formula>0</formula>
    </cfRule>
  </conditionalFormatting>
  <conditionalFormatting sqref="A153:E153">
    <cfRule type="cellIs" dxfId="5621" priority="5256" stopIfTrue="1" operator="lessThan">
      <formula>0</formula>
    </cfRule>
  </conditionalFormatting>
  <conditionalFormatting sqref="A153:E153">
    <cfRule type="cellIs" dxfId="5620" priority="5255" stopIfTrue="1" operator="lessThan">
      <formula>0</formula>
    </cfRule>
  </conditionalFormatting>
  <conditionalFormatting sqref="A153:E153">
    <cfRule type="cellIs" dxfId="5619" priority="5254" stopIfTrue="1" operator="lessThan">
      <formula>0</formula>
    </cfRule>
  </conditionalFormatting>
  <conditionalFormatting sqref="A153:E153">
    <cfRule type="cellIs" dxfId="5618" priority="5253" stopIfTrue="1" operator="lessThan">
      <formula>0</formula>
    </cfRule>
  </conditionalFormatting>
  <conditionalFormatting sqref="A153:E153">
    <cfRule type="cellIs" dxfId="5617" priority="5252" stopIfTrue="1" operator="lessThan">
      <formula>0</formula>
    </cfRule>
  </conditionalFormatting>
  <conditionalFormatting sqref="A153:E153">
    <cfRule type="cellIs" dxfId="5616" priority="5251" stopIfTrue="1" operator="lessThan">
      <formula>0</formula>
    </cfRule>
  </conditionalFormatting>
  <conditionalFormatting sqref="A153:E153">
    <cfRule type="cellIs" dxfId="5615" priority="5250" stopIfTrue="1" operator="lessThan">
      <formula>0</formula>
    </cfRule>
  </conditionalFormatting>
  <conditionalFormatting sqref="A153:E153">
    <cfRule type="cellIs" dxfId="5614" priority="5249" stopIfTrue="1" operator="lessThan">
      <formula>0</formula>
    </cfRule>
  </conditionalFormatting>
  <conditionalFormatting sqref="A153:E153">
    <cfRule type="cellIs" dxfId="5613" priority="5248" stopIfTrue="1" operator="lessThan">
      <formula>0</formula>
    </cfRule>
  </conditionalFormatting>
  <conditionalFormatting sqref="A153:E153">
    <cfRule type="cellIs" dxfId="5612" priority="5247" stopIfTrue="1" operator="lessThan">
      <formula>0</formula>
    </cfRule>
  </conditionalFormatting>
  <conditionalFormatting sqref="A153:E153">
    <cfRule type="cellIs" dxfId="5611" priority="5246" stopIfTrue="1" operator="lessThan">
      <formula>0</formula>
    </cfRule>
  </conditionalFormatting>
  <conditionalFormatting sqref="A153:E153">
    <cfRule type="cellIs" dxfId="5610" priority="5245" stopIfTrue="1" operator="lessThan">
      <formula>0</formula>
    </cfRule>
  </conditionalFormatting>
  <conditionalFormatting sqref="A153:E153">
    <cfRule type="cellIs" dxfId="5609" priority="5244" stopIfTrue="1" operator="lessThan">
      <formula>0</formula>
    </cfRule>
  </conditionalFormatting>
  <conditionalFormatting sqref="A153:E153">
    <cfRule type="cellIs" dxfId="5608" priority="5243" stopIfTrue="1" operator="lessThan">
      <formula>0</formula>
    </cfRule>
  </conditionalFormatting>
  <conditionalFormatting sqref="A153:E153">
    <cfRule type="cellIs" dxfId="5607" priority="5242" stopIfTrue="1" operator="lessThan">
      <formula>0</formula>
    </cfRule>
  </conditionalFormatting>
  <conditionalFormatting sqref="A153:E153">
    <cfRule type="cellIs" dxfId="5606" priority="5241" stopIfTrue="1" operator="lessThan">
      <formula>0</formula>
    </cfRule>
  </conditionalFormatting>
  <conditionalFormatting sqref="A153:E153">
    <cfRule type="cellIs" dxfId="5605" priority="5240" stopIfTrue="1" operator="lessThan">
      <formula>0</formula>
    </cfRule>
  </conditionalFormatting>
  <conditionalFormatting sqref="A153:E153">
    <cfRule type="cellIs" dxfId="5604" priority="5239" stopIfTrue="1" operator="lessThan">
      <formula>0</formula>
    </cfRule>
  </conditionalFormatting>
  <conditionalFormatting sqref="A153:E153">
    <cfRule type="cellIs" dxfId="5603" priority="5238" stopIfTrue="1" operator="lessThan">
      <formula>0</formula>
    </cfRule>
  </conditionalFormatting>
  <conditionalFormatting sqref="A153:E153">
    <cfRule type="cellIs" dxfId="5602" priority="5237" stopIfTrue="1" operator="lessThan">
      <formula>0</formula>
    </cfRule>
  </conditionalFormatting>
  <conditionalFormatting sqref="A153:E153">
    <cfRule type="cellIs" dxfId="5601" priority="5236" stopIfTrue="1" operator="lessThan">
      <formula>0</formula>
    </cfRule>
  </conditionalFormatting>
  <conditionalFormatting sqref="A153:E153">
    <cfRule type="cellIs" dxfId="5600" priority="5235" stopIfTrue="1" operator="lessThan">
      <formula>0</formula>
    </cfRule>
  </conditionalFormatting>
  <conditionalFormatting sqref="A153:E153">
    <cfRule type="cellIs" dxfId="5599" priority="5234" stopIfTrue="1" operator="lessThan">
      <formula>0</formula>
    </cfRule>
  </conditionalFormatting>
  <conditionalFormatting sqref="A153:E153">
    <cfRule type="cellIs" dxfId="5598" priority="5233" stopIfTrue="1" operator="lessThan">
      <formula>0</formula>
    </cfRule>
  </conditionalFormatting>
  <conditionalFormatting sqref="A154:E154">
    <cfRule type="cellIs" dxfId="5597" priority="5232" stopIfTrue="1" operator="lessThan">
      <formula>0</formula>
    </cfRule>
  </conditionalFormatting>
  <conditionalFormatting sqref="A154:E154">
    <cfRule type="cellIs" dxfId="5596" priority="5231" stopIfTrue="1" operator="lessThan">
      <formula>0</formula>
    </cfRule>
  </conditionalFormatting>
  <conditionalFormatting sqref="A154:E154">
    <cfRule type="cellIs" dxfId="5595" priority="5230" stopIfTrue="1" operator="lessThan">
      <formula>0</formula>
    </cfRule>
  </conditionalFormatting>
  <conditionalFormatting sqref="A154:E154">
    <cfRule type="cellIs" dxfId="5594" priority="5229" stopIfTrue="1" operator="lessThan">
      <formula>0</formula>
    </cfRule>
  </conditionalFormatting>
  <conditionalFormatting sqref="A154:E154">
    <cfRule type="cellIs" dxfId="5593" priority="5228" stopIfTrue="1" operator="lessThan">
      <formula>0</formula>
    </cfRule>
  </conditionalFormatting>
  <conditionalFormatting sqref="A154:E154">
    <cfRule type="cellIs" dxfId="5592" priority="5227" stopIfTrue="1" operator="lessThan">
      <formula>0</formula>
    </cfRule>
  </conditionalFormatting>
  <conditionalFormatting sqref="A154:E154">
    <cfRule type="cellIs" dxfId="5591" priority="5226" stopIfTrue="1" operator="lessThan">
      <formula>0</formula>
    </cfRule>
  </conditionalFormatting>
  <conditionalFormatting sqref="A154:E154">
    <cfRule type="cellIs" dxfId="5590" priority="5225" stopIfTrue="1" operator="lessThan">
      <formula>0</formula>
    </cfRule>
  </conditionalFormatting>
  <conditionalFormatting sqref="A154:E154">
    <cfRule type="cellIs" dxfId="5589" priority="5224" stopIfTrue="1" operator="lessThan">
      <formula>0</formula>
    </cfRule>
  </conditionalFormatting>
  <conditionalFormatting sqref="A154:E154">
    <cfRule type="cellIs" dxfId="5588" priority="5223" stopIfTrue="1" operator="lessThan">
      <formula>0</formula>
    </cfRule>
  </conditionalFormatting>
  <conditionalFormatting sqref="A154:E154">
    <cfRule type="cellIs" dxfId="5587" priority="5222" stopIfTrue="1" operator="lessThan">
      <formula>0</formula>
    </cfRule>
  </conditionalFormatting>
  <conditionalFormatting sqref="A154:E154">
    <cfRule type="cellIs" dxfId="5586" priority="5221" stopIfTrue="1" operator="lessThan">
      <formula>0</formula>
    </cfRule>
  </conditionalFormatting>
  <conditionalFormatting sqref="A154:E154">
    <cfRule type="cellIs" dxfId="5585" priority="5220" stopIfTrue="1" operator="lessThan">
      <formula>0</formula>
    </cfRule>
  </conditionalFormatting>
  <conditionalFormatting sqref="A154:E154">
    <cfRule type="cellIs" dxfId="5584" priority="5219" stopIfTrue="1" operator="lessThan">
      <formula>0</formula>
    </cfRule>
  </conditionalFormatting>
  <conditionalFormatting sqref="A154:E154">
    <cfRule type="cellIs" dxfId="5583" priority="5218" stopIfTrue="1" operator="lessThan">
      <formula>0</formula>
    </cfRule>
  </conditionalFormatting>
  <conditionalFormatting sqref="A154:E154">
    <cfRule type="cellIs" dxfId="5582" priority="5217" stopIfTrue="1" operator="lessThan">
      <formula>0</formula>
    </cfRule>
  </conditionalFormatting>
  <conditionalFormatting sqref="A154:E154">
    <cfRule type="cellIs" dxfId="5581" priority="5216" stopIfTrue="1" operator="lessThan">
      <formula>0</formula>
    </cfRule>
  </conditionalFormatting>
  <conditionalFormatting sqref="A154:E154">
    <cfRule type="cellIs" dxfId="5580" priority="5215" stopIfTrue="1" operator="lessThan">
      <formula>0</formula>
    </cfRule>
  </conditionalFormatting>
  <conditionalFormatting sqref="A154:E154">
    <cfRule type="cellIs" dxfId="5579" priority="5214" stopIfTrue="1" operator="lessThan">
      <formula>0</formula>
    </cfRule>
  </conditionalFormatting>
  <conditionalFormatting sqref="A154:E154">
    <cfRule type="cellIs" dxfId="5578" priority="5213" stopIfTrue="1" operator="lessThan">
      <formula>0</formula>
    </cfRule>
  </conditionalFormatting>
  <conditionalFormatting sqref="A154:E154">
    <cfRule type="cellIs" dxfId="5577" priority="5212" stopIfTrue="1" operator="lessThan">
      <formula>0</formula>
    </cfRule>
  </conditionalFormatting>
  <conditionalFormatting sqref="A154:E154">
    <cfRule type="cellIs" dxfId="5576" priority="5211" stopIfTrue="1" operator="lessThan">
      <formula>0</formula>
    </cfRule>
  </conditionalFormatting>
  <conditionalFormatting sqref="A154:E154">
    <cfRule type="cellIs" dxfId="5575" priority="5210" stopIfTrue="1" operator="lessThan">
      <formula>0</formula>
    </cfRule>
  </conditionalFormatting>
  <conditionalFormatting sqref="A154:E154">
    <cfRule type="cellIs" dxfId="5574" priority="5209" stopIfTrue="1" operator="lessThan">
      <formula>0</formula>
    </cfRule>
  </conditionalFormatting>
  <conditionalFormatting sqref="A154:E154">
    <cfRule type="cellIs" dxfId="5573" priority="5208" stopIfTrue="1" operator="lessThan">
      <formula>0</formula>
    </cfRule>
  </conditionalFormatting>
  <conditionalFormatting sqref="A155:E157">
    <cfRule type="cellIs" dxfId="5572" priority="5207" stopIfTrue="1" operator="lessThan">
      <formula>0</formula>
    </cfRule>
  </conditionalFormatting>
  <conditionalFormatting sqref="A155:E157">
    <cfRule type="cellIs" dxfId="5571" priority="5206" stopIfTrue="1" operator="lessThan">
      <formula>0</formula>
    </cfRule>
  </conditionalFormatting>
  <conditionalFormatting sqref="A155:E157">
    <cfRule type="cellIs" dxfId="5570" priority="5205" stopIfTrue="1" operator="lessThan">
      <formula>0</formula>
    </cfRule>
  </conditionalFormatting>
  <conditionalFormatting sqref="A155:E157">
    <cfRule type="cellIs" dxfId="5569" priority="5204" stopIfTrue="1" operator="lessThan">
      <formula>0</formula>
    </cfRule>
  </conditionalFormatting>
  <conditionalFormatting sqref="A155:E157">
    <cfRule type="cellIs" dxfId="5568" priority="5203" stopIfTrue="1" operator="lessThan">
      <formula>0</formula>
    </cfRule>
  </conditionalFormatting>
  <conditionalFormatting sqref="A155:E157">
    <cfRule type="cellIs" dxfId="5567" priority="5202" stopIfTrue="1" operator="lessThan">
      <formula>0</formula>
    </cfRule>
  </conditionalFormatting>
  <conditionalFormatting sqref="A155:E157">
    <cfRule type="cellIs" dxfId="5566" priority="5201" stopIfTrue="1" operator="lessThan">
      <formula>0</formula>
    </cfRule>
  </conditionalFormatting>
  <conditionalFormatting sqref="A155:E157">
    <cfRule type="cellIs" dxfId="5565" priority="5200" stopIfTrue="1" operator="lessThan">
      <formula>0</formula>
    </cfRule>
  </conditionalFormatting>
  <conditionalFormatting sqref="A155:E157">
    <cfRule type="cellIs" dxfId="5564" priority="5199" stopIfTrue="1" operator="lessThan">
      <formula>0</formula>
    </cfRule>
  </conditionalFormatting>
  <conditionalFormatting sqref="A155:E157">
    <cfRule type="cellIs" dxfId="5563" priority="5198" stopIfTrue="1" operator="lessThan">
      <formula>0</formula>
    </cfRule>
  </conditionalFormatting>
  <conditionalFormatting sqref="A155:E157">
    <cfRule type="cellIs" dxfId="5562" priority="5197" stopIfTrue="1" operator="lessThan">
      <formula>0</formula>
    </cfRule>
  </conditionalFormatting>
  <conditionalFormatting sqref="A155:E157">
    <cfRule type="cellIs" dxfId="5561" priority="5196" stopIfTrue="1" operator="lessThan">
      <formula>0</formula>
    </cfRule>
  </conditionalFormatting>
  <conditionalFormatting sqref="A155:E157">
    <cfRule type="cellIs" dxfId="5560" priority="5195" stopIfTrue="1" operator="lessThan">
      <formula>0</formula>
    </cfRule>
  </conditionalFormatting>
  <conditionalFormatting sqref="A155:E157">
    <cfRule type="cellIs" dxfId="5559" priority="5194" stopIfTrue="1" operator="lessThan">
      <formula>0</formula>
    </cfRule>
  </conditionalFormatting>
  <conditionalFormatting sqref="A155:E157">
    <cfRule type="cellIs" dxfId="5558" priority="5193" stopIfTrue="1" operator="lessThan">
      <formula>0</formula>
    </cfRule>
  </conditionalFormatting>
  <conditionalFormatting sqref="A155:E157">
    <cfRule type="cellIs" dxfId="5557" priority="5192" stopIfTrue="1" operator="lessThan">
      <formula>0</formula>
    </cfRule>
  </conditionalFormatting>
  <conditionalFormatting sqref="A155:E157">
    <cfRule type="cellIs" dxfId="5556" priority="5191" stopIfTrue="1" operator="lessThan">
      <formula>0</formula>
    </cfRule>
  </conditionalFormatting>
  <conditionalFormatting sqref="A155:E157">
    <cfRule type="cellIs" dxfId="5555" priority="5190" stopIfTrue="1" operator="lessThan">
      <formula>0</formula>
    </cfRule>
  </conditionalFormatting>
  <conditionalFormatting sqref="A155:E157">
    <cfRule type="cellIs" dxfId="5554" priority="5189" stopIfTrue="1" operator="lessThan">
      <formula>0</formula>
    </cfRule>
  </conditionalFormatting>
  <conditionalFormatting sqref="A155:E157">
    <cfRule type="cellIs" dxfId="5553" priority="5188" stopIfTrue="1" operator="lessThan">
      <formula>0</formula>
    </cfRule>
  </conditionalFormatting>
  <conditionalFormatting sqref="A155:E157">
    <cfRule type="cellIs" dxfId="5552" priority="5187" stopIfTrue="1" operator="lessThan">
      <formula>0</formula>
    </cfRule>
  </conditionalFormatting>
  <conditionalFormatting sqref="A155:E157">
    <cfRule type="cellIs" dxfId="5551" priority="5186" stopIfTrue="1" operator="lessThan">
      <formula>0</formula>
    </cfRule>
  </conditionalFormatting>
  <conditionalFormatting sqref="A155:E157">
    <cfRule type="cellIs" dxfId="5550" priority="5185" stopIfTrue="1" operator="lessThan">
      <formula>0</formula>
    </cfRule>
  </conditionalFormatting>
  <conditionalFormatting sqref="A155:E157">
    <cfRule type="cellIs" dxfId="5549" priority="5184" stopIfTrue="1" operator="lessThan">
      <formula>0</formula>
    </cfRule>
  </conditionalFormatting>
  <conditionalFormatting sqref="A155:E157">
    <cfRule type="cellIs" dxfId="5548" priority="5183" stopIfTrue="1" operator="lessThan">
      <formula>0</formula>
    </cfRule>
  </conditionalFormatting>
  <conditionalFormatting sqref="A158:E161">
    <cfRule type="cellIs" dxfId="5547" priority="5182" stopIfTrue="1" operator="lessThan">
      <formula>0</formula>
    </cfRule>
  </conditionalFormatting>
  <conditionalFormatting sqref="A158:E161">
    <cfRule type="cellIs" dxfId="5546" priority="5181" stopIfTrue="1" operator="lessThan">
      <formula>0</formula>
    </cfRule>
  </conditionalFormatting>
  <conditionalFormatting sqref="A158:E161">
    <cfRule type="cellIs" dxfId="5545" priority="5180" stopIfTrue="1" operator="lessThan">
      <formula>0</formula>
    </cfRule>
  </conditionalFormatting>
  <conditionalFormatting sqref="A158:E161">
    <cfRule type="cellIs" dxfId="5544" priority="5179" stopIfTrue="1" operator="lessThan">
      <formula>0</formula>
    </cfRule>
  </conditionalFormatting>
  <conditionalFormatting sqref="A158:E161">
    <cfRule type="cellIs" dxfId="5543" priority="5178" stopIfTrue="1" operator="lessThan">
      <formula>0</formula>
    </cfRule>
  </conditionalFormatting>
  <conditionalFormatting sqref="A158:E161">
    <cfRule type="cellIs" dxfId="5542" priority="5177" stopIfTrue="1" operator="lessThan">
      <formula>0</formula>
    </cfRule>
  </conditionalFormatting>
  <conditionalFormatting sqref="A158:E161">
    <cfRule type="cellIs" dxfId="5541" priority="5176" stopIfTrue="1" operator="lessThan">
      <formula>0</formula>
    </cfRule>
  </conditionalFormatting>
  <conditionalFormatting sqref="A158:E161">
    <cfRule type="cellIs" dxfId="5540" priority="5175" stopIfTrue="1" operator="lessThan">
      <formula>0</formula>
    </cfRule>
  </conditionalFormatting>
  <conditionalFormatting sqref="A158:E161">
    <cfRule type="cellIs" dxfId="5539" priority="5174" stopIfTrue="1" operator="lessThan">
      <formula>0</formula>
    </cfRule>
  </conditionalFormatting>
  <conditionalFormatting sqref="A158:E161">
    <cfRule type="cellIs" dxfId="5538" priority="5173" stopIfTrue="1" operator="lessThan">
      <formula>0</formula>
    </cfRule>
  </conditionalFormatting>
  <conditionalFormatting sqref="A158:E161">
    <cfRule type="cellIs" dxfId="5537" priority="5172" stopIfTrue="1" operator="lessThan">
      <formula>0</formula>
    </cfRule>
  </conditionalFormatting>
  <conditionalFormatting sqref="A158:E161">
    <cfRule type="cellIs" dxfId="5536" priority="5171" stopIfTrue="1" operator="lessThan">
      <formula>0</formula>
    </cfRule>
  </conditionalFormatting>
  <conditionalFormatting sqref="A158:E161">
    <cfRule type="cellIs" dxfId="5535" priority="5170" stopIfTrue="1" operator="lessThan">
      <formula>0</formula>
    </cfRule>
  </conditionalFormatting>
  <conditionalFormatting sqref="A158:E161">
    <cfRule type="cellIs" dxfId="5534" priority="5169" stopIfTrue="1" operator="lessThan">
      <formula>0</formula>
    </cfRule>
  </conditionalFormatting>
  <conditionalFormatting sqref="A158:E161">
    <cfRule type="cellIs" dxfId="5533" priority="5168" stopIfTrue="1" operator="lessThan">
      <formula>0</formula>
    </cfRule>
  </conditionalFormatting>
  <conditionalFormatting sqref="A158:E161">
    <cfRule type="cellIs" dxfId="5532" priority="5167" stopIfTrue="1" operator="lessThan">
      <formula>0</formula>
    </cfRule>
  </conditionalFormatting>
  <conditionalFormatting sqref="A158:E161">
    <cfRule type="cellIs" dxfId="5531" priority="5166" stopIfTrue="1" operator="lessThan">
      <formula>0</formula>
    </cfRule>
  </conditionalFormatting>
  <conditionalFormatting sqref="A158:E161">
    <cfRule type="cellIs" dxfId="5530" priority="5165" stopIfTrue="1" operator="lessThan">
      <formula>0</formula>
    </cfRule>
  </conditionalFormatting>
  <conditionalFormatting sqref="A158:E161">
    <cfRule type="cellIs" dxfId="5529" priority="5164" stopIfTrue="1" operator="lessThan">
      <formula>0</formula>
    </cfRule>
  </conditionalFormatting>
  <conditionalFormatting sqref="A158:E161">
    <cfRule type="cellIs" dxfId="5528" priority="5163" stopIfTrue="1" operator="lessThan">
      <formula>0</formula>
    </cfRule>
  </conditionalFormatting>
  <conditionalFormatting sqref="A158:E161">
    <cfRule type="cellIs" dxfId="5527" priority="5162" stopIfTrue="1" operator="lessThan">
      <formula>0</formula>
    </cfRule>
  </conditionalFormatting>
  <conditionalFormatting sqref="A158:E161">
    <cfRule type="cellIs" dxfId="5526" priority="5161" stopIfTrue="1" operator="lessThan">
      <formula>0</formula>
    </cfRule>
  </conditionalFormatting>
  <conditionalFormatting sqref="A158:E161">
    <cfRule type="cellIs" dxfId="5525" priority="5160" stopIfTrue="1" operator="lessThan">
      <formula>0</formula>
    </cfRule>
  </conditionalFormatting>
  <conditionalFormatting sqref="A158:E161">
    <cfRule type="cellIs" dxfId="5524" priority="5159" stopIfTrue="1" operator="lessThan">
      <formula>0</formula>
    </cfRule>
  </conditionalFormatting>
  <conditionalFormatting sqref="A158:E161">
    <cfRule type="cellIs" dxfId="5523" priority="5158" stopIfTrue="1" operator="lessThan">
      <formula>0</formula>
    </cfRule>
  </conditionalFormatting>
  <conditionalFormatting sqref="A162:E163">
    <cfRule type="cellIs" dxfId="5522" priority="5157" stopIfTrue="1" operator="lessThan">
      <formula>0</formula>
    </cfRule>
  </conditionalFormatting>
  <conditionalFormatting sqref="A162:E163">
    <cfRule type="cellIs" dxfId="5521" priority="5156" stopIfTrue="1" operator="lessThan">
      <formula>0</formula>
    </cfRule>
  </conditionalFormatting>
  <conditionalFormatting sqref="A162:E163">
    <cfRule type="cellIs" dxfId="5520" priority="5155" stopIfTrue="1" operator="lessThan">
      <formula>0</formula>
    </cfRule>
  </conditionalFormatting>
  <conditionalFormatting sqref="A162:E163">
    <cfRule type="cellIs" dxfId="5519" priority="5154" stopIfTrue="1" operator="lessThan">
      <formula>0</formula>
    </cfRule>
  </conditionalFormatting>
  <conditionalFormatting sqref="A162:E163">
    <cfRule type="cellIs" dxfId="5518" priority="5153" stopIfTrue="1" operator="lessThan">
      <formula>0</formula>
    </cfRule>
  </conditionalFormatting>
  <conditionalFormatting sqref="A162:E163">
    <cfRule type="cellIs" dxfId="5517" priority="5152" stopIfTrue="1" operator="lessThan">
      <formula>0</formula>
    </cfRule>
  </conditionalFormatting>
  <conditionalFormatting sqref="A162:E163">
    <cfRule type="cellIs" dxfId="5516" priority="5151" stopIfTrue="1" operator="lessThan">
      <formula>0</formula>
    </cfRule>
  </conditionalFormatting>
  <conditionalFormatting sqref="A162:E163">
    <cfRule type="cellIs" dxfId="5515" priority="5150" stopIfTrue="1" operator="lessThan">
      <formula>0</formula>
    </cfRule>
  </conditionalFormatting>
  <conditionalFormatting sqref="A162:E163">
    <cfRule type="cellIs" dxfId="5514" priority="5149" stopIfTrue="1" operator="lessThan">
      <formula>0</formula>
    </cfRule>
  </conditionalFormatting>
  <conditionalFormatting sqref="A162:E163">
    <cfRule type="cellIs" dxfId="5513" priority="5148" stopIfTrue="1" operator="lessThan">
      <formula>0</formula>
    </cfRule>
  </conditionalFormatting>
  <conditionalFormatting sqref="A162:E163">
    <cfRule type="cellIs" dxfId="5512" priority="5147" stopIfTrue="1" operator="lessThan">
      <formula>0</formula>
    </cfRule>
  </conditionalFormatting>
  <conditionalFormatting sqref="A162:E163">
    <cfRule type="cellIs" dxfId="5511" priority="5146" stopIfTrue="1" operator="lessThan">
      <formula>0</formula>
    </cfRule>
  </conditionalFormatting>
  <conditionalFormatting sqref="A162:E163">
    <cfRule type="cellIs" dxfId="5510" priority="5145" stopIfTrue="1" operator="lessThan">
      <formula>0</formula>
    </cfRule>
  </conditionalFormatting>
  <conditionalFormatting sqref="A162:E163">
    <cfRule type="cellIs" dxfId="5509" priority="5144" stopIfTrue="1" operator="lessThan">
      <formula>0</formula>
    </cfRule>
  </conditionalFormatting>
  <conditionalFormatting sqref="A162:E163">
    <cfRule type="cellIs" dxfId="5508" priority="5143" stopIfTrue="1" operator="lessThan">
      <formula>0</formula>
    </cfRule>
  </conditionalFormatting>
  <conditionalFormatting sqref="A162:E163">
    <cfRule type="cellIs" dxfId="5507" priority="5142" stopIfTrue="1" operator="lessThan">
      <formula>0</formula>
    </cfRule>
  </conditionalFormatting>
  <conditionalFormatting sqref="A162:E163">
    <cfRule type="cellIs" dxfId="5506" priority="5141" stopIfTrue="1" operator="lessThan">
      <formula>0</formula>
    </cfRule>
  </conditionalFormatting>
  <conditionalFormatting sqref="A162:E163">
    <cfRule type="cellIs" dxfId="5505" priority="5140" stopIfTrue="1" operator="lessThan">
      <formula>0</formula>
    </cfRule>
  </conditionalFormatting>
  <conditionalFormatting sqref="A162:E163">
    <cfRule type="cellIs" dxfId="5504" priority="5139" stopIfTrue="1" operator="lessThan">
      <formula>0</formula>
    </cfRule>
  </conditionalFormatting>
  <conditionalFormatting sqref="A162:E163">
    <cfRule type="cellIs" dxfId="5503" priority="5138" stopIfTrue="1" operator="lessThan">
      <formula>0</formula>
    </cfRule>
  </conditionalFormatting>
  <conditionalFormatting sqref="A162:E163">
    <cfRule type="cellIs" dxfId="5502" priority="5137" stopIfTrue="1" operator="lessThan">
      <formula>0</formula>
    </cfRule>
  </conditionalFormatting>
  <conditionalFormatting sqref="A162:E163">
    <cfRule type="cellIs" dxfId="5501" priority="5136" stopIfTrue="1" operator="lessThan">
      <formula>0</formula>
    </cfRule>
  </conditionalFormatting>
  <conditionalFormatting sqref="A162:E163">
    <cfRule type="cellIs" dxfId="5500" priority="5135" stopIfTrue="1" operator="lessThan">
      <formula>0</formula>
    </cfRule>
  </conditionalFormatting>
  <conditionalFormatting sqref="A162:E163">
    <cfRule type="cellIs" dxfId="5499" priority="5134" stopIfTrue="1" operator="lessThan">
      <formula>0</formula>
    </cfRule>
  </conditionalFormatting>
  <conditionalFormatting sqref="A162:E163">
    <cfRule type="cellIs" dxfId="5498" priority="5133" stopIfTrue="1" operator="lessThan">
      <formula>0</formula>
    </cfRule>
  </conditionalFormatting>
  <conditionalFormatting sqref="B164:D165">
    <cfRule type="cellIs" dxfId="5497" priority="5132" stopIfTrue="1" operator="lessThan">
      <formula>0</formula>
    </cfRule>
  </conditionalFormatting>
  <conditionalFormatting sqref="B164:D165">
    <cfRule type="cellIs" dxfId="5496" priority="5131" stopIfTrue="1" operator="lessThan">
      <formula>0</formula>
    </cfRule>
  </conditionalFormatting>
  <conditionalFormatting sqref="B164:D165">
    <cfRule type="cellIs" dxfId="5495" priority="5130" stopIfTrue="1" operator="lessThan">
      <formula>0</formula>
    </cfRule>
  </conditionalFormatting>
  <conditionalFormatting sqref="B164:D165">
    <cfRule type="cellIs" dxfId="5494" priority="5129" stopIfTrue="1" operator="lessThan">
      <formula>0</formula>
    </cfRule>
  </conditionalFormatting>
  <conditionalFormatting sqref="B164:D165">
    <cfRule type="cellIs" dxfId="5493" priority="5128" stopIfTrue="1" operator="lessThan">
      <formula>0</formula>
    </cfRule>
  </conditionalFormatting>
  <conditionalFormatting sqref="B164:D165">
    <cfRule type="cellIs" dxfId="5492" priority="5127" stopIfTrue="1" operator="lessThan">
      <formula>0</formula>
    </cfRule>
  </conditionalFormatting>
  <conditionalFormatting sqref="B164:D165">
    <cfRule type="cellIs" dxfId="5491" priority="5126" stopIfTrue="1" operator="lessThan">
      <formula>0</formula>
    </cfRule>
  </conditionalFormatting>
  <conditionalFormatting sqref="B164:D165">
    <cfRule type="cellIs" dxfId="5490" priority="5125" stopIfTrue="1" operator="lessThan">
      <formula>0</formula>
    </cfRule>
  </conditionalFormatting>
  <conditionalFormatting sqref="B164:D165">
    <cfRule type="cellIs" dxfId="5489" priority="5124" stopIfTrue="1" operator="lessThan">
      <formula>0</formula>
    </cfRule>
  </conditionalFormatting>
  <conditionalFormatting sqref="B164:D165">
    <cfRule type="cellIs" dxfId="5488" priority="5123" stopIfTrue="1" operator="lessThan">
      <formula>0</formula>
    </cfRule>
  </conditionalFormatting>
  <conditionalFormatting sqref="B164:D165">
    <cfRule type="cellIs" dxfId="5487" priority="5122" stopIfTrue="1" operator="lessThan">
      <formula>0</formula>
    </cfRule>
  </conditionalFormatting>
  <conditionalFormatting sqref="B164:D165">
    <cfRule type="cellIs" dxfId="5486" priority="5121" stopIfTrue="1" operator="lessThan">
      <formula>0</formula>
    </cfRule>
  </conditionalFormatting>
  <conditionalFormatting sqref="B164:D165">
    <cfRule type="cellIs" dxfId="5485" priority="5120" stopIfTrue="1" operator="lessThan">
      <formula>0</formula>
    </cfRule>
  </conditionalFormatting>
  <conditionalFormatting sqref="B164:D165">
    <cfRule type="cellIs" dxfId="5484" priority="5119" stopIfTrue="1" operator="lessThan">
      <formula>0</formula>
    </cfRule>
  </conditionalFormatting>
  <conditionalFormatting sqref="B164:D165">
    <cfRule type="cellIs" dxfId="5483" priority="5118" stopIfTrue="1" operator="lessThan">
      <formula>0</formula>
    </cfRule>
  </conditionalFormatting>
  <conditionalFormatting sqref="B164:D165">
    <cfRule type="cellIs" dxfId="5482" priority="5117" stopIfTrue="1" operator="lessThan">
      <formula>0</formula>
    </cfRule>
  </conditionalFormatting>
  <conditionalFormatting sqref="B164:D165">
    <cfRule type="cellIs" dxfId="5481" priority="5116" stopIfTrue="1" operator="lessThan">
      <formula>0</formula>
    </cfRule>
  </conditionalFormatting>
  <conditionalFormatting sqref="B164:D165">
    <cfRule type="cellIs" dxfId="5480" priority="5115" stopIfTrue="1" operator="lessThan">
      <formula>0</formula>
    </cfRule>
  </conditionalFormatting>
  <conditionalFormatting sqref="B164:D165">
    <cfRule type="cellIs" dxfId="5479" priority="5114" stopIfTrue="1" operator="lessThan">
      <formula>0</formula>
    </cfRule>
  </conditionalFormatting>
  <conditionalFormatting sqref="B164:D165">
    <cfRule type="cellIs" dxfId="5478" priority="5113" stopIfTrue="1" operator="lessThan">
      <formula>0</formula>
    </cfRule>
  </conditionalFormatting>
  <conditionalFormatting sqref="B164:D165">
    <cfRule type="cellIs" dxfId="5477" priority="5112" stopIfTrue="1" operator="lessThan">
      <formula>0</formula>
    </cfRule>
  </conditionalFormatting>
  <conditionalFormatting sqref="B164:D165">
    <cfRule type="cellIs" dxfId="5476" priority="5111" stopIfTrue="1" operator="lessThan">
      <formula>0</formula>
    </cfRule>
  </conditionalFormatting>
  <conditionalFormatting sqref="B164:D165">
    <cfRule type="cellIs" dxfId="5475" priority="5110" stopIfTrue="1" operator="lessThan">
      <formula>0</formula>
    </cfRule>
  </conditionalFormatting>
  <conditionalFormatting sqref="B164:D165">
    <cfRule type="cellIs" dxfId="5474" priority="5109" stopIfTrue="1" operator="lessThan">
      <formula>0</formula>
    </cfRule>
  </conditionalFormatting>
  <conditionalFormatting sqref="B164:D165">
    <cfRule type="cellIs" dxfId="5473" priority="5108" stopIfTrue="1" operator="lessThan">
      <formula>0</formula>
    </cfRule>
  </conditionalFormatting>
  <conditionalFormatting sqref="A164:A165 E164:E165">
    <cfRule type="cellIs" dxfId="5472" priority="5107" stopIfTrue="1" operator="lessThan">
      <formula>0</formula>
    </cfRule>
  </conditionalFormatting>
  <conditionalFormatting sqref="A164:A165 E164:E165">
    <cfRule type="cellIs" dxfId="5471" priority="5106" stopIfTrue="1" operator="lessThan">
      <formula>0</formula>
    </cfRule>
  </conditionalFormatting>
  <conditionalFormatting sqref="A164:A165 E164:E165">
    <cfRule type="cellIs" dxfId="5470" priority="5105" stopIfTrue="1" operator="lessThan">
      <formula>0</formula>
    </cfRule>
  </conditionalFormatting>
  <conditionalFormatting sqref="A164:A165 E164:E165">
    <cfRule type="cellIs" dxfId="5469" priority="5104" stopIfTrue="1" operator="lessThan">
      <formula>0</formula>
    </cfRule>
  </conditionalFormatting>
  <conditionalFormatting sqref="A164:A165 E164:E165">
    <cfRule type="cellIs" dxfId="5468" priority="5103" stopIfTrue="1" operator="lessThan">
      <formula>0</formula>
    </cfRule>
  </conditionalFormatting>
  <conditionalFormatting sqref="A164:A165 E164:E165">
    <cfRule type="cellIs" dxfId="5467" priority="5102" stopIfTrue="1" operator="lessThan">
      <formula>0</formula>
    </cfRule>
  </conditionalFormatting>
  <conditionalFormatting sqref="A164:A165 E164:E165">
    <cfRule type="cellIs" dxfId="5466" priority="5101" stopIfTrue="1" operator="lessThan">
      <formula>0</formula>
    </cfRule>
  </conditionalFormatting>
  <conditionalFormatting sqref="A164:A165 E164:E165">
    <cfRule type="cellIs" dxfId="5465" priority="5100" stopIfTrue="1" operator="lessThan">
      <formula>0</formula>
    </cfRule>
  </conditionalFormatting>
  <conditionalFormatting sqref="A164:A165 E164:E165">
    <cfRule type="cellIs" dxfId="5464" priority="5099" stopIfTrue="1" operator="lessThan">
      <formula>0</formula>
    </cfRule>
  </conditionalFormatting>
  <conditionalFormatting sqref="A164:A165 E164:E165">
    <cfRule type="cellIs" dxfId="5463" priority="5098" stopIfTrue="1" operator="lessThan">
      <formula>0</formula>
    </cfRule>
  </conditionalFormatting>
  <conditionalFormatting sqref="A164:A165 E164:E165">
    <cfRule type="cellIs" dxfId="5462" priority="5097" stopIfTrue="1" operator="lessThan">
      <formula>0</formula>
    </cfRule>
  </conditionalFormatting>
  <conditionalFormatting sqref="A164:A165 E164:E165">
    <cfRule type="cellIs" dxfId="5461" priority="5096" stopIfTrue="1" operator="lessThan">
      <formula>0</formula>
    </cfRule>
  </conditionalFormatting>
  <conditionalFormatting sqref="A164:A165 E164:E165">
    <cfRule type="cellIs" dxfId="5460" priority="5095" stopIfTrue="1" operator="lessThan">
      <formula>0</formula>
    </cfRule>
  </conditionalFormatting>
  <conditionalFormatting sqref="A164:A165 E164:E165">
    <cfRule type="cellIs" dxfId="5459" priority="5094" stopIfTrue="1" operator="lessThan">
      <formula>0</formula>
    </cfRule>
  </conditionalFormatting>
  <conditionalFormatting sqref="A164:A165 E164:E165">
    <cfRule type="cellIs" dxfId="5458" priority="5093" stopIfTrue="1" operator="lessThan">
      <formula>0</formula>
    </cfRule>
  </conditionalFormatting>
  <conditionalFormatting sqref="A164:A165 E164:E165">
    <cfRule type="cellIs" dxfId="5457" priority="5092" stopIfTrue="1" operator="lessThan">
      <formula>0</formula>
    </cfRule>
  </conditionalFormatting>
  <conditionalFormatting sqref="A164:A165 E164:E165">
    <cfRule type="cellIs" dxfId="5456" priority="5091" stopIfTrue="1" operator="lessThan">
      <formula>0</formula>
    </cfRule>
  </conditionalFormatting>
  <conditionalFormatting sqref="A164:A165 E164:E165">
    <cfRule type="cellIs" dxfId="5455" priority="5090" stopIfTrue="1" operator="lessThan">
      <formula>0</formula>
    </cfRule>
  </conditionalFormatting>
  <conditionalFormatting sqref="A164:A165 E164:E165">
    <cfRule type="cellIs" dxfId="5454" priority="5089" stopIfTrue="1" operator="lessThan">
      <formula>0</formula>
    </cfRule>
  </conditionalFormatting>
  <conditionalFormatting sqref="A164:A165 E164:E165">
    <cfRule type="cellIs" dxfId="5453" priority="5088" stopIfTrue="1" operator="lessThan">
      <formula>0</formula>
    </cfRule>
  </conditionalFormatting>
  <conditionalFormatting sqref="A164:A165 E164:E165">
    <cfRule type="cellIs" dxfId="5452" priority="5087" stopIfTrue="1" operator="lessThan">
      <formula>0</formula>
    </cfRule>
  </conditionalFormatting>
  <conditionalFormatting sqref="A164:A165 E164:E165">
    <cfRule type="cellIs" dxfId="5451" priority="5086" stopIfTrue="1" operator="lessThan">
      <formula>0</formula>
    </cfRule>
  </conditionalFormatting>
  <conditionalFormatting sqref="A164:A165 E164:E165">
    <cfRule type="cellIs" dxfId="5450" priority="5085" stopIfTrue="1" operator="lessThan">
      <formula>0</formula>
    </cfRule>
  </conditionalFormatting>
  <conditionalFormatting sqref="A164:A165 E164:E165">
    <cfRule type="cellIs" dxfId="5449" priority="5084" stopIfTrue="1" operator="lessThan">
      <formula>0</formula>
    </cfRule>
  </conditionalFormatting>
  <conditionalFormatting sqref="A164:A165 E164:E165">
    <cfRule type="cellIs" dxfId="5448" priority="5083" stopIfTrue="1" operator="lessThan">
      <formula>0</formula>
    </cfRule>
  </conditionalFormatting>
  <conditionalFormatting sqref="B166:D166">
    <cfRule type="cellIs" dxfId="5447" priority="5082" stopIfTrue="1" operator="lessThan">
      <formula>0</formula>
    </cfRule>
  </conditionalFormatting>
  <conditionalFormatting sqref="B166:D166">
    <cfRule type="cellIs" dxfId="5446" priority="5081" stopIfTrue="1" operator="lessThan">
      <formula>0</formula>
    </cfRule>
  </conditionalFormatting>
  <conditionalFormatting sqref="B166:D166">
    <cfRule type="cellIs" dxfId="5445" priority="5080" stopIfTrue="1" operator="lessThan">
      <formula>0</formula>
    </cfRule>
  </conditionalFormatting>
  <conditionalFormatting sqref="B166:D166">
    <cfRule type="cellIs" dxfId="5444" priority="5079" stopIfTrue="1" operator="lessThan">
      <formula>0</formula>
    </cfRule>
  </conditionalFormatting>
  <conditionalFormatting sqref="B166:D166">
    <cfRule type="cellIs" dxfId="5443" priority="5078" stopIfTrue="1" operator="lessThan">
      <formula>0</formula>
    </cfRule>
  </conditionalFormatting>
  <conditionalFormatting sqref="B166:D166">
    <cfRule type="cellIs" dxfId="5442" priority="5077" stopIfTrue="1" operator="lessThan">
      <formula>0</formula>
    </cfRule>
  </conditionalFormatting>
  <conditionalFormatting sqref="B166:D166">
    <cfRule type="cellIs" dxfId="5441" priority="5076" stopIfTrue="1" operator="lessThan">
      <formula>0</formula>
    </cfRule>
  </conditionalFormatting>
  <conditionalFormatting sqref="B166:D166">
    <cfRule type="cellIs" dxfId="5440" priority="5075" stopIfTrue="1" operator="lessThan">
      <formula>0</formula>
    </cfRule>
  </conditionalFormatting>
  <conditionalFormatting sqref="B166:D166">
    <cfRule type="cellIs" dxfId="5439" priority="5074" stopIfTrue="1" operator="lessThan">
      <formula>0</formula>
    </cfRule>
  </conditionalFormatting>
  <conditionalFormatting sqref="B166:D166">
    <cfRule type="cellIs" dxfId="5438" priority="5073" stopIfTrue="1" operator="lessThan">
      <formula>0</formula>
    </cfRule>
  </conditionalFormatting>
  <conditionalFormatting sqref="B166:D166">
    <cfRule type="cellIs" dxfId="5437" priority="5072" stopIfTrue="1" operator="lessThan">
      <formula>0</formula>
    </cfRule>
  </conditionalFormatting>
  <conditionalFormatting sqref="B166:D166">
    <cfRule type="cellIs" dxfId="5436" priority="5071" stopIfTrue="1" operator="lessThan">
      <formula>0</formula>
    </cfRule>
  </conditionalFormatting>
  <conditionalFormatting sqref="B166:D166">
    <cfRule type="cellIs" dxfId="5435" priority="5070" stopIfTrue="1" operator="lessThan">
      <formula>0</formula>
    </cfRule>
  </conditionalFormatting>
  <conditionalFormatting sqref="B166:D166">
    <cfRule type="cellIs" dxfId="5434" priority="5069" stopIfTrue="1" operator="lessThan">
      <formula>0</formula>
    </cfRule>
  </conditionalFormatting>
  <conditionalFormatting sqref="B166:D166">
    <cfRule type="cellIs" dxfId="5433" priority="5068" stopIfTrue="1" operator="lessThan">
      <formula>0</formula>
    </cfRule>
  </conditionalFormatting>
  <conditionalFormatting sqref="B166:D166">
    <cfRule type="cellIs" dxfId="5432" priority="5067" stopIfTrue="1" operator="lessThan">
      <formula>0</formula>
    </cfRule>
  </conditionalFormatting>
  <conditionalFormatting sqref="B166:D166">
    <cfRule type="cellIs" dxfId="5431" priority="5066" stopIfTrue="1" operator="lessThan">
      <formula>0</formula>
    </cfRule>
  </conditionalFormatting>
  <conditionalFormatting sqref="B166:D166">
    <cfRule type="cellIs" dxfId="5430" priority="5065" stopIfTrue="1" operator="lessThan">
      <formula>0</formula>
    </cfRule>
  </conditionalFormatting>
  <conditionalFormatting sqref="B166:D166">
    <cfRule type="cellIs" dxfId="5429" priority="5064" stopIfTrue="1" operator="lessThan">
      <formula>0</formula>
    </cfRule>
  </conditionalFormatting>
  <conditionalFormatting sqref="B166:D166">
    <cfRule type="cellIs" dxfId="5428" priority="5063" stopIfTrue="1" operator="lessThan">
      <formula>0</formula>
    </cfRule>
  </conditionalFormatting>
  <conditionalFormatting sqref="B166:D166">
    <cfRule type="cellIs" dxfId="5427" priority="5062" stopIfTrue="1" operator="lessThan">
      <formula>0</formula>
    </cfRule>
  </conditionalFormatting>
  <conditionalFormatting sqref="B166:D166">
    <cfRule type="cellIs" dxfId="5426" priority="5061" stopIfTrue="1" operator="lessThan">
      <formula>0</formula>
    </cfRule>
  </conditionalFormatting>
  <conditionalFormatting sqref="B166:D166">
    <cfRule type="cellIs" dxfId="5425" priority="5060" stopIfTrue="1" operator="lessThan">
      <formula>0</formula>
    </cfRule>
  </conditionalFormatting>
  <conditionalFormatting sqref="B166:D166">
    <cfRule type="cellIs" dxfId="5424" priority="5059" stopIfTrue="1" operator="lessThan">
      <formula>0</formula>
    </cfRule>
  </conditionalFormatting>
  <conditionalFormatting sqref="B166:D166">
    <cfRule type="cellIs" dxfId="5423" priority="5058" stopIfTrue="1" operator="lessThan">
      <formula>0</formula>
    </cfRule>
  </conditionalFormatting>
  <conditionalFormatting sqref="A166 E166">
    <cfRule type="cellIs" dxfId="5422" priority="5057" stopIfTrue="1" operator="lessThan">
      <formula>0</formula>
    </cfRule>
  </conditionalFormatting>
  <conditionalFormatting sqref="A166 E166">
    <cfRule type="cellIs" dxfId="5421" priority="5056" stopIfTrue="1" operator="lessThan">
      <formula>0</formula>
    </cfRule>
  </conditionalFormatting>
  <conditionalFormatting sqref="A166 E166">
    <cfRule type="cellIs" dxfId="5420" priority="5055" stopIfTrue="1" operator="lessThan">
      <formula>0</formula>
    </cfRule>
  </conditionalFormatting>
  <conditionalFormatting sqref="A166 E166">
    <cfRule type="cellIs" dxfId="5419" priority="5054" stopIfTrue="1" operator="lessThan">
      <formula>0</formula>
    </cfRule>
  </conditionalFormatting>
  <conditionalFormatting sqref="A166 E166">
    <cfRule type="cellIs" dxfId="5418" priority="5053" stopIfTrue="1" operator="lessThan">
      <formula>0</formula>
    </cfRule>
  </conditionalFormatting>
  <conditionalFormatting sqref="A166 E166">
    <cfRule type="cellIs" dxfId="5417" priority="5052" stopIfTrue="1" operator="lessThan">
      <formula>0</formula>
    </cfRule>
  </conditionalFormatting>
  <conditionalFormatting sqref="A166 E166">
    <cfRule type="cellIs" dxfId="5416" priority="5051" stopIfTrue="1" operator="lessThan">
      <formula>0</formula>
    </cfRule>
  </conditionalFormatting>
  <conditionalFormatting sqref="A166 E166">
    <cfRule type="cellIs" dxfId="5415" priority="5050" stopIfTrue="1" operator="lessThan">
      <formula>0</formula>
    </cfRule>
  </conditionalFormatting>
  <conditionalFormatting sqref="A166 E166">
    <cfRule type="cellIs" dxfId="5414" priority="5049" stopIfTrue="1" operator="lessThan">
      <formula>0</formula>
    </cfRule>
  </conditionalFormatting>
  <conditionalFormatting sqref="A166 E166">
    <cfRule type="cellIs" dxfId="5413" priority="5048" stopIfTrue="1" operator="lessThan">
      <formula>0</formula>
    </cfRule>
  </conditionalFormatting>
  <conditionalFormatting sqref="A166 E166">
    <cfRule type="cellIs" dxfId="5412" priority="5047" stopIfTrue="1" operator="lessThan">
      <formula>0</formula>
    </cfRule>
  </conditionalFormatting>
  <conditionalFormatting sqref="A166 E166">
    <cfRule type="cellIs" dxfId="5411" priority="5046" stopIfTrue="1" operator="lessThan">
      <formula>0</formula>
    </cfRule>
  </conditionalFormatting>
  <conditionalFormatting sqref="A166 E166">
    <cfRule type="cellIs" dxfId="5410" priority="5045" stopIfTrue="1" operator="lessThan">
      <formula>0</formula>
    </cfRule>
  </conditionalFormatting>
  <conditionalFormatting sqref="A166 E166">
    <cfRule type="cellIs" dxfId="5409" priority="5044" stopIfTrue="1" operator="lessThan">
      <formula>0</formula>
    </cfRule>
  </conditionalFormatting>
  <conditionalFormatting sqref="A166 E166">
    <cfRule type="cellIs" dxfId="5408" priority="5043" stopIfTrue="1" operator="lessThan">
      <formula>0</formula>
    </cfRule>
  </conditionalFormatting>
  <conditionalFormatting sqref="A166 E166">
    <cfRule type="cellIs" dxfId="5407" priority="5042" stopIfTrue="1" operator="lessThan">
      <formula>0</formula>
    </cfRule>
  </conditionalFormatting>
  <conditionalFormatting sqref="A166 E166">
    <cfRule type="cellIs" dxfId="5406" priority="5041" stopIfTrue="1" operator="lessThan">
      <formula>0</formula>
    </cfRule>
  </conditionalFormatting>
  <conditionalFormatting sqref="A166 E166">
    <cfRule type="cellIs" dxfId="5405" priority="5040" stopIfTrue="1" operator="lessThan">
      <formula>0</formula>
    </cfRule>
  </conditionalFormatting>
  <conditionalFormatting sqref="A166 E166">
    <cfRule type="cellIs" dxfId="5404" priority="5039" stopIfTrue="1" operator="lessThan">
      <formula>0</formula>
    </cfRule>
  </conditionalFormatting>
  <conditionalFormatting sqref="A166 E166">
    <cfRule type="cellIs" dxfId="5403" priority="5038" stopIfTrue="1" operator="lessThan">
      <formula>0</formula>
    </cfRule>
  </conditionalFormatting>
  <conditionalFormatting sqref="A166 E166">
    <cfRule type="cellIs" dxfId="5402" priority="5037" stopIfTrue="1" operator="lessThan">
      <formula>0</formula>
    </cfRule>
  </conditionalFormatting>
  <conditionalFormatting sqref="A166 E166">
    <cfRule type="cellIs" dxfId="5401" priority="5036" stopIfTrue="1" operator="lessThan">
      <formula>0</formula>
    </cfRule>
  </conditionalFormatting>
  <conditionalFormatting sqref="A166 E166">
    <cfRule type="cellIs" dxfId="5400" priority="5035" stopIfTrue="1" operator="lessThan">
      <formula>0</formula>
    </cfRule>
  </conditionalFormatting>
  <conditionalFormatting sqref="A166 E166">
    <cfRule type="cellIs" dxfId="5399" priority="5034" stopIfTrue="1" operator="lessThan">
      <formula>0</formula>
    </cfRule>
  </conditionalFormatting>
  <conditionalFormatting sqref="A166 E166">
    <cfRule type="cellIs" dxfId="5398" priority="5033" stopIfTrue="1" operator="lessThan">
      <formula>0</formula>
    </cfRule>
  </conditionalFormatting>
  <conditionalFormatting sqref="B167:D167">
    <cfRule type="cellIs" dxfId="5397" priority="5032" stopIfTrue="1" operator="lessThan">
      <formula>0</formula>
    </cfRule>
  </conditionalFormatting>
  <conditionalFormatting sqref="B167:D167">
    <cfRule type="cellIs" dxfId="5396" priority="5031" stopIfTrue="1" operator="lessThan">
      <formula>0</formula>
    </cfRule>
  </conditionalFormatting>
  <conditionalFormatting sqref="B167:D167">
    <cfRule type="cellIs" dxfId="5395" priority="5030" stopIfTrue="1" operator="lessThan">
      <formula>0</formula>
    </cfRule>
  </conditionalFormatting>
  <conditionalFormatting sqref="B167:D167">
    <cfRule type="cellIs" dxfId="5394" priority="5029" stopIfTrue="1" operator="lessThan">
      <formula>0</formula>
    </cfRule>
  </conditionalFormatting>
  <conditionalFormatting sqref="B167:D167">
    <cfRule type="cellIs" dxfId="5393" priority="5028" stopIfTrue="1" operator="lessThan">
      <formula>0</formula>
    </cfRule>
  </conditionalFormatting>
  <conditionalFormatting sqref="B167:D167">
    <cfRule type="cellIs" dxfId="5392" priority="5027" stopIfTrue="1" operator="lessThan">
      <formula>0</formula>
    </cfRule>
  </conditionalFormatting>
  <conditionalFormatting sqref="B167:D167">
    <cfRule type="cellIs" dxfId="5391" priority="5026" stopIfTrue="1" operator="lessThan">
      <formula>0</formula>
    </cfRule>
  </conditionalFormatting>
  <conditionalFormatting sqref="B167:D167">
    <cfRule type="cellIs" dxfId="5390" priority="5025" stopIfTrue="1" operator="lessThan">
      <formula>0</formula>
    </cfRule>
  </conditionalFormatting>
  <conditionalFormatting sqref="B167:D167">
    <cfRule type="cellIs" dxfId="5389" priority="5024" stopIfTrue="1" operator="lessThan">
      <formula>0</formula>
    </cfRule>
  </conditionalFormatting>
  <conditionalFormatting sqref="B167:D167">
    <cfRule type="cellIs" dxfId="5388" priority="5023" stopIfTrue="1" operator="lessThan">
      <formula>0</formula>
    </cfRule>
  </conditionalFormatting>
  <conditionalFormatting sqref="B167:D167">
    <cfRule type="cellIs" dxfId="5387" priority="5022" stopIfTrue="1" operator="lessThan">
      <formula>0</formula>
    </cfRule>
  </conditionalFormatting>
  <conditionalFormatting sqref="B167:D167">
    <cfRule type="cellIs" dxfId="5386" priority="5021" stopIfTrue="1" operator="lessThan">
      <formula>0</formula>
    </cfRule>
  </conditionalFormatting>
  <conditionalFormatting sqref="B167:D167">
    <cfRule type="cellIs" dxfId="5385" priority="5020" stopIfTrue="1" operator="lessThan">
      <formula>0</formula>
    </cfRule>
  </conditionalFormatting>
  <conditionalFormatting sqref="B167:D167">
    <cfRule type="cellIs" dxfId="5384" priority="5019" stopIfTrue="1" operator="lessThan">
      <formula>0</formula>
    </cfRule>
  </conditionalFormatting>
  <conditionalFormatting sqref="B167:D167">
    <cfRule type="cellIs" dxfId="5383" priority="5018" stopIfTrue="1" operator="lessThan">
      <formula>0</formula>
    </cfRule>
  </conditionalFormatting>
  <conditionalFormatting sqref="B167:D167">
    <cfRule type="cellIs" dxfId="5382" priority="5017" stopIfTrue="1" operator="lessThan">
      <formula>0</formula>
    </cfRule>
  </conditionalFormatting>
  <conditionalFormatting sqref="B167:D167">
    <cfRule type="cellIs" dxfId="5381" priority="5016" stopIfTrue="1" operator="lessThan">
      <formula>0</formula>
    </cfRule>
  </conditionalFormatting>
  <conditionalFormatting sqref="B167:D167">
    <cfRule type="cellIs" dxfId="5380" priority="5015" stopIfTrue="1" operator="lessThan">
      <formula>0</formula>
    </cfRule>
  </conditionalFormatting>
  <conditionalFormatting sqref="B167:D167">
    <cfRule type="cellIs" dxfId="5379" priority="5014" stopIfTrue="1" operator="lessThan">
      <formula>0</formula>
    </cfRule>
  </conditionalFormatting>
  <conditionalFormatting sqref="B167:D167">
    <cfRule type="cellIs" dxfId="5378" priority="5013" stopIfTrue="1" operator="lessThan">
      <formula>0</formula>
    </cfRule>
  </conditionalFormatting>
  <conditionalFormatting sqref="B167:D167">
    <cfRule type="cellIs" dxfId="5377" priority="5012" stopIfTrue="1" operator="lessThan">
      <formula>0</formula>
    </cfRule>
  </conditionalFormatting>
  <conditionalFormatting sqref="B167:D167">
    <cfRule type="cellIs" dxfId="5376" priority="5011" stopIfTrue="1" operator="lessThan">
      <formula>0</formula>
    </cfRule>
  </conditionalFormatting>
  <conditionalFormatting sqref="B167:D167">
    <cfRule type="cellIs" dxfId="5375" priority="5010" stopIfTrue="1" operator="lessThan">
      <formula>0</formula>
    </cfRule>
  </conditionalFormatting>
  <conditionalFormatting sqref="B167:D167">
    <cfRule type="cellIs" dxfId="5374" priority="5009" stopIfTrue="1" operator="lessThan">
      <formula>0</formula>
    </cfRule>
  </conditionalFormatting>
  <conditionalFormatting sqref="B167:D167">
    <cfRule type="cellIs" dxfId="5373" priority="5008" stopIfTrue="1" operator="lessThan">
      <formula>0</formula>
    </cfRule>
  </conditionalFormatting>
  <conditionalFormatting sqref="A167 E167">
    <cfRule type="cellIs" dxfId="5372" priority="5007" stopIfTrue="1" operator="lessThan">
      <formula>0</formula>
    </cfRule>
  </conditionalFormatting>
  <conditionalFormatting sqref="A167 E167">
    <cfRule type="cellIs" dxfId="5371" priority="5006" stopIfTrue="1" operator="lessThan">
      <formula>0</formula>
    </cfRule>
  </conditionalFormatting>
  <conditionalFormatting sqref="A167 E167">
    <cfRule type="cellIs" dxfId="5370" priority="5005" stopIfTrue="1" operator="lessThan">
      <formula>0</formula>
    </cfRule>
  </conditionalFormatting>
  <conditionalFormatting sqref="A167 E167">
    <cfRule type="cellIs" dxfId="5369" priority="5004" stopIfTrue="1" operator="lessThan">
      <formula>0</formula>
    </cfRule>
  </conditionalFormatting>
  <conditionalFormatting sqref="A167 E167">
    <cfRule type="cellIs" dxfId="5368" priority="5003" stopIfTrue="1" operator="lessThan">
      <formula>0</formula>
    </cfRule>
  </conditionalFormatting>
  <conditionalFormatting sqref="A167 E167">
    <cfRule type="cellIs" dxfId="5367" priority="5002" stopIfTrue="1" operator="lessThan">
      <formula>0</formula>
    </cfRule>
  </conditionalFormatting>
  <conditionalFormatting sqref="A167 E167">
    <cfRule type="cellIs" dxfId="5366" priority="5001" stopIfTrue="1" operator="lessThan">
      <formula>0</formula>
    </cfRule>
  </conditionalFormatting>
  <conditionalFormatting sqref="A167 E167">
    <cfRule type="cellIs" dxfId="5365" priority="5000" stopIfTrue="1" operator="lessThan">
      <formula>0</formula>
    </cfRule>
  </conditionalFormatting>
  <conditionalFormatting sqref="A167 E167">
    <cfRule type="cellIs" dxfId="5364" priority="4999" stopIfTrue="1" operator="lessThan">
      <formula>0</formula>
    </cfRule>
  </conditionalFormatting>
  <conditionalFormatting sqref="A167 E167">
    <cfRule type="cellIs" dxfId="5363" priority="4998" stopIfTrue="1" operator="lessThan">
      <formula>0</formula>
    </cfRule>
  </conditionalFormatting>
  <conditionalFormatting sqref="A167 E167">
    <cfRule type="cellIs" dxfId="5362" priority="4997" stopIfTrue="1" operator="lessThan">
      <formula>0</formula>
    </cfRule>
  </conditionalFormatting>
  <conditionalFormatting sqref="A167 E167">
    <cfRule type="cellIs" dxfId="5361" priority="4996" stopIfTrue="1" operator="lessThan">
      <formula>0</formula>
    </cfRule>
  </conditionalFormatting>
  <conditionalFormatting sqref="A167 E167">
    <cfRule type="cellIs" dxfId="5360" priority="4995" stopIfTrue="1" operator="lessThan">
      <formula>0</formula>
    </cfRule>
  </conditionalFormatting>
  <conditionalFormatting sqref="A167 E167">
    <cfRule type="cellIs" dxfId="5359" priority="4994" stopIfTrue="1" operator="lessThan">
      <formula>0</formula>
    </cfRule>
  </conditionalFormatting>
  <conditionalFormatting sqref="A167 E167">
    <cfRule type="cellIs" dxfId="5358" priority="4993" stopIfTrue="1" operator="lessThan">
      <formula>0</formula>
    </cfRule>
  </conditionalFormatting>
  <conditionalFormatting sqref="A167 E167">
    <cfRule type="cellIs" dxfId="5357" priority="4992" stopIfTrue="1" operator="lessThan">
      <formula>0</formula>
    </cfRule>
  </conditionalFormatting>
  <conditionalFormatting sqref="A167 E167">
    <cfRule type="cellIs" dxfId="5356" priority="4991" stopIfTrue="1" operator="lessThan">
      <formula>0</formula>
    </cfRule>
  </conditionalFormatting>
  <conditionalFormatting sqref="A167 E167">
    <cfRule type="cellIs" dxfId="5355" priority="4990" stopIfTrue="1" operator="lessThan">
      <formula>0</formula>
    </cfRule>
  </conditionalFormatting>
  <conditionalFormatting sqref="A167 E167">
    <cfRule type="cellIs" dxfId="5354" priority="4989" stopIfTrue="1" operator="lessThan">
      <formula>0</formula>
    </cfRule>
  </conditionalFormatting>
  <conditionalFormatting sqref="A167 E167">
    <cfRule type="cellIs" dxfId="5353" priority="4988" stopIfTrue="1" operator="lessThan">
      <formula>0</formula>
    </cfRule>
  </conditionalFormatting>
  <conditionalFormatting sqref="A167 E167">
    <cfRule type="cellIs" dxfId="5352" priority="4987" stopIfTrue="1" operator="lessThan">
      <formula>0</formula>
    </cfRule>
  </conditionalFormatting>
  <conditionalFormatting sqref="A167 E167">
    <cfRule type="cellIs" dxfId="5351" priority="4986" stopIfTrue="1" operator="lessThan">
      <formula>0</formula>
    </cfRule>
  </conditionalFormatting>
  <conditionalFormatting sqref="A167 E167">
    <cfRule type="cellIs" dxfId="5350" priority="4985" stopIfTrue="1" operator="lessThan">
      <formula>0</formula>
    </cfRule>
  </conditionalFormatting>
  <conditionalFormatting sqref="A167 E167">
    <cfRule type="cellIs" dxfId="5349" priority="4984" stopIfTrue="1" operator="lessThan">
      <formula>0</formula>
    </cfRule>
  </conditionalFormatting>
  <conditionalFormatting sqref="A167 E167">
    <cfRule type="cellIs" dxfId="5348" priority="4983" stopIfTrue="1" operator="lessThan">
      <formula>0</formula>
    </cfRule>
  </conditionalFormatting>
  <conditionalFormatting sqref="B168:D168">
    <cfRule type="cellIs" dxfId="5347" priority="4982" stopIfTrue="1" operator="lessThan">
      <formula>0</formula>
    </cfRule>
  </conditionalFormatting>
  <conditionalFormatting sqref="B168:D168">
    <cfRule type="cellIs" dxfId="5346" priority="4981" stopIfTrue="1" operator="lessThan">
      <formula>0</formula>
    </cfRule>
  </conditionalFormatting>
  <conditionalFormatting sqref="B168:D168">
    <cfRule type="cellIs" dxfId="5345" priority="4980" stopIfTrue="1" operator="lessThan">
      <formula>0</formula>
    </cfRule>
  </conditionalFormatting>
  <conditionalFormatting sqref="B168:D168">
    <cfRule type="cellIs" dxfId="5344" priority="4979" stopIfTrue="1" operator="lessThan">
      <formula>0</formula>
    </cfRule>
  </conditionalFormatting>
  <conditionalFormatting sqref="B168:D168">
    <cfRule type="cellIs" dxfId="5343" priority="4978" stopIfTrue="1" operator="lessThan">
      <formula>0</formula>
    </cfRule>
  </conditionalFormatting>
  <conditionalFormatting sqref="B168:D168">
    <cfRule type="cellIs" dxfId="5342" priority="4977" stopIfTrue="1" operator="lessThan">
      <formula>0</formula>
    </cfRule>
  </conditionalFormatting>
  <conditionalFormatting sqref="B168:D168">
    <cfRule type="cellIs" dxfId="5341" priority="4976" stopIfTrue="1" operator="lessThan">
      <formula>0</formula>
    </cfRule>
  </conditionalFormatting>
  <conditionalFormatting sqref="B168:D168">
    <cfRule type="cellIs" dxfId="5340" priority="4975" stopIfTrue="1" operator="lessThan">
      <formula>0</formula>
    </cfRule>
  </conditionalFormatting>
  <conditionalFormatting sqref="B168:D168">
    <cfRule type="cellIs" dxfId="5339" priority="4974" stopIfTrue="1" operator="lessThan">
      <formula>0</formula>
    </cfRule>
  </conditionalFormatting>
  <conditionalFormatting sqref="B168:D168">
    <cfRule type="cellIs" dxfId="5338" priority="4973" stopIfTrue="1" operator="lessThan">
      <formula>0</formula>
    </cfRule>
  </conditionalFormatting>
  <conditionalFormatting sqref="B168:D168">
    <cfRule type="cellIs" dxfId="5337" priority="4972" stopIfTrue="1" operator="lessThan">
      <formula>0</formula>
    </cfRule>
  </conditionalFormatting>
  <conditionalFormatting sqref="B168:D168">
    <cfRule type="cellIs" dxfId="5336" priority="4971" stopIfTrue="1" operator="lessThan">
      <formula>0</formula>
    </cfRule>
  </conditionalFormatting>
  <conditionalFormatting sqref="B168:D168">
    <cfRule type="cellIs" dxfId="5335" priority="4970" stopIfTrue="1" operator="lessThan">
      <formula>0</formula>
    </cfRule>
  </conditionalFormatting>
  <conditionalFormatting sqref="B168:D168">
    <cfRule type="cellIs" dxfId="5334" priority="4969" stopIfTrue="1" operator="lessThan">
      <formula>0</formula>
    </cfRule>
  </conditionalFormatting>
  <conditionalFormatting sqref="B168:D168">
    <cfRule type="cellIs" dxfId="5333" priority="4968" stopIfTrue="1" operator="lessThan">
      <formula>0</formula>
    </cfRule>
  </conditionalFormatting>
  <conditionalFormatting sqref="B168:D168">
    <cfRule type="cellIs" dxfId="5332" priority="4967" stopIfTrue="1" operator="lessThan">
      <formula>0</formula>
    </cfRule>
  </conditionalFormatting>
  <conditionalFormatting sqref="B168:D168">
    <cfRule type="cellIs" dxfId="5331" priority="4966" stopIfTrue="1" operator="lessThan">
      <formula>0</formula>
    </cfRule>
  </conditionalFormatting>
  <conditionalFormatting sqref="B168:D168">
    <cfRule type="cellIs" dxfId="5330" priority="4965" stopIfTrue="1" operator="lessThan">
      <formula>0</formula>
    </cfRule>
  </conditionalFormatting>
  <conditionalFormatting sqref="B168:D168">
    <cfRule type="cellIs" dxfId="5329" priority="4964" stopIfTrue="1" operator="lessThan">
      <formula>0</formula>
    </cfRule>
  </conditionalFormatting>
  <conditionalFormatting sqref="B168:D168">
    <cfRule type="cellIs" dxfId="5328" priority="4963" stopIfTrue="1" operator="lessThan">
      <formula>0</formula>
    </cfRule>
  </conditionalFormatting>
  <conditionalFormatting sqref="B168:D168">
    <cfRule type="cellIs" dxfId="5327" priority="4962" stopIfTrue="1" operator="lessThan">
      <formula>0</formula>
    </cfRule>
  </conditionalFormatting>
  <conditionalFormatting sqref="B168:D168">
    <cfRule type="cellIs" dxfId="5326" priority="4961" stopIfTrue="1" operator="lessThan">
      <formula>0</formula>
    </cfRule>
  </conditionalFormatting>
  <conditionalFormatting sqref="B168:D168">
    <cfRule type="cellIs" dxfId="5325" priority="4960" stopIfTrue="1" operator="lessThan">
      <formula>0</formula>
    </cfRule>
  </conditionalFormatting>
  <conditionalFormatting sqref="B168:D168">
    <cfRule type="cellIs" dxfId="5324" priority="4959" stopIfTrue="1" operator="lessThan">
      <formula>0</formula>
    </cfRule>
  </conditionalFormatting>
  <conditionalFormatting sqref="B168:D168">
    <cfRule type="cellIs" dxfId="5323" priority="4958" stopIfTrue="1" operator="lessThan">
      <formula>0</formula>
    </cfRule>
  </conditionalFormatting>
  <conditionalFormatting sqref="A168 E168">
    <cfRule type="cellIs" dxfId="5322" priority="4957" stopIfTrue="1" operator="lessThan">
      <formula>0</formula>
    </cfRule>
  </conditionalFormatting>
  <conditionalFormatting sqref="A168 E168">
    <cfRule type="cellIs" dxfId="5321" priority="4956" stopIfTrue="1" operator="lessThan">
      <formula>0</formula>
    </cfRule>
  </conditionalFormatting>
  <conditionalFormatting sqref="A168 E168">
    <cfRule type="cellIs" dxfId="5320" priority="4955" stopIfTrue="1" operator="lessThan">
      <formula>0</formula>
    </cfRule>
  </conditionalFormatting>
  <conditionalFormatting sqref="A168 E168">
    <cfRule type="cellIs" dxfId="5319" priority="4954" stopIfTrue="1" operator="lessThan">
      <formula>0</formula>
    </cfRule>
  </conditionalFormatting>
  <conditionalFormatting sqref="A168 E168">
    <cfRule type="cellIs" dxfId="5318" priority="4953" stopIfTrue="1" operator="lessThan">
      <formula>0</formula>
    </cfRule>
  </conditionalFormatting>
  <conditionalFormatting sqref="A168 E168">
    <cfRule type="cellIs" dxfId="5317" priority="4952" stopIfTrue="1" operator="lessThan">
      <formula>0</formula>
    </cfRule>
  </conditionalFormatting>
  <conditionalFormatting sqref="A168 E168">
    <cfRule type="cellIs" dxfId="5316" priority="4951" stopIfTrue="1" operator="lessThan">
      <formula>0</formula>
    </cfRule>
  </conditionalFormatting>
  <conditionalFormatting sqref="A168 E168">
    <cfRule type="cellIs" dxfId="5315" priority="4950" stopIfTrue="1" operator="lessThan">
      <formula>0</formula>
    </cfRule>
  </conditionalFormatting>
  <conditionalFormatting sqref="A168 E168">
    <cfRule type="cellIs" dxfId="5314" priority="4949" stopIfTrue="1" operator="lessThan">
      <formula>0</formula>
    </cfRule>
  </conditionalFormatting>
  <conditionalFormatting sqref="A168 E168">
    <cfRule type="cellIs" dxfId="5313" priority="4948" stopIfTrue="1" operator="lessThan">
      <formula>0</formula>
    </cfRule>
  </conditionalFormatting>
  <conditionalFormatting sqref="A168 E168">
    <cfRule type="cellIs" dxfId="5312" priority="4947" stopIfTrue="1" operator="lessThan">
      <formula>0</formula>
    </cfRule>
  </conditionalFormatting>
  <conditionalFormatting sqref="A168 E168">
    <cfRule type="cellIs" dxfId="5311" priority="4946" stopIfTrue="1" operator="lessThan">
      <formula>0</formula>
    </cfRule>
  </conditionalFormatting>
  <conditionalFormatting sqref="A168 E168">
    <cfRule type="cellIs" dxfId="5310" priority="4945" stopIfTrue="1" operator="lessThan">
      <formula>0</formula>
    </cfRule>
  </conditionalFormatting>
  <conditionalFormatting sqref="A168 E168">
    <cfRule type="cellIs" dxfId="5309" priority="4944" stopIfTrue="1" operator="lessThan">
      <formula>0</formula>
    </cfRule>
  </conditionalFormatting>
  <conditionalFormatting sqref="A168 E168">
    <cfRule type="cellIs" dxfId="5308" priority="4943" stopIfTrue="1" operator="lessThan">
      <formula>0</formula>
    </cfRule>
  </conditionalFormatting>
  <conditionalFormatting sqref="A168 E168">
    <cfRule type="cellIs" dxfId="5307" priority="4942" stopIfTrue="1" operator="lessThan">
      <formula>0</formula>
    </cfRule>
  </conditionalFormatting>
  <conditionalFormatting sqref="A168 E168">
    <cfRule type="cellIs" dxfId="5306" priority="4941" stopIfTrue="1" operator="lessThan">
      <formula>0</formula>
    </cfRule>
  </conditionalFormatting>
  <conditionalFormatting sqref="A168 E168">
    <cfRule type="cellIs" dxfId="5305" priority="4940" stopIfTrue="1" operator="lessThan">
      <formula>0</formula>
    </cfRule>
  </conditionalFormatting>
  <conditionalFormatting sqref="A168 E168">
    <cfRule type="cellIs" dxfId="5304" priority="4939" stopIfTrue="1" operator="lessThan">
      <formula>0</formula>
    </cfRule>
  </conditionalFormatting>
  <conditionalFormatting sqref="A168 E168">
    <cfRule type="cellIs" dxfId="5303" priority="4938" stopIfTrue="1" operator="lessThan">
      <formula>0</formula>
    </cfRule>
  </conditionalFormatting>
  <conditionalFormatting sqref="A168 E168">
    <cfRule type="cellIs" dxfId="5302" priority="4937" stopIfTrue="1" operator="lessThan">
      <formula>0</formula>
    </cfRule>
  </conditionalFormatting>
  <conditionalFormatting sqref="A168 E168">
    <cfRule type="cellIs" dxfId="5301" priority="4936" stopIfTrue="1" operator="lessThan">
      <formula>0</formula>
    </cfRule>
  </conditionalFormatting>
  <conditionalFormatting sqref="A168 E168">
    <cfRule type="cellIs" dxfId="5300" priority="4935" stopIfTrue="1" operator="lessThan">
      <formula>0</formula>
    </cfRule>
  </conditionalFormatting>
  <conditionalFormatting sqref="A168 E168">
    <cfRule type="cellIs" dxfId="5299" priority="4934" stopIfTrue="1" operator="lessThan">
      <formula>0</formula>
    </cfRule>
  </conditionalFormatting>
  <conditionalFormatting sqref="A168 E168">
    <cfRule type="cellIs" dxfId="5298" priority="4933" stopIfTrue="1" operator="lessThan">
      <formula>0</formula>
    </cfRule>
  </conditionalFormatting>
  <conditionalFormatting sqref="B169:D169">
    <cfRule type="cellIs" dxfId="5297" priority="4932" stopIfTrue="1" operator="lessThan">
      <formula>0</formula>
    </cfRule>
  </conditionalFormatting>
  <conditionalFormatting sqref="B169:D169">
    <cfRule type="cellIs" dxfId="5296" priority="4931" stopIfTrue="1" operator="lessThan">
      <formula>0</formula>
    </cfRule>
  </conditionalFormatting>
  <conditionalFormatting sqref="B169:D169">
    <cfRule type="cellIs" dxfId="5295" priority="4930" stopIfTrue="1" operator="lessThan">
      <formula>0</formula>
    </cfRule>
  </conditionalFormatting>
  <conditionalFormatting sqref="B169:D169">
    <cfRule type="cellIs" dxfId="5294" priority="4929" stopIfTrue="1" operator="lessThan">
      <formula>0</formula>
    </cfRule>
  </conditionalFormatting>
  <conditionalFormatting sqref="B169:D169">
    <cfRule type="cellIs" dxfId="5293" priority="4928" stopIfTrue="1" operator="lessThan">
      <formula>0</formula>
    </cfRule>
  </conditionalFormatting>
  <conditionalFormatting sqref="B169:D169">
    <cfRule type="cellIs" dxfId="5292" priority="4927" stopIfTrue="1" operator="lessThan">
      <formula>0</formula>
    </cfRule>
  </conditionalFormatting>
  <conditionalFormatting sqref="B169:D169">
    <cfRule type="cellIs" dxfId="5291" priority="4926" stopIfTrue="1" operator="lessThan">
      <formula>0</formula>
    </cfRule>
  </conditionalFormatting>
  <conditionalFormatting sqref="B169:D169">
    <cfRule type="cellIs" dxfId="5290" priority="4925" stopIfTrue="1" operator="lessThan">
      <formula>0</formula>
    </cfRule>
  </conditionalFormatting>
  <conditionalFormatting sqref="B169:D169">
    <cfRule type="cellIs" dxfId="5289" priority="4924" stopIfTrue="1" operator="lessThan">
      <formula>0</formula>
    </cfRule>
  </conditionalFormatting>
  <conditionalFormatting sqref="B169:D169">
    <cfRule type="cellIs" dxfId="5288" priority="4923" stopIfTrue="1" operator="lessThan">
      <formula>0</formula>
    </cfRule>
  </conditionalFormatting>
  <conditionalFormatting sqref="B169:D169">
    <cfRule type="cellIs" dxfId="5287" priority="4922" stopIfTrue="1" operator="lessThan">
      <formula>0</formula>
    </cfRule>
  </conditionalFormatting>
  <conditionalFormatting sqref="B169:D169">
    <cfRule type="cellIs" dxfId="5286" priority="4921" stopIfTrue="1" operator="lessThan">
      <formula>0</formula>
    </cfRule>
  </conditionalFormatting>
  <conditionalFormatting sqref="B169:D169">
    <cfRule type="cellIs" dxfId="5285" priority="4920" stopIfTrue="1" operator="lessThan">
      <formula>0</formula>
    </cfRule>
  </conditionalFormatting>
  <conditionalFormatting sqref="B169:D169">
    <cfRule type="cellIs" dxfId="5284" priority="4919" stopIfTrue="1" operator="lessThan">
      <formula>0</formula>
    </cfRule>
  </conditionalFormatting>
  <conditionalFormatting sqref="B169:D169">
    <cfRule type="cellIs" dxfId="5283" priority="4918" stopIfTrue="1" operator="lessThan">
      <formula>0</formula>
    </cfRule>
  </conditionalFormatting>
  <conditionalFormatting sqref="B169:D169">
    <cfRule type="cellIs" dxfId="5282" priority="4917" stopIfTrue="1" operator="lessThan">
      <formula>0</formula>
    </cfRule>
  </conditionalFormatting>
  <conditionalFormatting sqref="B169:D169">
    <cfRule type="cellIs" dxfId="5281" priority="4916" stopIfTrue="1" operator="lessThan">
      <formula>0</formula>
    </cfRule>
  </conditionalFormatting>
  <conditionalFormatting sqref="B169:D169">
    <cfRule type="cellIs" dxfId="5280" priority="4915" stopIfTrue="1" operator="lessThan">
      <formula>0</formula>
    </cfRule>
  </conditionalFormatting>
  <conditionalFormatting sqref="B169:D169">
    <cfRule type="cellIs" dxfId="5279" priority="4914" stopIfTrue="1" operator="lessThan">
      <formula>0</formula>
    </cfRule>
  </conditionalFormatting>
  <conditionalFormatting sqref="B169:D169">
    <cfRule type="cellIs" dxfId="5278" priority="4913" stopIfTrue="1" operator="lessThan">
      <formula>0</formula>
    </cfRule>
  </conditionalFormatting>
  <conditionalFormatting sqref="B169:D169">
    <cfRule type="cellIs" dxfId="5277" priority="4912" stopIfTrue="1" operator="lessThan">
      <formula>0</formula>
    </cfRule>
  </conditionalFormatting>
  <conditionalFormatting sqref="B169:D169">
    <cfRule type="cellIs" dxfId="5276" priority="4911" stopIfTrue="1" operator="lessThan">
      <formula>0</formula>
    </cfRule>
  </conditionalFormatting>
  <conditionalFormatting sqref="B169:D169">
    <cfRule type="cellIs" dxfId="5275" priority="4910" stopIfTrue="1" operator="lessThan">
      <formula>0</formula>
    </cfRule>
  </conditionalFormatting>
  <conditionalFormatting sqref="B169:D169">
    <cfRule type="cellIs" dxfId="5274" priority="4909" stopIfTrue="1" operator="lessThan">
      <formula>0</formula>
    </cfRule>
  </conditionalFormatting>
  <conditionalFormatting sqref="B169:D169">
    <cfRule type="cellIs" dxfId="5273" priority="4908" stopIfTrue="1" operator="lessThan">
      <formula>0</formula>
    </cfRule>
  </conditionalFormatting>
  <conditionalFormatting sqref="A169 E169">
    <cfRule type="cellIs" dxfId="5272" priority="4907" stopIfTrue="1" operator="lessThan">
      <formula>0</formula>
    </cfRule>
  </conditionalFormatting>
  <conditionalFormatting sqref="A169 E169">
    <cfRule type="cellIs" dxfId="5271" priority="4906" stopIfTrue="1" operator="lessThan">
      <formula>0</formula>
    </cfRule>
  </conditionalFormatting>
  <conditionalFormatting sqref="A169 E169">
    <cfRule type="cellIs" dxfId="5270" priority="4905" stopIfTrue="1" operator="lessThan">
      <formula>0</formula>
    </cfRule>
  </conditionalFormatting>
  <conditionalFormatting sqref="A169 E169">
    <cfRule type="cellIs" dxfId="5269" priority="4904" stopIfTrue="1" operator="lessThan">
      <formula>0</formula>
    </cfRule>
  </conditionalFormatting>
  <conditionalFormatting sqref="A169 E169">
    <cfRule type="cellIs" dxfId="5268" priority="4903" stopIfTrue="1" operator="lessThan">
      <formula>0</formula>
    </cfRule>
  </conditionalFormatting>
  <conditionalFormatting sqref="A169 E169">
    <cfRule type="cellIs" dxfId="5267" priority="4902" stopIfTrue="1" operator="lessThan">
      <formula>0</formula>
    </cfRule>
  </conditionalFormatting>
  <conditionalFormatting sqref="A169 E169">
    <cfRule type="cellIs" dxfId="5266" priority="4901" stopIfTrue="1" operator="lessThan">
      <formula>0</formula>
    </cfRule>
  </conditionalFormatting>
  <conditionalFormatting sqref="A169 E169">
    <cfRule type="cellIs" dxfId="5265" priority="4900" stopIfTrue="1" operator="lessThan">
      <formula>0</formula>
    </cfRule>
  </conditionalFormatting>
  <conditionalFormatting sqref="A169 E169">
    <cfRule type="cellIs" dxfId="5264" priority="4899" stopIfTrue="1" operator="lessThan">
      <formula>0</formula>
    </cfRule>
  </conditionalFormatting>
  <conditionalFormatting sqref="A169 E169">
    <cfRule type="cellIs" dxfId="5263" priority="4898" stopIfTrue="1" operator="lessThan">
      <formula>0</formula>
    </cfRule>
  </conditionalFormatting>
  <conditionalFormatting sqref="A169 E169">
    <cfRule type="cellIs" dxfId="5262" priority="4897" stopIfTrue="1" operator="lessThan">
      <formula>0</formula>
    </cfRule>
  </conditionalFormatting>
  <conditionalFormatting sqref="A169 E169">
    <cfRule type="cellIs" dxfId="5261" priority="4896" stopIfTrue="1" operator="lessThan">
      <formula>0</formula>
    </cfRule>
  </conditionalFormatting>
  <conditionalFormatting sqref="A169 E169">
    <cfRule type="cellIs" dxfId="5260" priority="4895" stopIfTrue="1" operator="lessThan">
      <formula>0</formula>
    </cfRule>
  </conditionalFormatting>
  <conditionalFormatting sqref="A169 E169">
    <cfRule type="cellIs" dxfId="5259" priority="4894" stopIfTrue="1" operator="lessThan">
      <formula>0</formula>
    </cfRule>
  </conditionalFormatting>
  <conditionalFormatting sqref="A169 E169">
    <cfRule type="cellIs" dxfId="5258" priority="4893" stopIfTrue="1" operator="lessThan">
      <formula>0</formula>
    </cfRule>
  </conditionalFormatting>
  <conditionalFormatting sqref="A169 E169">
    <cfRule type="cellIs" dxfId="5257" priority="4892" stopIfTrue="1" operator="lessThan">
      <formula>0</formula>
    </cfRule>
  </conditionalFormatting>
  <conditionalFormatting sqref="A169 E169">
    <cfRule type="cellIs" dxfId="5256" priority="4891" stopIfTrue="1" operator="lessThan">
      <formula>0</formula>
    </cfRule>
  </conditionalFormatting>
  <conditionalFormatting sqref="A169 E169">
    <cfRule type="cellIs" dxfId="5255" priority="4890" stopIfTrue="1" operator="lessThan">
      <formula>0</formula>
    </cfRule>
  </conditionalFormatting>
  <conditionalFormatting sqref="A169 E169">
    <cfRule type="cellIs" dxfId="5254" priority="4889" stopIfTrue="1" operator="lessThan">
      <formula>0</formula>
    </cfRule>
  </conditionalFormatting>
  <conditionalFormatting sqref="A169 E169">
    <cfRule type="cellIs" dxfId="5253" priority="4888" stopIfTrue="1" operator="lessThan">
      <formula>0</formula>
    </cfRule>
  </conditionalFormatting>
  <conditionalFormatting sqref="A169 E169">
    <cfRule type="cellIs" dxfId="5252" priority="4887" stopIfTrue="1" operator="lessThan">
      <formula>0</formula>
    </cfRule>
  </conditionalFormatting>
  <conditionalFormatting sqref="A169 E169">
    <cfRule type="cellIs" dxfId="5251" priority="4886" stopIfTrue="1" operator="lessThan">
      <formula>0</formula>
    </cfRule>
  </conditionalFormatting>
  <conditionalFormatting sqref="A169 E169">
    <cfRule type="cellIs" dxfId="5250" priority="4885" stopIfTrue="1" operator="lessThan">
      <formula>0</formula>
    </cfRule>
  </conditionalFormatting>
  <conditionalFormatting sqref="A169 E169">
    <cfRule type="cellIs" dxfId="5249" priority="4884" stopIfTrue="1" operator="lessThan">
      <formula>0</formula>
    </cfRule>
  </conditionalFormatting>
  <conditionalFormatting sqref="A169 E169">
    <cfRule type="cellIs" dxfId="5248" priority="4883" stopIfTrue="1" operator="lessThan">
      <formula>0</formula>
    </cfRule>
  </conditionalFormatting>
  <conditionalFormatting sqref="B170:D170">
    <cfRule type="cellIs" dxfId="5247" priority="4882" stopIfTrue="1" operator="lessThan">
      <formula>0</formula>
    </cfRule>
  </conditionalFormatting>
  <conditionalFormatting sqref="B170:D170">
    <cfRule type="cellIs" dxfId="5246" priority="4881" stopIfTrue="1" operator="lessThan">
      <formula>0</formula>
    </cfRule>
  </conditionalFormatting>
  <conditionalFormatting sqref="B170:D170">
    <cfRule type="cellIs" dxfId="5245" priority="4880" stopIfTrue="1" operator="lessThan">
      <formula>0</formula>
    </cfRule>
  </conditionalFormatting>
  <conditionalFormatting sqref="B170:D170">
    <cfRule type="cellIs" dxfId="5244" priority="4879" stopIfTrue="1" operator="lessThan">
      <formula>0</formula>
    </cfRule>
  </conditionalFormatting>
  <conditionalFormatting sqref="B170:D170">
    <cfRule type="cellIs" dxfId="5243" priority="4878" stopIfTrue="1" operator="lessThan">
      <formula>0</formula>
    </cfRule>
  </conditionalFormatting>
  <conditionalFormatting sqref="B170:D170">
    <cfRule type="cellIs" dxfId="5242" priority="4877" stopIfTrue="1" operator="lessThan">
      <formula>0</formula>
    </cfRule>
  </conditionalFormatting>
  <conditionalFormatting sqref="B170:D170">
    <cfRule type="cellIs" dxfId="5241" priority="4876" stopIfTrue="1" operator="lessThan">
      <formula>0</formula>
    </cfRule>
  </conditionalFormatting>
  <conditionalFormatting sqref="B170:D170">
    <cfRule type="cellIs" dxfId="5240" priority="4875" stopIfTrue="1" operator="lessThan">
      <formula>0</formula>
    </cfRule>
  </conditionalFormatting>
  <conditionalFormatting sqref="B170:D170">
    <cfRule type="cellIs" dxfId="5239" priority="4874" stopIfTrue="1" operator="lessThan">
      <formula>0</formula>
    </cfRule>
  </conditionalFormatting>
  <conditionalFormatting sqref="B170:D170">
    <cfRule type="cellIs" dxfId="5238" priority="4873" stopIfTrue="1" operator="lessThan">
      <formula>0</formula>
    </cfRule>
  </conditionalFormatting>
  <conditionalFormatting sqref="B170:D170">
    <cfRule type="cellIs" dxfId="5237" priority="4872" stopIfTrue="1" operator="lessThan">
      <formula>0</formula>
    </cfRule>
  </conditionalFormatting>
  <conditionalFormatting sqref="B170:D170">
    <cfRule type="cellIs" dxfId="5236" priority="4871" stopIfTrue="1" operator="lessThan">
      <formula>0</formula>
    </cfRule>
  </conditionalFormatting>
  <conditionalFormatting sqref="B170:D170">
    <cfRule type="cellIs" dxfId="5235" priority="4870" stopIfTrue="1" operator="lessThan">
      <formula>0</formula>
    </cfRule>
  </conditionalFormatting>
  <conditionalFormatting sqref="B170:D170">
    <cfRule type="cellIs" dxfId="5234" priority="4869" stopIfTrue="1" operator="lessThan">
      <formula>0</formula>
    </cfRule>
  </conditionalFormatting>
  <conditionalFormatting sqref="B170:D170">
    <cfRule type="cellIs" dxfId="5233" priority="4868" stopIfTrue="1" operator="lessThan">
      <formula>0</formula>
    </cfRule>
  </conditionalFormatting>
  <conditionalFormatting sqref="B170:D170">
    <cfRule type="cellIs" dxfId="5232" priority="4867" stopIfTrue="1" operator="lessThan">
      <formula>0</formula>
    </cfRule>
  </conditionalFormatting>
  <conditionalFormatting sqref="B170:D170">
    <cfRule type="cellIs" dxfId="5231" priority="4866" stopIfTrue="1" operator="lessThan">
      <formula>0</formula>
    </cfRule>
  </conditionalFormatting>
  <conditionalFormatting sqref="B170:D170">
    <cfRule type="cellIs" dxfId="5230" priority="4865" stopIfTrue="1" operator="lessThan">
      <formula>0</formula>
    </cfRule>
  </conditionalFormatting>
  <conditionalFormatting sqref="B170:D170">
    <cfRule type="cellIs" dxfId="5229" priority="4864" stopIfTrue="1" operator="lessThan">
      <formula>0</formula>
    </cfRule>
  </conditionalFormatting>
  <conditionalFormatting sqref="B170:D170">
    <cfRule type="cellIs" dxfId="5228" priority="4863" stopIfTrue="1" operator="lessThan">
      <formula>0</formula>
    </cfRule>
  </conditionalFormatting>
  <conditionalFormatting sqref="B170:D170">
    <cfRule type="cellIs" dxfId="5227" priority="4862" stopIfTrue="1" operator="lessThan">
      <formula>0</formula>
    </cfRule>
  </conditionalFormatting>
  <conditionalFormatting sqref="B170:D170">
    <cfRule type="cellIs" dxfId="5226" priority="4861" stopIfTrue="1" operator="lessThan">
      <formula>0</formula>
    </cfRule>
  </conditionalFormatting>
  <conditionalFormatting sqref="B170:D170">
    <cfRule type="cellIs" dxfId="5225" priority="4860" stopIfTrue="1" operator="lessThan">
      <formula>0</formula>
    </cfRule>
  </conditionalFormatting>
  <conditionalFormatting sqref="B170:D170">
    <cfRule type="cellIs" dxfId="5224" priority="4859" stopIfTrue="1" operator="lessThan">
      <formula>0</formula>
    </cfRule>
  </conditionalFormatting>
  <conditionalFormatting sqref="B170:D170">
    <cfRule type="cellIs" dxfId="5223" priority="4858" stopIfTrue="1" operator="lessThan">
      <formula>0</formula>
    </cfRule>
  </conditionalFormatting>
  <conditionalFormatting sqref="A170 E170">
    <cfRule type="cellIs" dxfId="5222" priority="4857" stopIfTrue="1" operator="lessThan">
      <formula>0</formula>
    </cfRule>
  </conditionalFormatting>
  <conditionalFormatting sqref="A170 E170">
    <cfRule type="cellIs" dxfId="5221" priority="4856" stopIfTrue="1" operator="lessThan">
      <formula>0</formula>
    </cfRule>
  </conditionalFormatting>
  <conditionalFormatting sqref="A170 E170">
    <cfRule type="cellIs" dxfId="5220" priority="4855" stopIfTrue="1" operator="lessThan">
      <formula>0</formula>
    </cfRule>
  </conditionalFormatting>
  <conditionalFormatting sqref="A170 E170">
    <cfRule type="cellIs" dxfId="5219" priority="4854" stopIfTrue="1" operator="lessThan">
      <formula>0</formula>
    </cfRule>
  </conditionalFormatting>
  <conditionalFormatting sqref="A170 E170">
    <cfRule type="cellIs" dxfId="5218" priority="4853" stopIfTrue="1" operator="lessThan">
      <formula>0</formula>
    </cfRule>
  </conditionalFormatting>
  <conditionalFormatting sqref="A170 E170">
    <cfRule type="cellIs" dxfId="5217" priority="4852" stopIfTrue="1" operator="lessThan">
      <formula>0</formula>
    </cfRule>
  </conditionalFormatting>
  <conditionalFormatting sqref="A170 E170">
    <cfRule type="cellIs" dxfId="5216" priority="4851" stopIfTrue="1" operator="lessThan">
      <formula>0</formula>
    </cfRule>
  </conditionalFormatting>
  <conditionalFormatting sqref="A170 E170">
    <cfRule type="cellIs" dxfId="5215" priority="4850" stopIfTrue="1" operator="lessThan">
      <formula>0</formula>
    </cfRule>
  </conditionalFormatting>
  <conditionalFormatting sqref="A170 E170">
    <cfRule type="cellIs" dxfId="5214" priority="4849" stopIfTrue="1" operator="lessThan">
      <formula>0</formula>
    </cfRule>
  </conditionalFormatting>
  <conditionalFormatting sqref="A170 E170">
    <cfRule type="cellIs" dxfId="5213" priority="4848" stopIfTrue="1" operator="lessThan">
      <formula>0</formula>
    </cfRule>
  </conditionalFormatting>
  <conditionalFormatting sqref="A170 E170">
    <cfRule type="cellIs" dxfId="5212" priority="4847" stopIfTrue="1" operator="lessThan">
      <formula>0</formula>
    </cfRule>
  </conditionalFormatting>
  <conditionalFormatting sqref="A170 E170">
    <cfRule type="cellIs" dxfId="5211" priority="4846" stopIfTrue="1" operator="lessThan">
      <formula>0</formula>
    </cfRule>
  </conditionalFormatting>
  <conditionalFormatting sqref="A170 E170">
    <cfRule type="cellIs" dxfId="5210" priority="4845" stopIfTrue="1" operator="lessThan">
      <formula>0</formula>
    </cfRule>
  </conditionalFormatting>
  <conditionalFormatting sqref="A170 E170">
    <cfRule type="cellIs" dxfId="5209" priority="4844" stopIfTrue="1" operator="lessThan">
      <formula>0</formula>
    </cfRule>
  </conditionalFormatting>
  <conditionalFormatting sqref="A170 E170">
    <cfRule type="cellIs" dxfId="5208" priority="4843" stopIfTrue="1" operator="lessThan">
      <formula>0</formula>
    </cfRule>
  </conditionalFormatting>
  <conditionalFormatting sqref="A170 E170">
    <cfRule type="cellIs" dxfId="5207" priority="4842" stopIfTrue="1" operator="lessThan">
      <formula>0</formula>
    </cfRule>
  </conditionalFormatting>
  <conditionalFormatting sqref="A170 E170">
    <cfRule type="cellIs" dxfId="5206" priority="4841" stopIfTrue="1" operator="lessThan">
      <formula>0</formula>
    </cfRule>
  </conditionalFormatting>
  <conditionalFormatting sqref="A170 E170">
    <cfRule type="cellIs" dxfId="5205" priority="4840" stopIfTrue="1" operator="lessThan">
      <formula>0</formula>
    </cfRule>
  </conditionalFormatting>
  <conditionalFormatting sqref="A170 E170">
    <cfRule type="cellIs" dxfId="5204" priority="4839" stopIfTrue="1" operator="lessThan">
      <formula>0</formula>
    </cfRule>
  </conditionalFormatting>
  <conditionalFormatting sqref="A170 E170">
    <cfRule type="cellIs" dxfId="5203" priority="4838" stopIfTrue="1" operator="lessThan">
      <formula>0</formula>
    </cfRule>
  </conditionalFormatting>
  <conditionalFormatting sqref="A170 E170">
    <cfRule type="cellIs" dxfId="5202" priority="4837" stopIfTrue="1" operator="lessThan">
      <formula>0</formula>
    </cfRule>
  </conditionalFormatting>
  <conditionalFormatting sqref="A170 E170">
    <cfRule type="cellIs" dxfId="5201" priority="4836" stopIfTrue="1" operator="lessThan">
      <formula>0</formula>
    </cfRule>
  </conditionalFormatting>
  <conditionalFormatting sqref="A170 E170">
    <cfRule type="cellIs" dxfId="5200" priority="4835" stopIfTrue="1" operator="lessThan">
      <formula>0</formula>
    </cfRule>
  </conditionalFormatting>
  <conditionalFormatting sqref="A170 E170">
    <cfRule type="cellIs" dxfId="5199" priority="4834" stopIfTrue="1" operator="lessThan">
      <formula>0</formula>
    </cfRule>
  </conditionalFormatting>
  <conditionalFormatting sqref="A170 E170">
    <cfRule type="cellIs" dxfId="5198" priority="4833" stopIfTrue="1" operator="lessThan">
      <formula>0</formula>
    </cfRule>
  </conditionalFormatting>
  <conditionalFormatting sqref="B171:D171">
    <cfRule type="cellIs" dxfId="5197" priority="4832" stopIfTrue="1" operator="lessThan">
      <formula>0</formula>
    </cfRule>
  </conditionalFormatting>
  <conditionalFormatting sqref="B171:D171">
    <cfRule type="cellIs" dxfId="5196" priority="4831" stopIfTrue="1" operator="lessThan">
      <formula>0</formula>
    </cfRule>
  </conditionalFormatting>
  <conditionalFormatting sqref="B171:D171">
    <cfRule type="cellIs" dxfId="5195" priority="4830" stopIfTrue="1" operator="lessThan">
      <formula>0</formula>
    </cfRule>
  </conditionalFormatting>
  <conditionalFormatting sqref="B171:D171">
    <cfRule type="cellIs" dxfId="5194" priority="4829" stopIfTrue="1" operator="lessThan">
      <formula>0</formula>
    </cfRule>
  </conditionalFormatting>
  <conditionalFormatting sqref="B171:D171">
    <cfRule type="cellIs" dxfId="5193" priority="4828" stopIfTrue="1" operator="lessThan">
      <formula>0</formula>
    </cfRule>
  </conditionalFormatting>
  <conditionalFormatting sqref="B171:D171">
    <cfRule type="cellIs" dxfId="5192" priority="4827" stopIfTrue="1" operator="lessThan">
      <formula>0</formula>
    </cfRule>
  </conditionalFormatting>
  <conditionalFormatting sqref="B171:D171">
    <cfRule type="cellIs" dxfId="5191" priority="4826" stopIfTrue="1" operator="lessThan">
      <formula>0</formula>
    </cfRule>
  </conditionalFormatting>
  <conditionalFormatting sqref="B171:D171">
    <cfRule type="cellIs" dxfId="5190" priority="4825" stopIfTrue="1" operator="lessThan">
      <formula>0</formula>
    </cfRule>
  </conditionalFormatting>
  <conditionalFormatting sqref="B171:D171">
    <cfRule type="cellIs" dxfId="5189" priority="4824" stopIfTrue="1" operator="lessThan">
      <formula>0</formula>
    </cfRule>
  </conditionalFormatting>
  <conditionalFormatting sqref="B171:D171">
    <cfRule type="cellIs" dxfId="5188" priority="4823" stopIfTrue="1" operator="lessThan">
      <formula>0</formula>
    </cfRule>
  </conditionalFormatting>
  <conditionalFormatting sqref="B171:D171">
    <cfRule type="cellIs" dxfId="5187" priority="4822" stopIfTrue="1" operator="lessThan">
      <formula>0</formula>
    </cfRule>
  </conditionalFormatting>
  <conditionalFormatting sqref="B171:D171">
    <cfRule type="cellIs" dxfId="5186" priority="4821" stopIfTrue="1" operator="lessThan">
      <formula>0</formula>
    </cfRule>
  </conditionalFormatting>
  <conditionalFormatting sqref="B171:D171">
    <cfRule type="cellIs" dxfId="5185" priority="4820" stopIfTrue="1" operator="lessThan">
      <formula>0</formula>
    </cfRule>
  </conditionalFormatting>
  <conditionalFormatting sqref="B171:D171">
    <cfRule type="cellIs" dxfId="5184" priority="4819" stopIfTrue="1" operator="lessThan">
      <formula>0</formula>
    </cfRule>
  </conditionalFormatting>
  <conditionalFormatting sqref="B171:D171">
    <cfRule type="cellIs" dxfId="5183" priority="4818" stopIfTrue="1" operator="lessThan">
      <formula>0</formula>
    </cfRule>
  </conditionalFormatting>
  <conditionalFormatting sqref="B171:D171">
    <cfRule type="cellIs" dxfId="5182" priority="4817" stopIfTrue="1" operator="lessThan">
      <formula>0</formula>
    </cfRule>
  </conditionalFormatting>
  <conditionalFormatting sqref="B171:D171">
    <cfRule type="cellIs" dxfId="5181" priority="4816" stopIfTrue="1" operator="lessThan">
      <formula>0</formula>
    </cfRule>
  </conditionalFormatting>
  <conditionalFormatting sqref="B171:D171">
    <cfRule type="cellIs" dxfId="5180" priority="4815" stopIfTrue="1" operator="lessThan">
      <formula>0</formula>
    </cfRule>
  </conditionalFormatting>
  <conditionalFormatting sqref="B171:D171">
    <cfRule type="cellIs" dxfId="5179" priority="4814" stopIfTrue="1" operator="lessThan">
      <formula>0</formula>
    </cfRule>
  </conditionalFormatting>
  <conditionalFormatting sqref="B171:D171">
    <cfRule type="cellIs" dxfId="5178" priority="4813" stopIfTrue="1" operator="lessThan">
      <formula>0</formula>
    </cfRule>
  </conditionalFormatting>
  <conditionalFormatting sqref="B171:D171">
    <cfRule type="cellIs" dxfId="5177" priority="4812" stopIfTrue="1" operator="lessThan">
      <formula>0</formula>
    </cfRule>
  </conditionalFormatting>
  <conditionalFormatting sqref="B171:D171">
    <cfRule type="cellIs" dxfId="5176" priority="4811" stopIfTrue="1" operator="lessThan">
      <formula>0</formula>
    </cfRule>
  </conditionalFormatting>
  <conditionalFormatting sqref="B171:D171">
    <cfRule type="cellIs" dxfId="5175" priority="4810" stopIfTrue="1" operator="lessThan">
      <formula>0</formula>
    </cfRule>
  </conditionalFormatting>
  <conditionalFormatting sqref="B171:D171">
    <cfRule type="cellIs" dxfId="5174" priority="4809" stopIfTrue="1" operator="lessThan">
      <formula>0</formula>
    </cfRule>
  </conditionalFormatting>
  <conditionalFormatting sqref="B171:D171">
    <cfRule type="cellIs" dxfId="5173" priority="4808" stopIfTrue="1" operator="lessThan">
      <formula>0</formula>
    </cfRule>
  </conditionalFormatting>
  <conditionalFormatting sqref="A171 E171">
    <cfRule type="cellIs" dxfId="5172" priority="4807" stopIfTrue="1" operator="lessThan">
      <formula>0</formula>
    </cfRule>
  </conditionalFormatting>
  <conditionalFormatting sqref="A171 E171">
    <cfRule type="cellIs" dxfId="5171" priority="4806" stopIfTrue="1" operator="lessThan">
      <formula>0</formula>
    </cfRule>
  </conditionalFormatting>
  <conditionalFormatting sqref="A171 E171">
    <cfRule type="cellIs" dxfId="5170" priority="4805" stopIfTrue="1" operator="lessThan">
      <formula>0</formula>
    </cfRule>
  </conditionalFormatting>
  <conditionalFormatting sqref="A171 E171">
    <cfRule type="cellIs" dxfId="5169" priority="4804" stopIfTrue="1" operator="lessThan">
      <formula>0</formula>
    </cfRule>
  </conditionalFormatting>
  <conditionalFormatting sqref="A171 E171">
    <cfRule type="cellIs" dxfId="5168" priority="4803" stopIfTrue="1" operator="lessThan">
      <formula>0</formula>
    </cfRule>
  </conditionalFormatting>
  <conditionalFormatting sqref="A171 E171">
    <cfRule type="cellIs" dxfId="5167" priority="4802" stopIfTrue="1" operator="lessThan">
      <formula>0</formula>
    </cfRule>
  </conditionalFormatting>
  <conditionalFormatting sqref="A171 E171">
    <cfRule type="cellIs" dxfId="5166" priority="4801" stopIfTrue="1" operator="lessThan">
      <formula>0</formula>
    </cfRule>
  </conditionalFormatting>
  <conditionalFormatting sqref="A171 E171">
    <cfRule type="cellIs" dxfId="5165" priority="4800" stopIfTrue="1" operator="lessThan">
      <formula>0</formula>
    </cfRule>
  </conditionalFormatting>
  <conditionalFormatting sqref="A171 E171">
    <cfRule type="cellIs" dxfId="5164" priority="4799" stopIfTrue="1" operator="lessThan">
      <formula>0</formula>
    </cfRule>
  </conditionalFormatting>
  <conditionalFormatting sqref="A171 E171">
    <cfRule type="cellIs" dxfId="5163" priority="4798" stopIfTrue="1" operator="lessThan">
      <formula>0</formula>
    </cfRule>
  </conditionalFormatting>
  <conditionalFormatting sqref="A171 E171">
    <cfRule type="cellIs" dxfId="5162" priority="4797" stopIfTrue="1" operator="lessThan">
      <formula>0</formula>
    </cfRule>
  </conditionalFormatting>
  <conditionalFormatting sqref="A171 E171">
    <cfRule type="cellIs" dxfId="5161" priority="4796" stopIfTrue="1" operator="lessThan">
      <formula>0</formula>
    </cfRule>
  </conditionalFormatting>
  <conditionalFormatting sqref="A171 E171">
    <cfRule type="cellIs" dxfId="5160" priority="4795" stopIfTrue="1" operator="lessThan">
      <formula>0</formula>
    </cfRule>
  </conditionalFormatting>
  <conditionalFormatting sqref="A171 E171">
    <cfRule type="cellIs" dxfId="5159" priority="4794" stopIfTrue="1" operator="lessThan">
      <formula>0</formula>
    </cfRule>
  </conditionalFormatting>
  <conditionalFormatting sqref="A171 E171">
    <cfRule type="cellIs" dxfId="5158" priority="4793" stopIfTrue="1" operator="lessThan">
      <formula>0</formula>
    </cfRule>
  </conditionalFormatting>
  <conditionalFormatting sqref="A171 E171">
    <cfRule type="cellIs" dxfId="5157" priority="4792" stopIfTrue="1" operator="lessThan">
      <formula>0</formula>
    </cfRule>
  </conditionalFormatting>
  <conditionalFormatting sqref="A171 E171">
    <cfRule type="cellIs" dxfId="5156" priority="4791" stopIfTrue="1" operator="lessThan">
      <formula>0</formula>
    </cfRule>
  </conditionalFormatting>
  <conditionalFormatting sqref="A171 E171">
    <cfRule type="cellIs" dxfId="5155" priority="4790" stopIfTrue="1" operator="lessThan">
      <formula>0</formula>
    </cfRule>
  </conditionalFormatting>
  <conditionalFormatting sqref="A171 E171">
    <cfRule type="cellIs" dxfId="5154" priority="4789" stopIfTrue="1" operator="lessThan">
      <formula>0</formula>
    </cfRule>
  </conditionalFormatting>
  <conditionalFormatting sqref="A171 E171">
    <cfRule type="cellIs" dxfId="5153" priority="4788" stopIfTrue="1" operator="lessThan">
      <formula>0</formula>
    </cfRule>
  </conditionalFormatting>
  <conditionalFormatting sqref="A171 E171">
    <cfRule type="cellIs" dxfId="5152" priority="4787" stopIfTrue="1" operator="lessThan">
      <formula>0</formula>
    </cfRule>
  </conditionalFormatting>
  <conditionalFormatting sqref="A171 E171">
    <cfRule type="cellIs" dxfId="5151" priority="4786" stopIfTrue="1" operator="lessThan">
      <formula>0</formula>
    </cfRule>
  </conditionalFormatting>
  <conditionalFormatting sqref="A171 E171">
    <cfRule type="cellIs" dxfId="5150" priority="4785" stopIfTrue="1" operator="lessThan">
      <formula>0</formula>
    </cfRule>
  </conditionalFormatting>
  <conditionalFormatting sqref="A171 E171">
    <cfRule type="cellIs" dxfId="5149" priority="4784" stopIfTrue="1" operator="lessThan">
      <formula>0</formula>
    </cfRule>
  </conditionalFormatting>
  <conditionalFormatting sqref="A171 E171">
    <cfRule type="cellIs" dxfId="5148" priority="4783" stopIfTrue="1" operator="lessThan">
      <formula>0</formula>
    </cfRule>
  </conditionalFormatting>
  <conditionalFormatting sqref="B172:D172">
    <cfRule type="cellIs" dxfId="5147" priority="4782" stopIfTrue="1" operator="lessThan">
      <formula>0</formula>
    </cfRule>
  </conditionalFormatting>
  <conditionalFormatting sqref="B172:D172">
    <cfRule type="cellIs" dxfId="5146" priority="4781" stopIfTrue="1" operator="lessThan">
      <formula>0</formula>
    </cfRule>
  </conditionalFormatting>
  <conditionalFormatting sqref="B172:D172">
    <cfRule type="cellIs" dxfId="5145" priority="4780" stopIfTrue="1" operator="lessThan">
      <formula>0</formula>
    </cfRule>
  </conditionalFormatting>
  <conditionalFormatting sqref="B172:D172">
    <cfRule type="cellIs" dxfId="5144" priority="4779" stopIfTrue="1" operator="lessThan">
      <formula>0</formula>
    </cfRule>
  </conditionalFormatting>
  <conditionalFormatting sqref="B172:D172">
    <cfRule type="cellIs" dxfId="5143" priority="4778" stopIfTrue="1" operator="lessThan">
      <formula>0</formula>
    </cfRule>
  </conditionalFormatting>
  <conditionalFormatting sqref="B172:D172">
    <cfRule type="cellIs" dxfId="5142" priority="4777" stopIfTrue="1" operator="lessThan">
      <formula>0</formula>
    </cfRule>
  </conditionalFormatting>
  <conditionalFormatting sqref="B172:D172">
    <cfRule type="cellIs" dxfId="5141" priority="4776" stopIfTrue="1" operator="lessThan">
      <formula>0</formula>
    </cfRule>
  </conditionalFormatting>
  <conditionalFormatting sqref="B172:D172">
    <cfRule type="cellIs" dxfId="5140" priority="4775" stopIfTrue="1" operator="lessThan">
      <formula>0</formula>
    </cfRule>
  </conditionalFormatting>
  <conditionalFormatting sqref="B172:D172">
    <cfRule type="cellIs" dxfId="5139" priority="4774" stopIfTrue="1" operator="lessThan">
      <formula>0</formula>
    </cfRule>
  </conditionalFormatting>
  <conditionalFormatting sqref="B172:D172">
    <cfRule type="cellIs" dxfId="5138" priority="4773" stopIfTrue="1" operator="lessThan">
      <formula>0</formula>
    </cfRule>
  </conditionalFormatting>
  <conditionalFormatting sqref="B172:D172">
    <cfRule type="cellIs" dxfId="5137" priority="4772" stopIfTrue="1" operator="lessThan">
      <formula>0</formula>
    </cfRule>
  </conditionalFormatting>
  <conditionalFormatting sqref="B172:D172">
    <cfRule type="cellIs" dxfId="5136" priority="4771" stopIfTrue="1" operator="lessThan">
      <formula>0</formula>
    </cfRule>
  </conditionalFormatting>
  <conditionalFormatting sqref="B172:D172">
    <cfRule type="cellIs" dxfId="5135" priority="4770" stopIfTrue="1" operator="lessThan">
      <formula>0</formula>
    </cfRule>
  </conditionalFormatting>
  <conditionalFormatting sqref="B172:D172">
    <cfRule type="cellIs" dxfId="5134" priority="4769" stopIfTrue="1" operator="lessThan">
      <formula>0</formula>
    </cfRule>
  </conditionalFormatting>
  <conditionalFormatting sqref="B172:D172">
    <cfRule type="cellIs" dxfId="5133" priority="4768" stopIfTrue="1" operator="lessThan">
      <formula>0</formula>
    </cfRule>
  </conditionalFormatting>
  <conditionalFormatting sqref="B172:D172">
    <cfRule type="cellIs" dxfId="5132" priority="4767" stopIfTrue="1" operator="lessThan">
      <formula>0</formula>
    </cfRule>
  </conditionalFormatting>
  <conditionalFormatting sqref="B172:D172">
    <cfRule type="cellIs" dxfId="5131" priority="4766" stopIfTrue="1" operator="lessThan">
      <formula>0</formula>
    </cfRule>
  </conditionalFormatting>
  <conditionalFormatting sqref="B172:D172">
    <cfRule type="cellIs" dxfId="5130" priority="4765" stopIfTrue="1" operator="lessThan">
      <formula>0</formula>
    </cfRule>
  </conditionalFormatting>
  <conditionalFormatting sqref="B172:D172">
    <cfRule type="cellIs" dxfId="5129" priority="4764" stopIfTrue="1" operator="lessThan">
      <formula>0</formula>
    </cfRule>
  </conditionalFormatting>
  <conditionalFormatting sqref="B172:D172">
    <cfRule type="cellIs" dxfId="5128" priority="4763" stopIfTrue="1" operator="lessThan">
      <formula>0</formula>
    </cfRule>
  </conditionalFormatting>
  <conditionalFormatting sqref="B172:D172">
    <cfRule type="cellIs" dxfId="5127" priority="4762" stopIfTrue="1" operator="lessThan">
      <formula>0</formula>
    </cfRule>
  </conditionalFormatting>
  <conditionalFormatting sqref="B172:D172">
    <cfRule type="cellIs" dxfId="5126" priority="4761" stopIfTrue="1" operator="lessThan">
      <formula>0</formula>
    </cfRule>
  </conditionalFormatting>
  <conditionalFormatting sqref="B172:D172">
    <cfRule type="cellIs" dxfId="5125" priority="4760" stopIfTrue="1" operator="lessThan">
      <formula>0</formula>
    </cfRule>
  </conditionalFormatting>
  <conditionalFormatting sqref="B172:D172">
    <cfRule type="cellIs" dxfId="5124" priority="4759" stopIfTrue="1" operator="lessThan">
      <formula>0</formula>
    </cfRule>
  </conditionalFormatting>
  <conditionalFormatting sqref="B172:D172">
    <cfRule type="cellIs" dxfId="5123" priority="4758" stopIfTrue="1" operator="lessThan">
      <formula>0</formula>
    </cfRule>
  </conditionalFormatting>
  <conditionalFormatting sqref="A172 E172">
    <cfRule type="cellIs" dxfId="5122" priority="4757" stopIfTrue="1" operator="lessThan">
      <formula>0</formula>
    </cfRule>
  </conditionalFormatting>
  <conditionalFormatting sqref="A172 E172">
    <cfRule type="cellIs" dxfId="5121" priority="4756" stopIfTrue="1" operator="lessThan">
      <formula>0</formula>
    </cfRule>
  </conditionalFormatting>
  <conditionalFormatting sqref="A172 E172">
    <cfRule type="cellIs" dxfId="5120" priority="4755" stopIfTrue="1" operator="lessThan">
      <formula>0</formula>
    </cfRule>
  </conditionalFormatting>
  <conditionalFormatting sqref="A172 E172">
    <cfRule type="cellIs" dxfId="5119" priority="4754" stopIfTrue="1" operator="lessThan">
      <formula>0</formula>
    </cfRule>
  </conditionalFormatting>
  <conditionalFormatting sqref="A172 E172">
    <cfRule type="cellIs" dxfId="5118" priority="4753" stopIfTrue="1" operator="lessThan">
      <formula>0</formula>
    </cfRule>
  </conditionalFormatting>
  <conditionalFormatting sqref="A172 E172">
    <cfRule type="cellIs" dxfId="5117" priority="4752" stopIfTrue="1" operator="lessThan">
      <formula>0</formula>
    </cfRule>
  </conditionalFormatting>
  <conditionalFormatting sqref="A172 E172">
    <cfRule type="cellIs" dxfId="5116" priority="4751" stopIfTrue="1" operator="lessThan">
      <formula>0</formula>
    </cfRule>
  </conditionalFormatting>
  <conditionalFormatting sqref="A172 E172">
    <cfRule type="cellIs" dxfId="5115" priority="4750" stopIfTrue="1" operator="lessThan">
      <formula>0</formula>
    </cfRule>
  </conditionalFormatting>
  <conditionalFormatting sqref="A172 E172">
    <cfRule type="cellIs" dxfId="5114" priority="4749" stopIfTrue="1" operator="lessThan">
      <formula>0</formula>
    </cfRule>
  </conditionalFormatting>
  <conditionalFormatting sqref="A172 E172">
    <cfRule type="cellIs" dxfId="5113" priority="4748" stopIfTrue="1" operator="lessThan">
      <formula>0</formula>
    </cfRule>
  </conditionalFormatting>
  <conditionalFormatting sqref="A172 E172">
    <cfRule type="cellIs" dxfId="5112" priority="4747" stopIfTrue="1" operator="lessThan">
      <formula>0</formula>
    </cfRule>
  </conditionalFormatting>
  <conditionalFormatting sqref="A172 E172">
    <cfRule type="cellIs" dxfId="5111" priority="4746" stopIfTrue="1" operator="lessThan">
      <formula>0</formula>
    </cfRule>
  </conditionalFormatting>
  <conditionalFormatting sqref="A172 E172">
    <cfRule type="cellIs" dxfId="5110" priority="4745" stopIfTrue="1" operator="lessThan">
      <formula>0</formula>
    </cfRule>
  </conditionalFormatting>
  <conditionalFormatting sqref="A172 E172">
    <cfRule type="cellIs" dxfId="5109" priority="4744" stopIfTrue="1" operator="lessThan">
      <formula>0</formula>
    </cfRule>
  </conditionalFormatting>
  <conditionalFormatting sqref="A172 E172">
    <cfRule type="cellIs" dxfId="5108" priority="4743" stopIfTrue="1" operator="lessThan">
      <formula>0</formula>
    </cfRule>
  </conditionalFormatting>
  <conditionalFormatting sqref="A172 E172">
    <cfRule type="cellIs" dxfId="5107" priority="4742" stopIfTrue="1" operator="lessThan">
      <formula>0</formula>
    </cfRule>
  </conditionalFormatting>
  <conditionalFormatting sqref="A172 E172">
    <cfRule type="cellIs" dxfId="5106" priority="4741" stopIfTrue="1" operator="lessThan">
      <formula>0</formula>
    </cfRule>
  </conditionalFormatting>
  <conditionalFormatting sqref="A172 E172">
    <cfRule type="cellIs" dxfId="5105" priority="4740" stopIfTrue="1" operator="lessThan">
      <formula>0</formula>
    </cfRule>
  </conditionalFormatting>
  <conditionalFormatting sqref="A172 E172">
    <cfRule type="cellIs" dxfId="5104" priority="4739" stopIfTrue="1" operator="lessThan">
      <formula>0</formula>
    </cfRule>
  </conditionalFormatting>
  <conditionalFormatting sqref="A172 E172">
    <cfRule type="cellIs" dxfId="5103" priority="4738" stopIfTrue="1" operator="lessThan">
      <formula>0</formula>
    </cfRule>
  </conditionalFormatting>
  <conditionalFormatting sqref="A172 E172">
    <cfRule type="cellIs" dxfId="5102" priority="4737" stopIfTrue="1" operator="lessThan">
      <formula>0</formula>
    </cfRule>
  </conditionalFormatting>
  <conditionalFormatting sqref="A172 E172">
    <cfRule type="cellIs" dxfId="5101" priority="4736" stopIfTrue="1" operator="lessThan">
      <formula>0</formula>
    </cfRule>
  </conditionalFormatting>
  <conditionalFormatting sqref="A172 E172">
    <cfRule type="cellIs" dxfId="5100" priority="4735" stopIfTrue="1" operator="lessThan">
      <formula>0</formula>
    </cfRule>
  </conditionalFormatting>
  <conditionalFormatting sqref="A172 E172">
    <cfRule type="cellIs" dxfId="5099" priority="4734" stopIfTrue="1" operator="lessThan">
      <formula>0</formula>
    </cfRule>
  </conditionalFormatting>
  <conditionalFormatting sqref="A172 E172">
    <cfRule type="cellIs" dxfId="5098" priority="4733" stopIfTrue="1" operator="lessThan">
      <formula>0</formula>
    </cfRule>
  </conditionalFormatting>
  <conditionalFormatting sqref="B173:D173">
    <cfRule type="cellIs" dxfId="5097" priority="4732" stopIfTrue="1" operator="lessThan">
      <formula>0</formula>
    </cfRule>
  </conditionalFormatting>
  <conditionalFormatting sqref="B173:D173">
    <cfRule type="cellIs" dxfId="5096" priority="4731" stopIfTrue="1" operator="lessThan">
      <formula>0</formula>
    </cfRule>
  </conditionalFormatting>
  <conditionalFormatting sqref="B173:D173">
    <cfRule type="cellIs" dxfId="5095" priority="4730" stopIfTrue="1" operator="lessThan">
      <formula>0</formula>
    </cfRule>
  </conditionalFormatting>
  <conditionalFormatting sqref="B173:D173">
    <cfRule type="cellIs" dxfId="5094" priority="4729" stopIfTrue="1" operator="lessThan">
      <formula>0</formula>
    </cfRule>
  </conditionalFormatting>
  <conditionalFormatting sqref="B173:D173">
    <cfRule type="cellIs" dxfId="5093" priority="4728" stopIfTrue="1" operator="lessThan">
      <formula>0</formula>
    </cfRule>
  </conditionalFormatting>
  <conditionalFormatting sqref="B173:D173">
    <cfRule type="cellIs" dxfId="5092" priority="4727" stopIfTrue="1" operator="lessThan">
      <formula>0</formula>
    </cfRule>
  </conditionalFormatting>
  <conditionalFormatting sqref="B173:D173">
    <cfRule type="cellIs" dxfId="5091" priority="4726" stopIfTrue="1" operator="lessThan">
      <formula>0</formula>
    </cfRule>
  </conditionalFormatting>
  <conditionalFormatting sqref="B173:D173">
    <cfRule type="cellIs" dxfId="5090" priority="4725" stopIfTrue="1" operator="lessThan">
      <formula>0</formula>
    </cfRule>
  </conditionalFormatting>
  <conditionalFormatting sqref="B173:D173">
    <cfRule type="cellIs" dxfId="5089" priority="4724" stopIfTrue="1" operator="lessThan">
      <formula>0</formula>
    </cfRule>
  </conditionalFormatting>
  <conditionalFormatting sqref="B173:D173">
    <cfRule type="cellIs" dxfId="5088" priority="4723" stopIfTrue="1" operator="lessThan">
      <formula>0</formula>
    </cfRule>
  </conditionalFormatting>
  <conditionalFormatting sqref="B173:D173">
    <cfRule type="cellIs" dxfId="5087" priority="4722" stopIfTrue="1" operator="lessThan">
      <formula>0</formula>
    </cfRule>
  </conditionalFormatting>
  <conditionalFormatting sqref="B173:D173">
    <cfRule type="cellIs" dxfId="5086" priority="4721" stopIfTrue="1" operator="lessThan">
      <formula>0</formula>
    </cfRule>
  </conditionalFormatting>
  <conditionalFormatting sqref="B173:D173">
    <cfRule type="cellIs" dxfId="5085" priority="4720" stopIfTrue="1" operator="lessThan">
      <formula>0</formula>
    </cfRule>
  </conditionalFormatting>
  <conditionalFormatting sqref="B173:D173">
    <cfRule type="cellIs" dxfId="5084" priority="4719" stopIfTrue="1" operator="lessThan">
      <formula>0</formula>
    </cfRule>
  </conditionalFormatting>
  <conditionalFormatting sqref="B173:D173">
    <cfRule type="cellIs" dxfId="5083" priority="4718" stopIfTrue="1" operator="lessThan">
      <formula>0</formula>
    </cfRule>
  </conditionalFormatting>
  <conditionalFormatting sqref="B173:D173">
    <cfRule type="cellIs" dxfId="5082" priority="4717" stopIfTrue="1" operator="lessThan">
      <formula>0</formula>
    </cfRule>
  </conditionalFormatting>
  <conditionalFormatting sqref="B173:D173">
    <cfRule type="cellIs" dxfId="5081" priority="4716" stopIfTrue="1" operator="lessThan">
      <formula>0</formula>
    </cfRule>
  </conditionalFormatting>
  <conditionalFormatting sqref="B173:D173">
    <cfRule type="cellIs" dxfId="5080" priority="4715" stopIfTrue="1" operator="lessThan">
      <formula>0</formula>
    </cfRule>
  </conditionalFormatting>
  <conditionalFormatting sqref="B173:D173">
    <cfRule type="cellIs" dxfId="5079" priority="4714" stopIfTrue="1" operator="lessThan">
      <formula>0</formula>
    </cfRule>
  </conditionalFormatting>
  <conditionalFormatting sqref="B173:D173">
    <cfRule type="cellIs" dxfId="5078" priority="4713" stopIfTrue="1" operator="lessThan">
      <formula>0</formula>
    </cfRule>
  </conditionalFormatting>
  <conditionalFormatting sqref="B173:D173">
    <cfRule type="cellIs" dxfId="5077" priority="4712" stopIfTrue="1" operator="lessThan">
      <formula>0</formula>
    </cfRule>
  </conditionalFormatting>
  <conditionalFormatting sqref="B173:D173">
    <cfRule type="cellIs" dxfId="5076" priority="4711" stopIfTrue="1" operator="lessThan">
      <formula>0</formula>
    </cfRule>
  </conditionalFormatting>
  <conditionalFormatting sqref="B173:D173">
    <cfRule type="cellIs" dxfId="5075" priority="4710" stopIfTrue="1" operator="lessThan">
      <formula>0</formula>
    </cfRule>
  </conditionalFormatting>
  <conditionalFormatting sqref="B173:D173">
    <cfRule type="cellIs" dxfId="5074" priority="4709" stopIfTrue="1" operator="lessThan">
      <formula>0</formula>
    </cfRule>
  </conditionalFormatting>
  <conditionalFormatting sqref="B173:D173">
    <cfRule type="cellIs" dxfId="5073" priority="4708" stopIfTrue="1" operator="lessThan">
      <formula>0</formula>
    </cfRule>
  </conditionalFormatting>
  <conditionalFormatting sqref="A173 E173">
    <cfRule type="cellIs" dxfId="5072" priority="4707" stopIfTrue="1" operator="lessThan">
      <formula>0</formula>
    </cfRule>
  </conditionalFormatting>
  <conditionalFormatting sqref="A173 E173">
    <cfRule type="cellIs" dxfId="5071" priority="4706" stopIfTrue="1" operator="lessThan">
      <formula>0</formula>
    </cfRule>
  </conditionalFormatting>
  <conditionalFormatting sqref="A173 E173">
    <cfRule type="cellIs" dxfId="5070" priority="4705" stopIfTrue="1" operator="lessThan">
      <formula>0</formula>
    </cfRule>
  </conditionalFormatting>
  <conditionalFormatting sqref="A173 E173">
    <cfRule type="cellIs" dxfId="5069" priority="4704" stopIfTrue="1" operator="lessThan">
      <formula>0</formula>
    </cfRule>
  </conditionalFormatting>
  <conditionalFormatting sqref="A173 E173">
    <cfRule type="cellIs" dxfId="5068" priority="4703" stopIfTrue="1" operator="lessThan">
      <formula>0</formula>
    </cfRule>
  </conditionalFormatting>
  <conditionalFormatting sqref="A173 E173">
    <cfRule type="cellIs" dxfId="5067" priority="4702" stopIfTrue="1" operator="lessThan">
      <formula>0</formula>
    </cfRule>
  </conditionalFormatting>
  <conditionalFormatting sqref="A173 E173">
    <cfRule type="cellIs" dxfId="5066" priority="4701" stopIfTrue="1" operator="lessThan">
      <formula>0</formula>
    </cfRule>
  </conditionalFormatting>
  <conditionalFormatting sqref="A173 E173">
    <cfRule type="cellIs" dxfId="5065" priority="4700" stopIfTrue="1" operator="lessThan">
      <formula>0</formula>
    </cfRule>
  </conditionalFormatting>
  <conditionalFormatting sqref="A173 E173">
    <cfRule type="cellIs" dxfId="5064" priority="4699" stopIfTrue="1" operator="lessThan">
      <formula>0</formula>
    </cfRule>
  </conditionalFormatting>
  <conditionalFormatting sqref="A173 E173">
    <cfRule type="cellIs" dxfId="5063" priority="4698" stopIfTrue="1" operator="lessThan">
      <formula>0</formula>
    </cfRule>
  </conditionalFormatting>
  <conditionalFormatting sqref="A173 E173">
    <cfRule type="cellIs" dxfId="5062" priority="4697" stopIfTrue="1" operator="lessThan">
      <formula>0</formula>
    </cfRule>
  </conditionalFormatting>
  <conditionalFormatting sqref="A173 E173">
    <cfRule type="cellIs" dxfId="5061" priority="4696" stopIfTrue="1" operator="lessThan">
      <formula>0</formula>
    </cfRule>
  </conditionalFormatting>
  <conditionalFormatting sqref="A173 E173">
    <cfRule type="cellIs" dxfId="5060" priority="4695" stopIfTrue="1" operator="lessThan">
      <formula>0</formula>
    </cfRule>
  </conditionalFormatting>
  <conditionalFormatting sqref="A173 E173">
    <cfRule type="cellIs" dxfId="5059" priority="4694" stopIfTrue="1" operator="lessThan">
      <formula>0</formula>
    </cfRule>
  </conditionalFormatting>
  <conditionalFormatting sqref="A173 E173">
    <cfRule type="cellIs" dxfId="5058" priority="4693" stopIfTrue="1" operator="lessThan">
      <formula>0</formula>
    </cfRule>
  </conditionalFormatting>
  <conditionalFormatting sqref="A173 E173">
    <cfRule type="cellIs" dxfId="5057" priority="4692" stopIfTrue="1" operator="lessThan">
      <formula>0</formula>
    </cfRule>
  </conditionalFormatting>
  <conditionalFormatting sqref="A173 E173">
    <cfRule type="cellIs" dxfId="5056" priority="4691" stopIfTrue="1" operator="lessThan">
      <formula>0</formula>
    </cfRule>
  </conditionalFormatting>
  <conditionalFormatting sqref="A173 E173">
    <cfRule type="cellIs" dxfId="5055" priority="4690" stopIfTrue="1" operator="lessThan">
      <formula>0</formula>
    </cfRule>
  </conditionalFormatting>
  <conditionalFormatting sqref="A173 E173">
    <cfRule type="cellIs" dxfId="5054" priority="4689" stopIfTrue="1" operator="lessThan">
      <formula>0</formula>
    </cfRule>
  </conditionalFormatting>
  <conditionalFormatting sqref="A173 E173">
    <cfRule type="cellIs" dxfId="5053" priority="4688" stopIfTrue="1" operator="lessThan">
      <formula>0</formula>
    </cfRule>
  </conditionalFormatting>
  <conditionalFormatting sqref="A173 E173">
    <cfRule type="cellIs" dxfId="5052" priority="4687" stopIfTrue="1" operator="lessThan">
      <formula>0</formula>
    </cfRule>
  </conditionalFormatting>
  <conditionalFormatting sqref="A173 E173">
    <cfRule type="cellIs" dxfId="5051" priority="4686" stopIfTrue="1" operator="lessThan">
      <formula>0</formula>
    </cfRule>
  </conditionalFormatting>
  <conditionalFormatting sqref="A173 E173">
    <cfRule type="cellIs" dxfId="5050" priority="4685" stopIfTrue="1" operator="lessThan">
      <formula>0</formula>
    </cfRule>
  </conditionalFormatting>
  <conditionalFormatting sqref="A173 E173">
    <cfRule type="cellIs" dxfId="5049" priority="4684" stopIfTrue="1" operator="lessThan">
      <formula>0</formula>
    </cfRule>
  </conditionalFormatting>
  <conditionalFormatting sqref="A173 E173">
    <cfRule type="cellIs" dxfId="5048" priority="4683" stopIfTrue="1" operator="lessThan">
      <formula>0</formula>
    </cfRule>
  </conditionalFormatting>
  <conditionalFormatting sqref="A174 E174">
    <cfRule type="cellIs" dxfId="5047" priority="4682" stopIfTrue="1" operator="lessThan">
      <formula>0</formula>
    </cfRule>
  </conditionalFormatting>
  <conditionalFormatting sqref="A174 E174">
    <cfRule type="cellIs" dxfId="5046" priority="4681" stopIfTrue="1" operator="lessThan">
      <formula>0</formula>
    </cfRule>
  </conditionalFormatting>
  <conditionalFormatting sqref="A174 E174">
    <cfRule type="cellIs" dxfId="5045" priority="4680" stopIfTrue="1" operator="lessThan">
      <formula>0</formula>
    </cfRule>
  </conditionalFormatting>
  <conditionalFormatting sqref="A174 E174">
    <cfRule type="cellIs" dxfId="5044" priority="4679" stopIfTrue="1" operator="lessThan">
      <formula>0</formula>
    </cfRule>
  </conditionalFormatting>
  <conditionalFormatting sqref="A174 E174">
    <cfRule type="cellIs" dxfId="5043" priority="4678" stopIfTrue="1" operator="lessThan">
      <formula>0</formula>
    </cfRule>
  </conditionalFormatting>
  <conditionalFormatting sqref="A174 E174">
    <cfRule type="cellIs" dxfId="5042" priority="4677" stopIfTrue="1" operator="lessThan">
      <formula>0</formula>
    </cfRule>
  </conditionalFormatting>
  <conditionalFormatting sqref="A174 E174">
    <cfRule type="cellIs" dxfId="5041" priority="4676" stopIfTrue="1" operator="lessThan">
      <formula>0</formula>
    </cfRule>
  </conditionalFormatting>
  <conditionalFormatting sqref="A174 E174">
    <cfRule type="cellIs" dxfId="5040" priority="4675" stopIfTrue="1" operator="lessThan">
      <formula>0</formula>
    </cfRule>
  </conditionalFormatting>
  <conditionalFormatting sqref="A174 E174">
    <cfRule type="cellIs" dxfId="5039" priority="4674" stopIfTrue="1" operator="lessThan">
      <formula>0</formula>
    </cfRule>
  </conditionalFormatting>
  <conditionalFormatting sqref="A174 E174">
    <cfRule type="cellIs" dxfId="5038" priority="4673" stopIfTrue="1" operator="lessThan">
      <formula>0</formula>
    </cfRule>
  </conditionalFormatting>
  <conditionalFormatting sqref="A174 E174">
    <cfRule type="cellIs" dxfId="5037" priority="4672" stopIfTrue="1" operator="lessThan">
      <formula>0</formula>
    </cfRule>
  </conditionalFormatting>
  <conditionalFormatting sqref="A174 E174">
    <cfRule type="cellIs" dxfId="5036" priority="4671" stopIfTrue="1" operator="lessThan">
      <formula>0</formula>
    </cfRule>
  </conditionalFormatting>
  <conditionalFormatting sqref="A174 E174">
    <cfRule type="cellIs" dxfId="5035" priority="4670" stopIfTrue="1" operator="lessThan">
      <formula>0</formula>
    </cfRule>
  </conditionalFormatting>
  <conditionalFormatting sqref="A174 E174">
    <cfRule type="cellIs" dxfId="5034" priority="4669" stopIfTrue="1" operator="lessThan">
      <formula>0</formula>
    </cfRule>
  </conditionalFormatting>
  <conditionalFormatting sqref="A174 E174">
    <cfRule type="cellIs" dxfId="5033" priority="4668" stopIfTrue="1" operator="lessThan">
      <formula>0</formula>
    </cfRule>
  </conditionalFormatting>
  <conditionalFormatting sqref="A174 E174">
    <cfRule type="cellIs" dxfId="5032" priority="4667" stopIfTrue="1" operator="lessThan">
      <formula>0</formula>
    </cfRule>
  </conditionalFormatting>
  <conditionalFormatting sqref="A174 E174">
    <cfRule type="cellIs" dxfId="5031" priority="4666" stopIfTrue="1" operator="lessThan">
      <formula>0</formula>
    </cfRule>
  </conditionalFormatting>
  <conditionalFormatting sqref="A174 E174">
    <cfRule type="cellIs" dxfId="5030" priority="4665" stopIfTrue="1" operator="lessThan">
      <formula>0</formula>
    </cfRule>
  </conditionalFormatting>
  <conditionalFormatting sqref="A174 E174">
    <cfRule type="cellIs" dxfId="5029" priority="4664" stopIfTrue="1" operator="lessThan">
      <formula>0</formula>
    </cfRule>
  </conditionalFormatting>
  <conditionalFormatting sqref="A174 E174">
    <cfRule type="cellIs" dxfId="5028" priority="4663" stopIfTrue="1" operator="lessThan">
      <formula>0</formula>
    </cfRule>
  </conditionalFormatting>
  <conditionalFormatting sqref="A174 E174">
    <cfRule type="cellIs" dxfId="5027" priority="4662" stopIfTrue="1" operator="lessThan">
      <formula>0</formula>
    </cfRule>
  </conditionalFormatting>
  <conditionalFormatting sqref="A174 E174">
    <cfRule type="cellIs" dxfId="5026" priority="4661" stopIfTrue="1" operator="lessThan">
      <formula>0</formula>
    </cfRule>
  </conditionalFormatting>
  <conditionalFormatting sqref="A174 E174">
    <cfRule type="cellIs" dxfId="5025" priority="4660" stopIfTrue="1" operator="lessThan">
      <formula>0</formula>
    </cfRule>
  </conditionalFormatting>
  <conditionalFormatting sqref="A174 E174">
    <cfRule type="cellIs" dxfId="5024" priority="4659" stopIfTrue="1" operator="lessThan">
      <formula>0</formula>
    </cfRule>
  </conditionalFormatting>
  <conditionalFormatting sqref="A174 E174">
    <cfRule type="cellIs" dxfId="5023" priority="4658" stopIfTrue="1" operator="lessThan">
      <formula>0</formula>
    </cfRule>
  </conditionalFormatting>
  <conditionalFormatting sqref="B174:D174">
    <cfRule type="cellIs" dxfId="5022" priority="4657" stopIfTrue="1" operator="lessThan">
      <formula>0</formula>
    </cfRule>
  </conditionalFormatting>
  <conditionalFormatting sqref="B174:D174">
    <cfRule type="cellIs" dxfId="5021" priority="4656" stopIfTrue="1" operator="lessThan">
      <formula>0</formula>
    </cfRule>
  </conditionalFormatting>
  <conditionalFormatting sqref="B174:D174">
    <cfRule type="cellIs" dxfId="5020" priority="4655" stopIfTrue="1" operator="lessThan">
      <formula>0</formula>
    </cfRule>
  </conditionalFormatting>
  <conditionalFormatting sqref="B174:D174">
    <cfRule type="cellIs" dxfId="5019" priority="4654" stopIfTrue="1" operator="lessThan">
      <formula>0</formula>
    </cfRule>
  </conditionalFormatting>
  <conditionalFormatting sqref="B174:D174">
    <cfRule type="cellIs" dxfId="5018" priority="4653" stopIfTrue="1" operator="lessThan">
      <formula>0</formula>
    </cfRule>
  </conditionalFormatting>
  <conditionalFormatting sqref="B174:D174">
    <cfRule type="cellIs" dxfId="5017" priority="4652" stopIfTrue="1" operator="lessThan">
      <formula>0</formula>
    </cfRule>
  </conditionalFormatting>
  <conditionalFormatting sqref="B174:D174">
    <cfRule type="cellIs" dxfId="5016" priority="4651" stopIfTrue="1" operator="lessThan">
      <formula>0</formula>
    </cfRule>
  </conditionalFormatting>
  <conditionalFormatting sqref="B174:D174">
    <cfRule type="cellIs" dxfId="5015" priority="4650" stopIfTrue="1" operator="lessThan">
      <formula>0</formula>
    </cfRule>
  </conditionalFormatting>
  <conditionalFormatting sqref="B174:D174">
    <cfRule type="cellIs" dxfId="5014" priority="4649" stopIfTrue="1" operator="lessThan">
      <formula>0</formula>
    </cfRule>
  </conditionalFormatting>
  <conditionalFormatting sqref="B174:D174">
    <cfRule type="cellIs" dxfId="5013" priority="4648" stopIfTrue="1" operator="lessThan">
      <formula>0</formula>
    </cfRule>
  </conditionalFormatting>
  <conditionalFormatting sqref="B174:D174">
    <cfRule type="cellIs" dxfId="5012" priority="4647" stopIfTrue="1" operator="lessThan">
      <formula>0</formula>
    </cfRule>
  </conditionalFormatting>
  <conditionalFormatting sqref="B174:D174">
    <cfRule type="cellIs" dxfId="5011" priority="4646" stopIfTrue="1" operator="lessThan">
      <formula>0</formula>
    </cfRule>
  </conditionalFormatting>
  <conditionalFormatting sqref="B174:D174">
    <cfRule type="cellIs" dxfId="5010" priority="4645" stopIfTrue="1" operator="lessThan">
      <formula>0</formula>
    </cfRule>
  </conditionalFormatting>
  <conditionalFormatting sqref="B174:D174">
    <cfRule type="cellIs" dxfId="5009" priority="4644" stopIfTrue="1" operator="lessThan">
      <formula>0</formula>
    </cfRule>
  </conditionalFormatting>
  <conditionalFormatting sqref="B174:D174">
    <cfRule type="cellIs" dxfId="5008" priority="4643" stopIfTrue="1" operator="lessThan">
      <formula>0</formula>
    </cfRule>
  </conditionalFormatting>
  <conditionalFormatting sqref="B174:D174">
    <cfRule type="cellIs" dxfId="5007" priority="4642" stopIfTrue="1" operator="lessThan">
      <formula>0</formula>
    </cfRule>
  </conditionalFormatting>
  <conditionalFormatting sqref="B174:D174">
    <cfRule type="cellIs" dxfId="5006" priority="4641" stopIfTrue="1" operator="lessThan">
      <formula>0</formula>
    </cfRule>
  </conditionalFormatting>
  <conditionalFormatting sqref="B174:D174">
    <cfRule type="cellIs" dxfId="5005" priority="4640" stopIfTrue="1" operator="lessThan">
      <formula>0</formula>
    </cfRule>
  </conditionalFormatting>
  <conditionalFormatting sqref="B174:D174">
    <cfRule type="cellIs" dxfId="5004" priority="4639" stopIfTrue="1" operator="lessThan">
      <formula>0</formula>
    </cfRule>
  </conditionalFormatting>
  <conditionalFormatting sqref="B174:D174">
    <cfRule type="cellIs" dxfId="5003" priority="4638" stopIfTrue="1" operator="lessThan">
      <formula>0</formula>
    </cfRule>
  </conditionalFormatting>
  <conditionalFormatting sqref="B174:D174">
    <cfRule type="cellIs" dxfId="5002" priority="4637" stopIfTrue="1" operator="lessThan">
      <formula>0</formula>
    </cfRule>
  </conditionalFormatting>
  <conditionalFormatting sqref="B174:D174">
    <cfRule type="cellIs" dxfId="5001" priority="4636" stopIfTrue="1" operator="lessThan">
      <formula>0</formula>
    </cfRule>
  </conditionalFormatting>
  <conditionalFormatting sqref="B174:D174">
    <cfRule type="cellIs" dxfId="5000" priority="4635" stopIfTrue="1" operator="lessThan">
      <formula>0</formula>
    </cfRule>
  </conditionalFormatting>
  <conditionalFormatting sqref="B174:D174">
    <cfRule type="cellIs" dxfId="4999" priority="4634" stopIfTrue="1" operator="lessThan">
      <formula>0</formula>
    </cfRule>
  </conditionalFormatting>
  <conditionalFormatting sqref="B174:D174">
    <cfRule type="cellIs" dxfId="4998" priority="4633" stopIfTrue="1" operator="lessThan">
      <formula>0</formula>
    </cfRule>
  </conditionalFormatting>
  <conditionalFormatting sqref="B175:D175">
    <cfRule type="cellIs" dxfId="4997" priority="4632" stopIfTrue="1" operator="lessThan">
      <formula>0</formula>
    </cfRule>
  </conditionalFormatting>
  <conditionalFormatting sqref="B175:D175">
    <cfRule type="cellIs" dxfId="4996" priority="4631" stopIfTrue="1" operator="lessThan">
      <formula>0</formula>
    </cfRule>
  </conditionalFormatting>
  <conditionalFormatting sqref="B175:D175">
    <cfRule type="cellIs" dxfId="4995" priority="4630" stopIfTrue="1" operator="lessThan">
      <formula>0</formula>
    </cfRule>
  </conditionalFormatting>
  <conditionalFormatting sqref="B175:D175">
    <cfRule type="cellIs" dxfId="4994" priority="4629" stopIfTrue="1" operator="lessThan">
      <formula>0</formula>
    </cfRule>
  </conditionalFormatting>
  <conditionalFormatting sqref="B175:D175">
    <cfRule type="cellIs" dxfId="4993" priority="4628" stopIfTrue="1" operator="lessThan">
      <formula>0</formula>
    </cfRule>
  </conditionalFormatting>
  <conditionalFormatting sqref="B175:D175">
    <cfRule type="cellIs" dxfId="4992" priority="4627" stopIfTrue="1" operator="lessThan">
      <formula>0</formula>
    </cfRule>
  </conditionalFormatting>
  <conditionalFormatting sqref="B175:D175">
    <cfRule type="cellIs" dxfId="4991" priority="4626" stopIfTrue="1" operator="lessThan">
      <formula>0</formula>
    </cfRule>
  </conditionalFormatting>
  <conditionalFormatting sqref="B175:D175">
    <cfRule type="cellIs" dxfId="4990" priority="4625" stopIfTrue="1" operator="lessThan">
      <formula>0</formula>
    </cfRule>
  </conditionalFormatting>
  <conditionalFormatting sqref="B175:D175">
    <cfRule type="cellIs" dxfId="4989" priority="4624" stopIfTrue="1" operator="lessThan">
      <formula>0</formula>
    </cfRule>
  </conditionalFormatting>
  <conditionalFormatting sqref="B175:D175">
    <cfRule type="cellIs" dxfId="4988" priority="4623" stopIfTrue="1" operator="lessThan">
      <formula>0</formula>
    </cfRule>
  </conditionalFormatting>
  <conditionalFormatting sqref="B175:D175">
    <cfRule type="cellIs" dxfId="4987" priority="4622" stopIfTrue="1" operator="lessThan">
      <formula>0</formula>
    </cfRule>
  </conditionalFormatting>
  <conditionalFormatting sqref="B175:D175">
    <cfRule type="cellIs" dxfId="4986" priority="4621" stopIfTrue="1" operator="lessThan">
      <formula>0</formula>
    </cfRule>
  </conditionalFormatting>
  <conditionalFormatting sqref="B175:D175">
    <cfRule type="cellIs" dxfId="4985" priority="4620" stopIfTrue="1" operator="lessThan">
      <formula>0</formula>
    </cfRule>
  </conditionalFormatting>
  <conditionalFormatting sqref="B175:D175">
    <cfRule type="cellIs" dxfId="4984" priority="4619" stopIfTrue="1" operator="lessThan">
      <formula>0</formula>
    </cfRule>
  </conditionalFormatting>
  <conditionalFormatting sqref="B175:D175">
    <cfRule type="cellIs" dxfId="4983" priority="4618" stopIfTrue="1" operator="lessThan">
      <formula>0</formula>
    </cfRule>
  </conditionalFormatting>
  <conditionalFormatting sqref="B175:D175">
    <cfRule type="cellIs" dxfId="4982" priority="4617" stopIfTrue="1" operator="lessThan">
      <formula>0</formula>
    </cfRule>
  </conditionalFormatting>
  <conditionalFormatting sqref="B175:D175">
    <cfRule type="cellIs" dxfId="4981" priority="4616" stopIfTrue="1" operator="lessThan">
      <formula>0</formula>
    </cfRule>
  </conditionalFormatting>
  <conditionalFormatting sqref="B175:D175">
    <cfRule type="cellIs" dxfId="4980" priority="4615" stopIfTrue="1" operator="lessThan">
      <formula>0</formula>
    </cfRule>
  </conditionalFormatting>
  <conditionalFormatting sqref="B175:D175">
    <cfRule type="cellIs" dxfId="4979" priority="4614" stopIfTrue="1" operator="lessThan">
      <formula>0</formula>
    </cfRule>
  </conditionalFormatting>
  <conditionalFormatting sqref="B175:D175">
    <cfRule type="cellIs" dxfId="4978" priority="4613" stopIfTrue="1" operator="lessThan">
      <formula>0</formula>
    </cfRule>
  </conditionalFormatting>
  <conditionalFormatting sqref="B175:D175">
    <cfRule type="cellIs" dxfId="4977" priority="4612" stopIfTrue="1" operator="lessThan">
      <formula>0</formula>
    </cfRule>
  </conditionalFormatting>
  <conditionalFormatting sqref="B175:D175">
    <cfRule type="cellIs" dxfId="4976" priority="4611" stopIfTrue="1" operator="lessThan">
      <formula>0</formula>
    </cfRule>
  </conditionalFormatting>
  <conditionalFormatting sqref="B175:D175">
    <cfRule type="cellIs" dxfId="4975" priority="4610" stopIfTrue="1" operator="lessThan">
      <formula>0</formula>
    </cfRule>
  </conditionalFormatting>
  <conditionalFormatting sqref="B175:D175">
    <cfRule type="cellIs" dxfId="4974" priority="4609" stopIfTrue="1" operator="lessThan">
      <formula>0</formula>
    </cfRule>
  </conditionalFormatting>
  <conditionalFormatting sqref="B175:D175">
    <cfRule type="cellIs" dxfId="4973" priority="4608" stopIfTrue="1" operator="lessThan">
      <formula>0</formula>
    </cfRule>
  </conditionalFormatting>
  <conditionalFormatting sqref="A175 E175">
    <cfRule type="cellIs" dxfId="4972" priority="4607" stopIfTrue="1" operator="lessThan">
      <formula>0</formula>
    </cfRule>
  </conditionalFormatting>
  <conditionalFormatting sqref="A175 E175">
    <cfRule type="cellIs" dxfId="4971" priority="4606" stopIfTrue="1" operator="lessThan">
      <formula>0</formula>
    </cfRule>
  </conditionalFormatting>
  <conditionalFormatting sqref="A175 E175">
    <cfRule type="cellIs" dxfId="4970" priority="4605" stopIfTrue="1" operator="lessThan">
      <formula>0</formula>
    </cfRule>
  </conditionalFormatting>
  <conditionalFormatting sqref="A175 E175">
    <cfRule type="cellIs" dxfId="4969" priority="4604" stopIfTrue="1" operator="lessThan">
      <formula>0</formula>
    </cfRule>
  </conditionalFormatting>
  <conditionalFormatting sqref="A175 E175">
    <cfRule type="cellIs" dxfId="4968" priority="4603" stopIfTrue="1" operator="lessThan">
      <formula>0</formula>
    </cfRule>
  </conditionalFormatting>
  <conditionalFormatting sqref="A175 E175">
    <cfRule type="cellIs" dxfId="4967" priority="4602" stopIfTrue="1" operator="lessThan">
      <formula>0</formula>
    </cfRule>
  </conditionalFormatting>
  <conditionalFormatting sqref="A175 E175">
    <cfRule type="cellIs" dxfId="4966" priority="4601" stopIfTrue="1" operator="lessThan">
      <formula>0</formula>
    </cfRule>
  </conditionalFormatting>
  <conditionalFormatting sqref="A175 E175">
    <cfRule type="cellIs" dxfId="4965" priority="4600" stopIfTrue="1" operator="lessThan">
      <formula>0</formula>
    </cfRule>
  </conditionalFormatting>
  <conditionalFormatting sqref="A175 E175">
    <cfRule type="cellIs" dxfId="4964" priority="4599" stopIfTrue="1" operator="lessThan">
      <formula>0</formula>
    </cfRule>
  </conditionalFormatting>
  <conditionalFormatting sqref="A175 E175">
    <cfRule type="cellIs" dxfId="4963" priority="4598" stopIfTrue="1" operator="lessThan">
      <formula>0</formula>
    </cfRule>
  </conditionalFormatting>
  <conditionalFormatting sqref="A175 E175">
    <cfRule type="cellIs" dxfId="4962" priority="4597" stopIfTrue="1" operator="lessThan">
      <formula>0</formula>
    </cfRule>
  </conditionalFormatting>
  <conditionalFormatting sqref="A175 E175">
    <cfRule type="cellIs" dxfId="4961" priority="4596" stopIfTrue="1" operator="lessThan">
      <formula>0</formula>
    </cfRule>
  </conditionalFormatting>
  <conditionalFormatting sqref="A175 E175">
    <cfRule type="cellIs" dxfId="4960" priority="4595" stopIfTrue="1" operator="lessThan">
      <formula>0</formula>
    </cfRule>
  </conditionalFormatting>
  <conditionalFormatting sqref="A175 E175">
    <cfRule type="cellIs" dxfId="4959" priority="4594" stopIfTrue="1" operator="lessThan">
      <formula>0</formula>
    </cfRule>
  </conditionalFormatting>
  <conditionalFormatting sqref="A175 E175">
    <cfRule type="cellIs" dxfId="4958" priority="4593" stopIfTrue="1" operator="lessThan">
      <formula>0</formula>
    </cfRule>
  </conditionalFormatting>
  <conditionalFormatting sqref="A175 E175">
    <cfRule type="cellIs" dxfId="4957" priority="4592" stopIfTrue="1" operator="lessThan">
      <formula>0</formula>
    </cfRule>
  </conditionalFormatting>
  <conditionalFormatting sqref="A175 E175">
    <cfRule type="cellIs" dxfId="4956" priority="4591" stopIfTrue="1" operator="lessThan">
      <formula>0</formula>
    </cfRule>
  </conditionalFormatting>
  <conditionalFormatting sqref="A175 E175">
    <cfRule type="cellIs" dxfId="4955" priority="4590" stopIfTrue="1" operator="lessThan">
      <formula>0</formula>
    </cfRule>
  </conditionalFormatting>
  <conditionalFormatting sqref="A175 E175">
    <cfRule type="cellIs" dxfId="4954" priority="4589" stopIfTrue="1" operator="lessThan">
      <formula>0</formula>
    </cfRule>
  </conditionalFormatting>
  <conditionalFormatting sqref="A175 E175">
    <cfRule type="cellIs" dxfId="4953" priority="4588" stopIfTrue="1" operator="lessThan">
      <formula>0</formula>
    </cfRule>
  </conditionalFormatting>
  <conditionalFormatting sqref="A175 E175">
    <cfRule type="cellIs" dxfId="4952" priority="4587" stopIfTrue="1" operator="lessThan">
      <formula>0</formula>
    </cfRule>
  </conditionalFormatting>
  <conditionalFormatting sqref="A175 E175">
    <cfRule type="cellIs" dxfId="4951" priority="4586" stopIfTrue="1" operator="lessThan">
      <formula>0</formula>
    </cfRule>
  </conditionalFormatting>
  <conditionalFormatting sqref="A175 E175">
    <cfRule type="cellIs" dxfId="4950" priority="4585" stopIfTrue="1" operator="lessThan">
      <formula>0</formula>
    </cfRule>
  </conditionalFormatting>
  <conditionalFormatting sqref="A175 E175">
    <cfRule type="cellIs" dxfId="4949" priority="4584" stopIfTrue="1" operator="lessThan">
      <formula>0</formula>
    </cfRule>
  </conditionalFormatting>
  <conditionalFormatting sqref="A175 E175">
    <cfRule type="cellIs" dxfId="4948" priority="4583" stopIfTrue="1" operator="lessThan">
      <formula>0</formula>
    </cfRule>
  </conditionalFormatting>
  <conditionalFormatting sqref="B176:D176">
    <cfRule type="cellIs" dxfId="4947" priority="4582" stopIfTrue="1" operator="lessThan">
      <formula>0</formula>
    </cfRule>
  </conditionalFormatting>
  <conditionalFormatting sqref="B176:D176">
    <cfRule type="cellIs" dxfId="4946" priority="4581" stopIfTrue="1" operator="lessThan">
      <formula>0</formula>
    </cfRule>
  </conditionalFormatting>
  <conditionalFormatting sqref="B176:D176">
    <cfRule type="cellIs" dxfId="4945" priority="4580" stopIfTrue="1" operator="lessThan">
      <formula>0</formula>
    </cfRule>
  </conditionalFormatting>
  <conditionalFormatting sqref="B176:D176">
    <cfRule type="cellIs" dxfId="4944" priority="4579" stopIfTrue="1" operator="lessThan">
      <formula>0</formula>
    </cfRule>
  </conditionalFormatting>
  <conditionalFormatting sqref="B176:D176">
    <cfRule type="cellIs" dxfId="4943" priority="4578" stopIfTrue="1" operator="lessThan">
      <formula>0</formula>
    </cfRule>
  </conditionalFormatting>
  <conditionalFormatting sqref="B176:D176">
    <cfRule type="cellIs" dxfId="4942" priority="4577" stopIfTrue="1" operator="lessThan">
      <formula>0</formula>
    </cfRule>
  </conditionalFormatting>
  <conditionalFormatting sqref="B176:D176">
    <cfRule type="cellIs" dxfId="4941" priority="4576" stopIfTrue="1" operator="lessThan">
      <formula>0</formula>
    </cfRule>
  </conditionalFormatting>
  <conditionalFormatting sqref="B176:D176">
    <cfRule type="cellIs" dxfId="4940" priority="4575" stopIfTrue="1" operator="lessThan">
      <formula>0</formula>
    </cfRule>
  </conditionalFormatting>
  <conditionalFormatting sqref="B176:D176">
    <cfRule type="cellIs" dxfId="4939" priority="4574" stopIfTrue="1" operator="lessThan">
      <formula>0</formula>
    </cfRule>
  </conditionalFormatting>
  <conditionalFormatting sqref="B176:D176">
    <cfRule type="cellIs" dxfId="4938" priority="4573" stopIfTrue="1" operator="lessThan">
      <formula>0</formula>
    </cfRule>
  </conditionalFormatting>
  <conditionalFormatting sqref="B176:D176">
    <cfRule type="cellIs" dxfId="4937" priority="4572" stopIfTrue="1" operator="lessThan">
      <formula>0</formula>
    </cfRule>
  </conditionalFormatting>
  <conditionalFormatting sqref="B176:D176">
    <cfRule type="cellIs" dxfId="4936" priority="4571" stopIfTrue="1" operator="lessThan">
      <formula>0</formula>
    </cfRule>
  </conditionalFormatting>
  <conditionalFormatting sqref="B176:D176">
    <cfRule type="cellIs" dxfId="4935" priority="4570" stopIfTrue="1" operator="lessThan">
      <formula>0</formula>
    </cfRule>
  </conditionalFormatting>
  <conditionalFormatting sqref="B176:D176">
    <cfRule type="cellIs" dxfId="4934" priority="4569" stopIfTrue="1" operator="lessThan">
      <formula>0</formula>
    </cfRule>
  </conditionalFormatting>
  <conditionalFormatting sqref="B176:D176">
    <cfRule type="cellIs" dxfId="4933" priority="4568" stopIfTrue="1" operator="lessThan">
      <formula>0</formula>
    </cfRule>
  </conditionalFormatting>
  <conditionalFormatting sqref="B176:D176">
    <cfRule type="cellIs" dxfId="4932" priority="4567" stopIfTrue="1" operator="lessThan">
      <formula>0</formula>
    </cfRule>
  </conditionalFormatting>
  <conditionalFormatting sqref="B176:D176">
    <cfRule type="cellIs" dxfId="4931" priority="4566" stopIfTrue="1" operator="lessThan">
      <formula>0</formula>
    </cfRule>
  </conditionalFormatting>
  <conditionalFormatting sqref="B176:D176">
    <cfRule type="cellIs" dxfId="4930" priority="4565" stopIfTrue="1" operator="lessThan">
      <formula>0</formula>
    </cfRule>
  </conditionalFormatting>
  <conditionalFormatting sqref="B176:D176">
    <cfRule type="cellIs" dxfId="4929" priority="4564" stopIfTrue="1" operator="lessThan">
      <formula>0</formula>
    </cfRule>
  </conditionalFormatting>
  <conditionalFormatting sqref="B176:D176">
    <cfRule type="cellIs" dxfId="4928" priority="4563" stopIfTrue="1" operator="lessThan">
      <formula>0</formula>
    </cfRule>
  </conditionalFormatting>
  <conditionalFormatting sqref="B176:D176">
    <cfRule type="cellIs" dxfId="4927" priority="4562" stopIfTrue="1" operator="lessThan">
      <formula>0</formula>
    </cfRule>
  </conditionalFormatting>
  <conditionalFormatting sqref="B176:D176">
    <cfRule type="cellIs" dxfId="4926" priority="4561" stopIfTrue="1" operator="lessThan">
      <formula>0</formula>
    </cfRule>
  </conditionalFormatting>
  <conditionalFormatting sqref="B176:D176">
    <cfRule type="cellIs" dxfId="4925" priority="4560" stopIfTrue="1" operator="lessThan">
      <formula>0</formula>
    </cfRule>
  </conditionalFormatting>
  <conditionalFormatting sqref="B176:D176">
    <cfRule type="cellIs" dxfId="4924" priority="4559" stopIfTrue="1" operator="lessThan">
      <formula>0</formula>
    </cfRule>
  </conditionalFormatting>
  <conditionalFormatting sqref="B176:D176">
    <cfRule type="cellIs" dxfId="4923" priority="4558" stopIfTrue="1" operator="lessThan">
      <formula>0</formula>
    </cfRule>
  </conditionalFormatting>
  <conditionalFormatting sqref="A176 E176">
    <cfRule type="cellIs" dxfId="4922" priority="4557" stopIfTrue="1" operator="lessThan">
      <formula>0</formula>
    </cfRule>
  </conditionalFormatting>
  <conditionalFormatting sqref="A176 E176">
    <cfRule type="cellIs" dxfId="4921" priority="4556" stopIfTrue="1" operator="lessThan">
      <formula>0</formula>
    </cfRule>
  </conditionalFormatting>
  <conditionalFormatting sqref="A176 E176">
    <cfRule type="cellIs" dxfId="4920" priority="4555" stopIfTrue="1" operator="lessThan">
      <formula>0</formula>
    </cfRule>
  </conditionalFormatting>
  <conditionalFormatting sqref="A176 E176">
    <cfRule type="cellIs" dxfId="4919" priority="4554" stopIfTrue="1" operator="lessThan">
      <formula>0</formula>
    </cfRule>
  </conditionalFormatting>
  <conditionalFormatting sqref="A176 E176">
    <cfRule type="cellIs" dxfId="4918" priority="4553" stopIfTrue="1" operator="lessThan">
      <formula>0</formula>
    </cfRule>
  </conditionalFormatting>
  <conditionalFormatting sqref="A176 E176">
    <cfRule type="cellIs" dxfId="4917" priority="4552" stopIfTrue="1" operator="lessThan">
      <formula>0</formula>
    </cfRule>
  </conditionalFormatting>
  <conditionalFormatting sqref="A176 E176">
    <cfRule type="cellIs" dxfId="4916" priority="4551" stopIfTrue="1" operator="lessThan">
      <formula>0</formula>
    </cfRule>
  </conditionalFormatting>
  <conditionalFormatting sqref="A176 E176">
    <cfRule type="cellIs" dxfId="4915" priority="4550" stopIfTrue="1" operator="lessThan">
      <formula>0</formula>
    </cfRule>
  </conditionalFormatting>
  <conditionalFormatting sqref="A176 E176">
    <cfRule type="cellIs" dxfId="4914" priority="4549" stopIfTrue="1" operator="lessThan">
      <formula>0</formula>
    </cfRule>
  </conditionalFormatting>
  <conditionalFormatting sqref="A176 E176">
    <cfRule type="cellIs" dxfId="4913" priority="4548" stopIfTrue="1" operator="lessThan">
      <formula>0</formula>
    </cfRule>
  </conditionalFormatting>
  <conditionalFormatting sqref="A176 E176">
    <cfRule type="cellIs" dxfId="4912" priority="4547" stopIfTrue="1" operator="lessThan">
      <formula>0</formula>
    </cfRule>
  </conditionalFormatting>
  <conditionalFormatting sqref="A176 E176">
    <cfRule type="cellIs" dxfId="4911" priority="4546" stopIfTrue="1" operator="lessThan">
      <formula>0</formula>
    </cfRule>
  </conditionalFormatting>
  <conditionalFormatting sqref="A176 E176">
    <cfRule type="cellIs" dxfId="4910" priority="4545" stopIfTrue="1" operator="lessThan">
      <formula>0</formula>
    </cfRule>
  </conditionalFormatting>
  <conditionalFormatting sqref="A176 E176">
    <cfRule type="cellIs" dxfId="4909" priority="4544" stopIfTrue="1" operator="lessThan">
      <formula>0</formula>
    </cfRule>
  </conditionalFormatting>
  <conditionalFormatting sqref="A176 E176">
    <cfRule type="cellIs" dxfId="4908" priority="4543" stopIfTrue="1" operator="lessThan">
      <formula>0</formula>
    </cfRule>
  </conditionalFormatting>
  <conditionalFormatting sqref="A176 E176">
    <cfRule type="cellIs" dxfId="4907" priority="4542" stopIfTrue="1" operator="lessThan">
      <formula>0</formula>
    </cfRule>
  </conditionalFormatting>
  <conditionalFormatting sqref="A176 E176">
    <cfRule type="cellIs" dxfId="4906" priority="4541" stopIfTrue="1" operator="lessThan">
      <formula>0</formula>
    </cfRule>
  </conditionalFormatting>
  <conditionalFormatting sqref="A176 E176">
    <cfRule type="cellIs" dxfId="4905" priority="4540" stopIfTrue="1" operator="lessThan">
      <formula>0</formula>
    </cfRule>
  </conditionalFormatting>
  <conditionalFormatting sqref="A176 E176">
    <cfRule type="cellIs" dxfId="4904" priority="4539" stopIfTrue="1" operator="lessThan">
      <formula>0</formula>
    </cfRule>
  </conditionalFormatting>
  <conditionalFormatting sqref="A176 E176">
    <cfRule type="cellIs" dxfId="4903" priority="4538" stopIfTrue="1" operator="lessThan">
      <formula>0</formula>
    </cfRule>
  </conditionalFormatting>
  <conditionalFormatting sqref="A176 E176">
    <cfRule type="cellIs" dxfId="4902" priority="4537" stopIfTrue="1" operator="lessThan">
      <formula>0</formula>
    </cfRule>
  </conditionalFormatting>
  <conditionalFormatting sqref="A176 E176">
    <cfRule type="cellIs" dxfId="4901" priority="4536" stopIfTrue="1" operator="lessThan">
      <formula>0</formula>
    </cfRule>
  </conditionalFormatting>
  <conditionalFormatting sqref="A176 E176">
    <cfRule type="cellIs" dxfId="4900" priority="4535" stopIfTrue="1" operator="lessThan">
      <formula>0</formula>
    </cfRule>
  </conditionalFormatting>
  <conditionalFormatting sqref="A176 E176">
    <cfRule type="cellIs" dxfId="4899" priority="4534" stopIfTrue="1" operator="lessThan">
      <formula>0</formula>
    </cfRule>
  </conditionalFormatting>
  <conditionalFormatting sqref="A176 E176">
    <cfRule type="cellIs" dxfId="4898" priority="4533" stopIfTrue="1" operator="lessThan">
      <formula>0</formula>
    </cfRule>
  </conditionalFormatting>
  <conditionalFormatting sqref="A237:L326">
    <cfRule type="cellIs" dxfId="4897" priority="4532" stopIfTrue="1" operator="lessThan">
      <formula>0</formula>
    </cfRule>
  </conditionalFormatting>
  <conditionalFormatting sqref="B177:D177">
    <cfRule type="cellIs" dxfId="4896" priority="4223" stopIfTrue="1" operator="lessThan">
      <formula>0</formula>
    </cfRule>
  </conditionalFormatting>
  <conditionalFormatting sqref="B177:D177">
    <cfRule type="cellIs" dxfId="4895" priority="4222" stopIfTrue="1" operator="lessThan">
      <formula>0</formula>
    </cfRule>
  </conditionalFormatting>
  <conditionalFormatting sqref="B177:D177">
    <cfRule type="cellIs" dxfId="4894" priority="4221" stopIfTrue="1" operator="lessThan">
      <formula>0</formula>
    </cfRule>
  </conditionalFormatting>
  <conditionalFormatting sqref="B177:D177">
    <cfRule type="cellIs" dxfId="4893" priority="4220" stopIfTrue="1" operator="lessThan">
      <formula>0</formula>
    </cfRule>
  </conditionalFormatting>
  <conditionalFormatting sqref="B177:D177">
    <cfRule type="cellIs" dxfId="4892" priority="4219" stopIfTrue="1" operator="lessThan">
      <formula>0</formula>
    </cfRule>
  </conditionalFormatting>
  <conditionalFormatting sqref="B177:D177">
    <cfRule type="cellIs" dxfId="4891" priority="4218" stopIfTrue="1" operator="lessThan">
      <formula>0</formula>
    </cfRule>
  </conditionalFormatting>
  <conditionalFormatting sqref="B177:D177">
    <cfRule type="cellIs" dxfId="4890" priority="4217" stopIfTrue="1" operator="lessThan">
      <formula>0</formula>
    </cfRule>
  </conditionalFormatting>
  <conditionalFormatting sqref="B177:D177">
    <cfRule type="cellIs" dxfId="4889" priority="4216" stopIfTrue="1" operator="lessThan">
      <formula>0</formula>
    </cfRule>
  </conditionalFormatting>
  <conditionalFormatting sqref="B177:D177">
    <cfRule type="cellIs" dxfId="4888" priority="4215" stopIfTrue="1" operator="lessThan">
      <formula>0</formula>
    </cfRule>
  </conditionalFormatting>
  <conditionalFormatting sqref="B177:D177">
    <cfRule type="cellIs" dxfId="4887" priority="4214" stopIfTrue="1" operator="lessThan">
      <formula>0</formula>
    </cfRule>
  </conditionalFormatting>
  <conditionalFormatting sqref="B177:D177">
    <cfRule type="cellIs" dxfId="4886" priority="4213" stopIfTrue="1" operator="lessThan">
      <formula>0</formula>
    </cfRule>
  </conditionalFormatting>
  <conditionalFormatting sqref="B177:D177">
    <cfRule type="cellIs" dxfId="4885" priority="4212" stopIfTrue="1" operator="lessThan">
      <formula>0</formula>
    </cfRule>
  </conditionalFormatting>
  <conditionalFormatting sqref="B177:D177">
    <cfRule type="cellIs" dxfId="4884" priority="4211" stopIfTrue="1" operator="lessThan">
      <formula>0</formula>
    </cfRule>
  </conditionalFormatting>
  <conditionalFormatting sqref="B177:D177">
    <cfRule type="cellIs" dxfId="4883" priority="4210" stopIfTrue="1" operator="lessThan">
      <formula>0</formula>
    </cfRule>
  </conditionalFormatting>
  <conditionalFormatting sqref="B177:D177">
    <cfRule type="cellIs" dxfId="4882" priority="4209" stopIfTrue="1" operator="lessThan">
      <formula>0</formula>
    </cfRule>
  </conditionalFormatting>
  <conditionalFormatting sqref="B177:D177">
    <cfRule type="cellIs" dxfId="4881" priority="4208" stopIfTrue="1" operator="lessThan">
      <formula>0</formula>
    </cfRule>
  </conditionalFormatting>
  <conditionalFormatting sqref="B177:D177">
    <cfRule type="cellIs" dxfId="4880" priority="4207" stopIfTrue="1" operator="lessThan">
      <formula>0</formula>
    </cfRule>
  </conditionalFormatting>
  <conditionalFormatting sqref="B177:D177">
    <cfRule type="cellIs" dxfId="4879" priority="4206" stopIfTrue="1" operator="lessThan">
      <formula>0</formula>
    </cfRule>
  </conditionalFormatting>
  <conditionalFormatting sqref="B177:D177">
    <cfRule type="cellIs" dxfId="4878" priority="4205" stopIfTrue="1" operator="lessThan">
      <formula>0</formula>
    </cfRule>
  </conditionalFormatting>
  <conditionalFormatting sqref="B177:D177">
    <cfRule type="cellIs" dxfId="4877" priority="4204" stopIfTrue="1" operator="lessThan">
      <formula>0</formula>
    </cfRule>
  </conditionalFormatting>
  <conditionalFormatting sqref="B177:D177">
    <cfRule type="cellIs" dxfId="4876" priority="4203" stopIfTrue="1" operator="lessThan">
      <formula>0</formula>
    </cfRule>
  </conditionalFormatting>
  <conditionalFormatting sqref="B177:D177">
    <cfRule type="cellIs" dxfId="4875" priority="4202" stopIfTrue="1" operator="lessThan">
      <formula>0</formula>
    </cfRule>
  </conditionalFormatting>
  <conditionalFormatting sqref="B177:D177">
    <cfRule type="cellIs" dxfId="4874" priority="4201" stopIfTrue="1" operator="lessThan">
      <formula>0</formula>
    </cfRule>
  </conditionalFormatting>
  <conditionalFormatting sqref="B177:D177">
    <cfRule type="cellIs" dxfId="4873" priority="4200" stopIfTrue="1" operator="lessThan">
      <formula>0</formula>
    </cfRule>
  </conditionalFormatting>
  <conditionalFormatting sqref="B177:D177">
    <cfRule type="cellIs" dxfId="4872" priority="4199" stopIfTrue="1" operator="lessThan">
      <formula>0</formula>
    </cfRule>
  </conditionalFormatting>
  <conditionalFormatting sqref="A177 E177">
    <cfRule type="cellIs" dxfId="4871" priority="4198" stopIfTrue="1" operator="lessThan">
      <formula>0</formula>
    </cfRule>
  </conditionalFormatting>
  <conditionalFormatting sqref="A177 E177">
    <cfRule type="cellIs" dxfId="4870" priority="4197" stopIfTrue="1" operator="lessThan">
      <formula>0</formula>
    </cfRule>
  </conditionalFormatting>
  <conditionalFormatting sqref="A177 E177">
    <cfRule type="cellIs" dxfId="4869" priority="4196" stopIfTrue="1" operator="lessThan">
      <formula>0</formula>
    </cfRule>
  </conditionalFormatting>
  <conditionalFormatting sqref="A177 E177">
    <cfRule type="cellIs" dxfId="4868" priority="4195" stopIfTrue="1" operator="lessThan">
      <formula>0</formula>
    </cfRule>
  </conditionalFormatting>
  <conditionalFormatting sqref="A177 E177">
    <cfRule type="cellIs" dxfId="4867" priority="4194" stopIfTrue="1" operator="lessThan">
      <formula>0</formula>
    </cfRule>
  </conditionalFormatting>
  <conditionalFormatting sqref="A177 E177">
    <cfRule type="cellIs" dxfId="4866" priority="4193" stopIfTrue="1" operator="lessThan">
      <formula>0</formula>
    </cfRule>
  </conditionalFormatting>
  <conditionalFormatting sqref="A177 E177">
    <cfRule type="cellIs" dxfId="4865" priority="4192" stopIfTrue="1" operator="lessThan">
      <formula>0</formula>
    </cfRule>
  </conditionalFormatting>
  <conditionalFormatting sqref="A177 E177">
    <cfRule type="cellIs" dxfId="4864" priority="4191" stopIfTrue="1" operator="lessThan">
      <formula>0</formula>
    </cfRule>
  </conditionalFormatting>
  <conditionalFormatting sqref="A177 E177">
    <cfRule type="cellIs" dxfId="4863" priority="4190" stopIfTrue="1" operator="lessThan">
      <formula>0</formula>
    </cfRule>
  </conditionalFormatting>
  <conditionalFormatting sqref="A177 E177">
    <cfRule type="cellIs" dxfId="4862" priority="4189" stopIfTrue="1" operator="lessThan">
      <formula>0</formula>
    </cfRule>
  </conditionalFormatting>
  <conditionalFormatting sqref="A177 E177">
    <cfRule type="cellIs" dxfId="4861" priority="4188" stopIfTrue="1" operator="lessThan">
      <formula>0</formula>
    </cfRule>
  </conditionalFormatting>
  <conditionalFormatting sqref="A177 E177">
    <cfRule type="cellIs" dxfId="4860" priority="4187" stopIfTrue="1" operator="lessThan">
      <formula>0</formula>
    </cfRule>
  </conditionalFormatting>
  <conditionalFormatting sqref="A177 E177">
    <cfRule type="cellIs" dxfId="4859" priority="4186" stopIfTrue="1" operator="lessThan">
      <formula>0</formula>
    </cfRule>
  </conditionalFormatting>
  <conditionalFormatting sqref="A177 E177">
    <cfRule type="cellIs" dxfId="4858" priority="4185" stopIfTrue="1" operator="lessThan">
      <formula>0</formula>
    </cfRule>
  </conditionalFormatting>
  <conditionalFormatting sqref="A177 E177">
    <cfRule type="cellIs" dxfId="4857" priority="4184" stopIfTrue="1" operator="lessThan">
      <formula>0</formula>
    </cfRule>
  </conditionalFormatting>
  <conditionalFormatting sqref="A177 E177">
    <cfRule type="cellIs" dxfId="4856" priority="4183" stopIfTrue="1" operator="lessThan">
      <formula>0</formula>
    </cfRule>
  </conditionalFormatting>
  <conditionalFormatting sqref="A177 E177">
    <cfRule type="cellIs" dxfId="4855" priority="4182" stopIfTrue="1" operator="lessThan">
      <formula>0</formula>
    </cfRule>
  </conditionalFormatting>
  <conditionalFormatting sqref="A177 E177">
    <cfRule type="cellIs" dxfId="4854" priority="4181" stopIfTrue="1" operator="lessThan">
      <formula>0</formula>
    </cfRule>
  </conditionalFormatting>
  <conditionalFormatting sqref="A177 E177">
    <cfRule type="cellIs" dxfId="4853" priority="4180" stopIfTrue="1" operator="lessThan">
      <formula>0</formula>
    </cfRule>
  </conditionalFormatting>
  <conditionalFormatting sqref="A177 E177">
    <cfRule type="cellIs" dxfId="4852" priority="4179" stopIfTrue="1" operator="lessThan">
      <formula>0</formula>
    </cfRule>
  </conditionalFormatting>
  <conditionalFormatting sqref="A177 E177">
    <cfRule type="cellIs" dxfId="4851" priority="4178" stopIfTrue="1" operator="lessThan">
      <formula>0</formula>
    </cfRule>
  </conditionalFormatting>
  <conditionalFormatting sqref="A177 E177">
    <cfRule type="cellIs" dxfId="4850" priority="4177" stopIfTrue="1" operator="lessThan">
      <formula>0</formula>
    </cfRule>
  </conditionalFormatting>
  <conditionalFormatting sqref="A177 E177">
    <cfRule type="cellIs" dxfId="4849" priority="4176" stopIfTrue="1" operator="lessThan">
      <formula>0</formula>
    </cfRule>
  </conditionalFormatting>
  <conditionalFormatting sqref="A177 E177">
    <cfRule type="cellIs" dxfId="4848" priority="4175" stopIfTrue="1" operator="lessThan">
      <formula>0</formula>
    </cfRule>
  </conditionalFormatting>
  <conditionalFormatting sqref="A177 E177">
    <cfRule type="cellIs" dxfId="4847" priority="4174" stopIfTrue="1" operator="lessThan">
      <formula>0</formula>
    </cfRule>
  </conditionalFormatting>
  <conditionalFormatting sqref="F9:L147">
    <cfRule type="cellIs" dxfId="4846" priority="4173" stopIfTrue="1" operator="lessThan">
      <formula>0</formula>
    </cfRule>
  </conditionalFormatting>
  <conditionalFormatting sqref="F22:L147">
    <cfRule type="cellIs" dxfId="4845" priority="4172" stopIfTrue="1" operator="lessThan">
      <formula>0</formula>
    </cfRule>
  </conditionalFormatting>
  <conditionalFormatting sqref="F22:L92">
    <cfRule type="cellIs" dxfId="4844" priority="4171" stopIfTrue="1" operator="lessThan">
      <formula>0</formula>
    </cfRule>
  </conditionalFormatting>
  <conditionalFormatting sqref="F144:L147">
    <cfRule type="cellIs" dxfId="4843" priority="4170" stopIfTrue="1" operator="lessThan">
      <formula>0</formula>
    </cfRule>
  </conditionalFormatting>
  <conditionalFormatting sqref="F144:L147">
    <cfRule type="cellIs" dxfId="4842" priority="4169" stopIfTrue="1" operator="lessThan">
      <formula>0</formula>
    </cfRule>
  </conditionalFormatting>
  <conditionalFormatting sqref="F145:L147">
    <cfRule type="cellIs" dxfId="4841" priority="4168" stopIfTrue="1" operator="lessThan">
      <formula>0</formula>
    </cfRule>
  </conditionalFormatting>
  <conditionalFormatting sqref="F145:L147">
    <cfRule type="cellIs" dxfId="4840" priority="4167" stopIfTrue="1" operator="lessThan">
      <formula>0</formula>
    </cfRule>
  </conditionalFormatting>
  <conditionalFormatting sqref="F145:L147">
    <cfRule type="cellIs" dxfId="4839" priority="4166" stopIfTrue="1" operator="lessThan">
      <formula>0</formula>
    </cfRule>
  </conditionalFormatting>
  <conditionalFormatting sqref="F145:L147">
    <cfRule type="cellIs" dxfId="4838" priority="4165" stopIfTrue="1" operator="lessThan">
      <formula>0</formula>
    </cfRule>
  </conditionalFormatting>
  <conditionalFormatting sqref="F145:L147">
    <cfRule type="cellIs" dxfId="4837" priority="4164" stopIfTrue="1" operator="lessThan">
      <formula>0</formula>
    </cfRule>
  </conditionalFormatting>
  <conditionalFormatting sqref="F145:L147">
    <cfRule type="cellIs" dxfId="4836" priority="4163" stopIfTrue="1" operator="lessThan">
      <formula>0</formula>
    </cfRule>
  </conditionalFormatting>
  <conditionalFormatting sqref="F145:L147">
    <cfRule type="cellIs" dxfId="4835" priority="4162" stopIfTrue="1" operator="lessThan">
      <formula>0</formula>
    </cfRule>
  </conditionalFormatting>
  <conditionalFormatting sqref="F145:L147">
    <cfRule type="cellIs" dxfId="4834" priority="4161" stopIfTrue="1" operator="lessThan">
      <formula>0</formula>
    </cfRule>
  </conditionalFormatting>
  <conditionalFormatting sqref="F145:L147">
    <cfRule type="cellIs" dxfId="4833" priority="4160" stopIfTrue="1" operator="lessThan">
      <formula>0</formula>
    </cfRule>
  </conditionalFormatting>
  <conditionalFormatting sqref="F145:L147">
    <cfRule type="cellIs" dxfId="4832" priority="4159" stopIfTrue="1" operator="lessThan">
      <formula>0</formula>
    </cfRule>
  </conditionalFormatting>
  <conditionalFormatting sqref="F145:L147">
    <cfRule type="cellIs" dxfId="4831" priority="4158" stopIfTrue="1" operator="lessThan">
      <formula>0</formula>
    </cfRule>
  </conditionalFormatting>
  <conditionalFormatting sqref="F145:L147">
    <cfRule type="cellIs" dxfId="4830" priority="4157" stopIfTrue="1" operator="lessThan">
      <formula>0</formula>
    </cfRule>
  </conditionalFormatting>
  <conditionalFormatting sqref="F145:L147">
    <cfRule type="cellIs" dxfId="4829" priority="4156" stopIfTrue="1" operator="lessThan">
      <formula>0</formula>
    </cfRule>
  </conditionalFormatting>
  <conditionalFormatting sqref="F145:L147">
    <cfRule type="cellIs" dxfId="4828" priority="4155" stopIfTrue="1" operator="lessThan">
      <formula>0</formula>
    </cfRule>
  </conditionalFormatting>
  <conditionalFormatting sqref="F145:L147">
    <cfRule type="cellIs" dxfId="4827" priority="4154" stopIfTrue="1" operator="lessThan">
      <formula>0</formula>
    </cfRule>
  </conditionalFormatting>
  <conditionalFormatting sqref="F145:L147">
    <cfRule type="cellIs" dxfId="4826" priority="4153" stopIfTrue="1" operator="lessThan">
      <formula>0</formula>
    </cfRule>
  </conditionalFormatting>
  <conditionalFormatting sqref="F145:L147">
    <cfRule type="cellIs" dxfId="4825" priority="4152" stopIfTrue="1" operator="lessThan">
      <formula>0</formula>
    </cfRule>
  </conditionalFormatting>
  <conditionalFormatting sqref="F145:L147">
    <cfRule type="cellIs" dxfId="4824" priority="4151" stopIfTrue="1" operator="lessThan">
      <formula>0</formula>
    </cfRule>
  </conditionalFormatting>
  <conditionalFormatting sqref="F145:L147">
    <cfRule type="cellIs" dxfId="4823" priority="4150" stopIfTrue="1" operator="lessThan">
      <formula>0</formula>
    </cfRule>
  </conditionalFormatting>
  <conditionalFormatting sqref="F145:L147">
    <cfRule type="cellIs" dxfId="4822" priority="4149" stopIfTrue="1" operator="lessThan">
      <formula>0</formula>
    </cfRule>
  </conditionalFormatting>
  <conditionalFormatting sqref="F145:L147">
    <cfRule type="cellIs" dxfId="4821" priority="4148" stopIfTrue="1" operator="lessThan">
      <formula>0</formula>
    </cfRule>
  </conditionalFormatting>
  <conditionalFormatting sqref="F145:L147">
    <cfRule type="cellIs" dxfId="4820" priority="4147" stopIfTrue="1" operator="lessThan">
      <formula>0</formula>
    </cfRule>
  </conditionalFormatting>
  <conditionalFormatting sqref="F145:L147">
    <cfRule type="cellIs" dxfId="4819" priority="4146" stopIfTrue="1" operator="lessThan">
      <formula>0</formula>
    </cfRule>
  </conditionalFormatting>
  <conditionalFormatting sqref="F145:L147">
    <cfRule type="cellIs" dxfId="4818" priority="4145" stopIfTrue="1" operator="lessThan">
      <formula>0</formula>
    </cfRule>
  </conditionalFormatting>
  <conditionalFormatting sqref="F145:L147">
    <cfRule type="cellIs" dxfId="4817" priority="4144" stopIfTrue="1" operator="lessThan">
      <formula>0</formula>
    </cfRule>
  </conditionalFormatting>
  <conditionalFormatting sqref="F146:L147">
    <cfRule type="cellIs" dxfId="4816" priority="4143" stopIfTrue="1" operator="lessThan">
      <formula>0</formula>
    </cfRule>
  </conditionalFormatting>
  <conditionalFormatting sqref="F146:L147">
    <cfRule type="cellIs" dxfId="4815" priority="4142" stopIfTrue="1" operator="lessThan">
      <formula>0</formula>
    </cfRule>
  </conditionalFormatting>
  <conditionalFormatting sqref="F146:L147">
    <cfRule type="cellIs" dxfId="4814" priority="4141" stopIfTrue="1" operator="lessThan">
      <formula>0</formula>
    </cfRule>
  </conditionalFormatting>
  <conditionalFormatting sqref="F146:L147">
    <cfRule type="cellIs" dxfId="4813" priority="4140" stopIfTrue="1" operator="lessThan">
      <formula>0</formula>
    </cfRule>
  </conditionalFormatting>
  <conditionalFormatting sqref="F146:L147">
    <cfRule type="cellIs" dxfId="4812" priority="4139" stopIfTrue="1" operator="lessThan">
      <formula>0</formula>
    </cfRule>
  </conditionalFormatting>
  <conditionalFormatting sqref="F146:L147">
    <cfRule type="cellIs" dxfId="4811" priority="4138" stopIfTrue="1" operator="lessThan">
      <formula>0</formula>
    </cfRule>
  </conditionalFormatting>
  <conditionalFormatting sqref="F146:L147">
    <cfRule type="cellIs" dxfId="4810" priority="4137" stopIfTrue="1" operator="lessThan">
      <formula>0</formula>
    </cfRule>
  </conditionalFormatting>
  <conditionalFormatting sqref="F146:L147">
    <cfRule type="cellIs" dxfId="4809" priority="4136" stopIfTrue="1" operator="lessThan">
      <formula>0</formula>
    </cfRule>
  </conditionalFormatting>
  <conditionalFormatting sqref="F146:L147">
    <cfRule type="cellIs" dxfId="4808" priority="4135" stopIfTrue="1" operator="lessThan">
      <formula>0</formula>
    </cfRule>
  </conditionalFormatting>
  <conditionalFormatting sqref="F146:L147">
    <cfRule type="cellIs" dxfId="4807" priority="4134" stopIfTrue="1" operator="lessThan">
      <formula>0</formula>
    </cfRule>
  </conditionalFormatting>
  <conditionalFormatting sqref="F146:L147">
    <cfRule type="cellIs" dxfId="4806" priority="4133" stopIfTrue="1" operator="lessThan">
      <formula>0</formula>
    </cfRule>
  </conditionalFormatting>
  <conditionalFormatting sqref="F146:L147">
    <cfRule type="cellIs" dxfId="4805" priority="4132" stopIfTrue="1" operator="lessThan">
      <formula>0</formula>
    </cfRule>
  </conditionalFormatting>
  <conditionalFormatting sqref="F146:L147">
    <cfRule type="cellIs" dxfId="4804" priority="4131" stopIfTrue="1" operator="lessThan">
      <formula>0</formula>
    </cfRule>
  </conditionalFormatting>
  <conditionalFormatting sqref="F146:L147">
    <cfRule type="cellIs" dxfId="4803" priority="4130" stopIfTrue="1" operator="lessThan">
      <formula>0</formula>
    </cfRule>
  </conditionalFormatting>
  <conditionalFormatting sqref="F146:L147">
    <cfRule type="cellIs" dxfId="4802" priority="4129" stopIfTrue="1" operator="lessThan">
      <formula>0</formula>
    </cfRule>
  </conditionalFormatting>
  <conditionalFormatting sqref="F146:L147">
    <cfRule type="cellIs" dxfId="4801" priority="4128" stopIfTrue="1" operator="lessThan">
      <formula>0</formula>
    </cfRule>
  </conditionalFormatting>
  <conditionalFormatting sqref="F146:L147">
    <cfRule type="cellIs" dxfId="4800" priority="4127" stopIfTrue="1" operator="lessThan">
      <formula>0</formula>
    </cfRule>
  </conditionalFormatting>
  <conditionalFormatting sqref="F146:L147">
    <cfRule type="cellIs" dxfId="4799" priority="4126" stopIfTrue="1" operator="lessThan">
      <formula>0</formula>
    </cfRule>
  </conditionalFormatting>
  <conditionalFormatting sqref="F146:L147">
    <cfRule type="cellIs" dxfId="4798" priority="4125" stopIfTrue="1" operator="lessThan">
      <formula>0</formula>
    </cfRule>
  </conditionalFormatting>
  <conditionalFormatting sqref="F146:L147">
    <cfRule type="cellIs" dxfId="4797" priority="4124" stopIfTrue="1" operator="lessThan">
      <formula>0</formula>
    </cfRule>
  </conditionalFormatting>
  <conditionalFormatting sqref="F146:L147">
    <cfRule type="cellIs" dxfId="4796" priority="4123" stopIfTrue="1" operator="lessThan">
      <formula>0</formula>
    </cfRule>
  </conditionalFormatting>
  <conditionalFormatting sqref="F146:L147">
    <cfRule type="cellIs" dxfId="4795" priority="4122" stopIfTrue="1" operator="lessThan">
      <formula>0</formula>
    </cfRule>
  </conditionalFormatting>
  <conditionalFormatting sqref="F146:L147">
    <cfRule type="cellIs" dxfId="4794" priority="4121" stopIfTrue="1" operator="lessThan">
      <formula>0</formula>
    </cfRule>
  </conditionalFormatting>
  <conditionalFormatting sqref="F146:L147">
    <cfRule type="cellIs" dxfId="4793" priority="4120" stopIfTrue="1" operator="lessThan">
      <formula>0</formula>
    </cfRule>
  </conditionalFormatting>
  <conditionalFormatting sqref="F146:L147">
    <cfRule type="cellIs" dxfId="4792" priority="4119" stopIfTrue="1" operator="lessThan">
      <formula>0</formula>
    </cfRule>
  </conditionalFormatting>
  <conditionalFormatting sqref="F147:L147">
    <cfRule type="cellIs" dxfId="4791" priority="4118" stopIfTrue="1" operator="lessThan">
      <formula>0</formula>
    </cfRule>
  </conditionalFormatting>
  <conditionalFormatting sqref="F147:L147">
    <cfRule type="cellIs" dxfId="4790" priority="4117" stopIfTrue="1" operator="lessThan">
      <formula>0</formula>
    </cfRule>
  </conditionalFormatting>
  <conditionalFormatting sqref="F147:L147">
    <cfRule type="cellIs" dxfId="4789" priority="4116" stopIfTrue="1" operator="lessThan">
      <formula>0</formula>
    </cfRule>
  </conditionalFormatting>
  <conditionalFormatting sqref="F147:L147">
    <cfRule type="cellIs" dxfId="4788" priority="4115" stopIfTrue="1" operator="lessThan">
      <formula>0</formula>
    </cfRule>
  </conditionalFormatting>
  <conditionalFormatting sqref="F147:L147">
    <cfRule type="cellIs" dxfId="4787" priority="4114" stopIfTrue="1" operator="lessThan">
      <formula>0</formula>
    </cfRule>
  </conditionalFormatting>
  <conditionalFormatting sqref="F147:L147">
    <cfRule type="cellIs" dxfId="4786" priority="4113" stopIfTrue="1" operator="lessThan">
      <formula>0</formula>
    </cfRule>
  </conditionalFormatting>
  <conditionalFormatting sqref="F147:L147">
    <cfRule type="cellIs" dxfId="4785" priority="4112" stopIfTrue="1" operator="lessThan">
      <formula>0</formula>
    </cfRule>
  </conditionalFormatting>
  <conditionalFormatting sqref="F147:L147">
    <cfRule type="cellIs" dxfId="4784" priority="4111" stopIfTrue="1" operator="lessThan">
      <formula>0</formula>
    </cfRule>
  </conditionalFormatting>
  <conditionalFormatting sqref="F147:L147">
    <cfRule type="cellIs" dxfId="4783" priority="4110" stopIfTrue="1" operator="lessThan">
      <formula>0</formula>
    </cfRule>
  </conditionalFormatting>
  <conditionalFormatting sqref="F147:L147">
    <cfRule type="cellIs" dxfId="4782" priority="4109" stopIfTrue="1" operator="lessThan">
      <formula>0</formula>
    </cfRule>
  </conditionalFormatting>
  <conditionalFormatting sqref="F147:L147">
    <cfRule type="cellIs" dxfId="4781" priority="4108" stopIfTrue="1" operator="lessThan">
      <formula>0</formula>
    </cfRule>
  </conditionalFormatting>
  <conditionalFormatting sqref="F147:L147">
    <cfRule type="cellIs" dxfId="4780" priority="4107" stopIfTrue="1" operator="lessThan">
      <formula>0</formula>
    </cfRule>
  </conditionalFormatting>
  <conditionalFormatting sqref="F147:L147">
    <cfRule type="cellIs" dxfId="4779" priority="4106" stopIfTrue="1" operator="lessThan">
      <formula>0</formula>
    </cfRule>
  </conditionalFormatting>
  <conditionalFormatting sqref="F147:L147">
    <cfRule type="cellIs" dxfId="4778" priority="4105" stopIfTrue="1" operator="lessThan">
      <formula>0</formula>
    </cfRule>
  </conditionalFormatting>
  <conditionalFormatting sqref="F147:L147">
    <cfRule type="cellIs" dxfId="4777" priority="4104" stopIfTrue="1" operator="lessThan">
      <formula>0</formula>
    </cfRule>
  </conditionalFormatting>
  <conditionalFormatting sqref="F147:L147">
    <cfRule type="cellIs" dxfId="4776" priority="4103" stopIfTrue="1" operator="lessThan">
      <formula>0</formula>
    </cfRule>
  </conditionalFormatting>
  <conditionalFormatting sqref="F147:L147">
    <cfRule type="cellIs" dxfId="4775" priority="4102" stopIfTrue="1" operator="lessThan">
      <formula>0</formula>
    </cfRule>
  </conditionalFormatting>
  <conditionalFormatting sqref="F147:L147">
    <cfRule type="cellIs" dxfId="4774" priority="4101" stopIfTrue="1" operator="lessThan">
      <formula>0</formula>
    </cfRule>
  </conditionalFormatting>
  <conditionalFormatting sqref="F147:L147">
    <cfRule type="cellIs" dxfId="4773" priority="4100" stopIfTrue="1" operator="lessThan">
      <formula>0</formula>
    </cfRule>
  </conditionalFormatting>
  <conditionalFormatting sqref="F147:L147">
    <cfRule type="cellIs" dxfId="4772" priority="4099" stopIfTrue="1" operator="lessThan">
      <formula>0</formula>
    </cfRule>
  </conditionalFormatting>
  <conditionalFormatting sqref="F147:L147">
    <cfRule type="cellIs" dxfId="4771" priority="4098" stopIfTrue="1" operator="lessThan">
      <formula>0</formula>
    </cfRule>
  </conditionalFormatting>
  <conditionalFormatting sqref="F147:L147">
    <cfRule type="cellIs" dxfId="4770" priority="4097" stopIfTrue="1" operator="lessThan">
      <formula>0</formula>
    </cfRule>
  </conditionalFormatting>
  <conditionalFormatting sqref="F147:L147">
    <cfRule type="cellIs" dxfId="4769" priority="4096" stopIfTrue="1" operator="lessThan">
      <formula>0</formula>
    </cfRule>
  </conditionalFormatting>
  <conditionalFormatting sqref="F147:L147">
    <cfRule type="cellIs" dxfId="4768" priority="4095" stopIfTrue="1" operator="lessThan">
      <formula>0</formula>
    </cfRule>
  </conditionalFormatting>
  <conditionalFormatting sqref="F147:L147">
    <cfRule type="cellIs" dxfId="4767" priority="4094" stopIfTrue="1" operator="lessThan">
      <formula>0</formula>
    </cfRule>
  </conditionalFormatting>
  <conditionalFormatting sqref="F148:L148">
    <cfRule type="cellIs" dxfId="4766" priority="4093" stopIfTrue="1" operator="lessThan">
      <formula>0</formula>
    </cfRule>
  </conditionalFormatting>
  <conditionalFormatting sqref="F148:L148">
    <cfRule type="cellIs" dxfId="4765" priority="4092" stopIfTrue="1" operator="lessThan">
      <formula>0</formula>
    </cfRule>
  </conditionalFormatting>
  <conditionalFormatting sqref="F148:L148">
    <cfRule type="cellIs" dxfId="4764" priority="4091" stopIfTrue="1" operator="lessThan">
      <formula>0</formula>
    </cfRule>
  </conditionalFormatting>
  <conditionalFormatting sqref="F148:L148">
    <cfRule type="cellIs" dxfId="4763" priority="4090" stopIfTrue="1" operator="lessThan">
      <formula>0</formula>
    </cfRule>
  </conditionalFormatting>
  <conditionalFormatting sqref="F148:L148">
    <cfRule type="cellIs" dxfId="4762" priority="4089" stopIfTrue="1" operator="lessThan">
      <formula>0</formula>
    </cfRule>
  </conditionalFormatting>
  <conditionalFormatting sqref="F148:L148">
    <cfRule type="cellIs" dxfId="4761" priority="4088" stopIfTrue="1" operator="lessThan">
      <formula>0</formula>
    </cfRule>
  </conditionalFormatting>
  <conditionalFormatting sqref="F148:L148">
    <cfRule type="cellIs" dxfId="4760" priority="4087" stopIfTrue="1" operator="lessThan">
      <formula>0</formula>
    </cfRule>
  </conditionalFormatting>
  <conditionalFormatting sqref="F148:L148">
    <cfRule type="cellIs" dxfId="4759" priority="4086" stopIfTrue="1" operator="lessThan">
      <formula>0</formula>
    </cfRule>
  </conditionalFormatting>
  <conditionalFormatting sqref="F148:L148">
    <cfRule type="cellIs" dxfId="4758" priority="4085" stopIfTrue="1" operator="lessThan">
      <formula>0</formula>
    </cfRule>
  </conditionalFormatting>
  <conditionalFormatting sqref="F148:L148">
    <cfRule type="cellIs" dxfId="4757" priority="4084" stopIfTrue="1" operator="lessThan">
      <formula>0</formula>
    </cfRule>
  </conditionalFormatting>
  <conditionalFormatting sqref="F148:L148">
    <cfRule type="cellIs" dxfId="4756" priority="4083" stopIfTrue="1" operator="lessThan">
      <formula>0</formula>
    </cfRule>
  </conditionalFormatting>
  <conditionalFormatting sqref="F148:L148">
    <cfRule type="cellIs" dxfId="4755" priority="4082" stopIfTrue="1" operator="lessThan">
      <formula>0</formula>
    </cfRule>
  </conditionalFormatting>
  <conditionalFormatting sqref="F148:L148">
    <cfRule type="cellIs" dxfId="4754" priority="4081" stopIfTrue="1" operator="lessThan">
      <formula>0</formula>
    </cfRule>
  </conditionalFormatting>
  <conditionalFormatting sqref="F148:L148">
    <cfRule type="cellIs" dxfId="4753" priority="4080" stopIfTrue="1" operator="lessThan">
      <formula>0</formula>
    </cfRule>
  </conditionalFormatting>
  <conditionalFormatting sqref="F148:L148">
    <cfRule type="cellIs" dxfId="4752" priority="4079" stopIfTrue="1" operator="lessThan">
      <formula>0</formula>
    </cfRule>
  </conditionalFormatting>
  <conditionalFormatting sqref="F148:L148">
    <cfRule type="cellIs" dxfId="4751" priority="4078" stopIfTrue="1" operator="lessThan">
      <formula>0</formula>
    </cfRule>
  </conditionalFormatting>
  <conditionalFormatting sqref="F148:L148">
    <cfRule type="cellIs" dxfId="4750" priority="4077" stopIfTrue="1" operator="lessThan">
      <formula>0</formula>
    </cfRule>
  </conditionalFormatting>
  <conditionalFormatting sqref="F148:L148">
    <cfRule type="cellIs" dxfId="4749" priority="4076" stopIfTrue="1" operator="lessThan">
      <formula>0</formula>
    </cfRule>
  </conditionalFormatting>
  <conditionalFormatting sqref="F148:L148">
    <cfRule type="cellIs" dxfId="4748" priority="4075" stopIfTrue="1" operator="lessThan">
      <formula>0</formula>
    </cfRule>
  </conditionalFormatting>
  <conditionalFormatting sqref="F148:L148">
    <cfRule type="cellIs" dxfId="4747" priority="4074" stopIfTrue="1" operator="lessThan">
      <formula>0</formula>
    </cfRule>
  </conditionalFormatting>
  <conditionalFormatting sqref="F148:L148">
    <cfRule type="cellIs" dxfId="4746" priority="4073" stopIfTrue="1" operator="lessThan">
      <formula>0</formula>
    </cfRule>
  </conditionalFormatting>
  <conditionalFormatting sqref="F148:L148">
    <cfRule type="cellIs" dxfId="4745" priority="4072" stopIfTrue="1" operator="lessThan">
      <formula>0</formula>
    </cfRule>
  </conditionalFormatting>
  <conditionalFormatting sqref="F148:L148">
    <cfRule type="cellIs" dxfId="4744" priority="4071" stopIfTrue="1" operator="lessThan">
      <formula>0</formula>
    </cfRule>
  </conditionalFormatting>
  <conditionalFormatting sqref="F148:L148">
    <cfRule type="cellIs" dxfId="4743" priority="4070" stopIfTrue="1" operator="lessThan">
      <formula>0</formula>
    </cfRule>
  </conditionalFormatting>
  <conditionalFormatting sqref="F148:L148">
    <cfRule type="cellIs" dxfId="4742" priority="4069" stopIfTrue="1" operator="lessThan">
      <formula>0</formula>
    </cfRule>
  </conditionalFormatting>
  <conditionalFormatting sqref="F149:L149">
    <cfRule type="cellIs" dxfId="4741" priority="4068" stopIfTrue="1" operator="lessThan">
      <formula>0</formula>
    </cfRule>
  </conditionalFormatting>
  <conditionalFormatting sqref="F149:L149">
    <cfRule type="cellIs" dxfId="4740" priority="4067" stopIfTrue="1" operator="lessThan">
      <formula>0</formula>
    </cfRule>
  </conditionalFormatting>
  <conditionalFormatting sqref="F149:L149">
    <cfRule type="cellIs" dxfId="4739" priority="4066" stopIfTrue="1" operator="lessThan">
      <formula>0</formula>
    </cfRule>
  </conditionalFormatting>
  <conditionalFormatting sqref="F149:L149">
    <cfRule type="cellIs" dxfId="4738" priority="4065" stopIfTrue="1" operator="lessThan">
      <formula>0</formula>
    </cfRule>
  </conditionalFormatting>
  <conditionalFormatting sqref="F149:L149">
    <cfRule type="cellIs" dxfId="4737" priority="4064" stopIfTrue="1" operator="lessThan">
      <formula>0</formula>
    </cfRule>
  </conditionalFormatting>
  <conditionalFormatting sqref="F149:L149">
    <cfRule type="cellIs" dxfId="4736" priority="4063" stopIfTrue="1" operator="lessThan">
      <formula>0</formula>
    </cfRule>
  </conditionalFormatting>
  <conditionalFormatting sqref="F149:L149">
    <cfRule type="cellIs" dxfId="4735" priority="4062" stopIfTrue="1" operator="lessThan">
      <formula>0</formula>
    </cfRule>
  </conditionalFormatting>
  <conditionalFormatting sqref="F149:L149">
    <cfRule type="cellIs" dxfId="4734" priority="4061" stopIfTrue="1" operator="lessThan">
      <formula>0</formula>
    </cfRule>
  </conditionalFormatting>
  <conditionalFormatting sqref="F149:L149">
    <cfRule type="cellIs" dxfId="4733" priority="4060" stopIfTrue="1" operator="lessThan">
      <formula>0</formula>
    </cfRule>
  </conditionalFormatting>
  <conditionalFormatting sqref="F149:L149">
    <cfRule type="cellIs" dxfId="4732" priority="4059" stopIfTrue="1" operator="lessThan">
      <formula>0</formula>
    </cfRule>
  </conditionalFormatting>
  <conditionalFormatting sqref="F149:L149">
    <cfRule type="cellIs" dxfId="4731" priority="4058" stopIfTrue="1" operator="lessThan">
      <formula>0</formula>
    </cfRule>
  </conditionalFormatting>
  <conditionalFormatting sqref="F149:L149">
    <cfRule type="cellIs" dxfId="4730" priority="4057" stopIfTrue="1" operator="lessThan">
      <formula>0</formula>
    </cfRule>
  </conditionalFormatting>
  <conditionalFormatting sqref="F149:L149">
    <cfRule type="cellIs" dxfId="4729" priority="4056" stopIfTrue="1" operator="lessThan">
      <formula>0</formula>
    </cfRule>
  </conditionalFormatting>
  <conditionalFormatting sqref="F149:L149">
    <cfRule type="cellIs" dxfId="4728" priority="4055" stopIfTrue="1" operator="lessThan">
      <formula>0</formula>
    </cfRule>
  </conditionalFormatting>
  <conditionalFormatting sqref="F149:L149">
    <cfRule type="cellIs" dxfId="4727" priority="4054" stopIfTrue="1" operator="lessThan">
      <formula>0</formula>
    </cfRule>
  </conditionalFormatting>
  <conditionalFormatting sqref="F149:L149">
    <cfRule type="cellIs" dxfId="4726" priority="4053" stopIfTrue="1" operator="lessThan">
      <formula>0</formula>
    </cfRule>
  </conditionalFormatting>
  <conditionalFormatting sqref="F149:L149">
    <cfRule type="cellIs" dxfId="4725" priority="4052" stopIfTrue="1" operator="lessThan">
      <formula>0</formula>
    </cfRule>
  </conditionalFormatting>
  <conditionalFormatting sqref="F149:L149">
    <cfRule type="cellIs" dxfId="4724" priority="4051" stopIfTrue="1" operator="lessThan">
      <formula>0</formula>
    </cfRule>
  </conditionalFormatting>
  <conditionalFormatting sqref="F149:L149">
    <cfRule type="cellIs" dxfId="4723" priority="4050" stopIfTrue="1" operator="lessThan">
      <formula>0</formula>
    </cfRule>
  </conditionalFormatting>
  <conditionalFormatting sqref="F149:L149">
    <cfRule type="cellIs" dxfId="4722" priority="4049" stopIfTrue="1" operator="lessThan">
      <formula>0</formula>
    </cfRule>
  </conditionalFormatting>
  <conditionalFormatting sqref="F149:L149">
    <cfRule type="cellIs" dxfId="4721" priority="4048" stopIfTrue="1" operator="lessThan">
      <formula>0</formula>
    </cfRule>
  </conditionalFormatting>
  <conditionalFormatting sqref="F149:L149">
    <cfRule type="cellIs" dxfId="4720" priority="4047" stopIfTrue="1" operator="lessThan">
      <formula>0</formula>
    </cfRule>
  </conditionalFormatting>
  <conditionalFormatting sqref="F149:L149">
    <cfRule type="cellIs" dxfId="4719" priority="4046" stopIfTrue="1" operator="lessThan">
      <formula>0</formula>
    </cfRule>
  </conditionalFormatting>
  <conditionalFormatting sqref="F149:L149">
    <cfRule type="cellIs" dxfId="4718" priority="4045" stopIfTrue="1" operator="lessThan">
      <formula>0</formula>
    </cfRule>
  </conditionalFormatting>
  <conditionalFormatting sqref="F149:L149">
    <cfRule type="cellIs" dxfId="4717" priority="4044" stopIfTrue="1" operator="lessThan">
      <formula>0</formula>
    </cfRule>
  </conditionalFormatting>
  <conditionalFormatting sqref="F150:L151">
    <cfRule type="cellIs" dxfId="4716" priority="4043" stopIfTrue="1" operator="lessThan">
      <formula>0</formula>
    </cfRule>
  </conditionalFormatting>
  <conditionalFormatting sqref="F150:L151">
    <cfRule type="cellIs" dxfId="4715" priority="4042" stopIfTrue="1" operator="lessThan">
      <formula>0</formula>
    </cfRule>
  </conditionalFormatting>
  <conditionalFormatting sqref="F150:L151">
    <cfRule type="cellIs" dxfId="4714" priority="4041" stopIfTrue="1" operator="lessThan">
      <formula>0</formula>
    </cfRule>
  </conditionalFormatting>
  <conditionalFormatting sqref="F150:L151">
    <cfRule type="cellIs" dxfId="4713" priority="4040" stopIfTrue="1" operator="lessThan">
      <formula>0</formula>
    </cfRule>
  </conditionalFormatting>
  <conditionalFormatting sqref="F150:L151">
    <cfRule type="cellIs" dxfId="4712" priority="4039" stopIfTrue="1" operator="lessThan">
      <formula>0</formula>
    </cfRule>
  </conditionalFormatting>
  <conditionalFormatting sqref="F150:L151">
    <cfRule type="cellIs" dxfId="4711" priority="4038" stopIfTrue="1" operator="lessThan">
      <formula>0</formula>
    </cfRule>
  </conditionalFormatting>
  <conditionalFormatting sqref="F150:L151">
    <cfRule type="cellIs" dxfId="4710" priority="4037" stopIfTrue="1" operator="lessThan">
      <formula>0</formula>
    </cfRule>
  </conditionalFormatting>
  <conditionalFormatting sqref="F150:L151">
    <cfRule type="cellIs" dxfId="4709" priority="4036" stopIfTrue="1" operator="lessThan">
      <formula>0</formula>
    </cfRule>
  </conditionalFormatting>
  <conditionalFormatting sqref="F150:L151">
    <cfRule type="cellIs" dxfId="4708" priority="4035" stopIfTrue="1" operator="lessThan">
      <formula>0</formula>
    </cfRule>
  </conditionalFormatting>
  <conditionalFormatting sqref="F150:L151">
    <cfRule type="cellIs" dxfId="4707" priority="4034" stopIfTrue="1" operator="lessThan">
      <formula>0</formula>
    </cfRule>
  </conditionalFormatting>
  <conditionalFormatting sqref="F150:L151">
    <cfRule type="cellIs" dxfId="4706" priority="4033" stopIfTrue="1" operator="lessThan">
      <formula>0</formula>
    </cfRule>
  </conditionalFormatting>
  <conditionalFormatting sqref="F150:L151">
    <cfRule type="cellIs" dxfId="4705" priority="4032" stopIfTrue="1" operator="lessThan">
      <formula>0</formula>
    </cfRule>
  </conditionalFormatting>
  <conditionalFormatting sqref="F150:L151">
    <cfRule type="cellIs" dxfId="4704" priority="4031" stopIfTrue="1" operator="lessThan">
      <formula>0</formula>
    </cfRule>
  </conditionalFormatting>
  <conditionalFormatting sqref="F150:L151">
    <cfRule type="cellIs" dxfId="4703" priority="4030" stopIfTrue="1" operator="lessThan">
      <formula>0</formula>
    </cfRule>
  </conditionalFormatting>
  <conditionalFormatting sqref="F150:L151">
    <cfRule type="cellIs" dxfId="4702" priority="4029" stopIfTrue="1" operator="lessThan">
      <formula>0</formula>
    </cfRule>
  </conditionalFormatting>
  <conditionalFormatting sqref="F150:L151">
    <cfRule type="cellIs" dxfId="4701" priority="4028" stopIfTrue="1" operator="lessThan">
      <formula>0</formula>
    </cfRule>
  </conditionalFormatting>
  <conditionalFormatting sqref="F150:L151">
    <cfRule type="cellIs" dxfId="4700" priority="4027" stopIfTrue="1" operator="lessThan">
      <formula>0</formula>
    </cfRule>
  </conditionalFormatting>
  <conditionalFormatting sqref="F150:L151">
    <cfRule type="cellIs" dxfId="4699" priority="4026" stopIfTrue="1" operator="lessThan">
      <formula>0</formula>
    </cfRule>
  </conditionalFormatting>
  <conditionalFormatting sqref="F150:L151">
    <cfRule type="cellIs" dxfId="4698" priority="4025" stopIfTrue="1" operator="lessThan">
      <formula>0</formula>
    </cfRule>
  </conditionalFormatting>
  <conditionalFormatting sqref="F150:L151">
    <cfRule type="cellIs" dxfId="4697" priority="4024" stopIfTrue="1" operator="lessThan">
      <formula>0</formula>
    </cfRule>
  </conditionalFormatting>
  <conditionalFormatting sqref="F150:L151">
    <cfRule type="cellIs" dxfId="4696" priority="4023" stopIfTrue="1" operator="lessThan">
      <formula>0</formula>
    </cfRule>
  </conditionalFormatting>
  <conditionalFormatting sqref="F150:L151">
    <cfRule type="cellIs" dxfId="4695" priority="4022" stopIfTrue="1" operator="lessThan">
      <formula>0</formula>
    </cfRule>
  </conditionalFormatting>
  <conditionalFormatting sqref="F150:L151">
    <cfRule type="cellIs" dxfId="4694" priority="4021" stopIfTrue="1" operator="lessThan">
      <formula>0</formula>
    </cfRule>
  </conditionalFormatting>
  <conditionalFormatting sqref="F150:L151">
    <cfRule type="cellIs" dxfId="4693" priority="4020" stopIfTrue="1" operator="lessThan">
      <formula>0</formula>
    </cfRule>
  </conditionalFormatting>
  <conditionalFormatting sqref="F150:L151">
    <cfRule type="cellIs" dxfId="4692" priority="4019" stopIfTrue="1" operator="lessThan">
      <formula>0</formula>
    </cfRule>
  </conditionalFormatting>
  <conditionalFormatting sqref="F152:L152">
    <cfRule type="cellIs" dxfId="4691" priority="4018" stopIfTrue="1" operator="lessThan">
      <formula>0</formula>
    </cfRule>
  </conditionalFormatting>
  <conditionalFormatting sqref="F152:L152">
    <cfRule type="cellIs" dxfId="4690" priority="4017" stopIfTrue="1" operator="lessThan">
      <formula>0</formula>
    </cfRule>
  </conditionalFormatting>
  <conditionalFormatting sqref="F152:L152">
    <cfRule type="cellIs" dxfId="4689" priority="4016" stopIfTrue="1" operator="lessThan">
      <formula>0</formula>
    </cfRule>
  </conditionalFormatting>
  <conditionalFormatting sqref="F152:L152">
    <cfRule type="cellIs" dxfId="4688" priority="4015" stopIfTrue="1" operator="lessThan">
      <formula>0</formula>
    </cfRule>
  </conditionalFormatting>
  <conditionalFormatting sqref="F152:L152">
    <cfRule type="cellIs" dxfId="4687" priority="4014" stopIfTrue="1" operator="lessThan">
      <formula>0</formula>
    </cfRule>
  </conditionalFormatting>
  <conditionalFormatting sqref="F152:L152">
    <cfRule type="cellIs" dxfId="4686" priority="4013" stopIfTrue="1" operator="lessThan">
      <formula>0</formula>
    </cfRule>
  </conditionalFormatting>
  <conditionalFormatting sqref="F152:L152">
    <cfRule type="cellIs" dxfId="4685" priority="4012" stopIfTrue="1" operator="lessThan">
      <formula>0</formula>
    </cfRule>
  </conditionalFormatting>
  <conditionalFormatting sqref="F152:L152">
    <cfRule type="cellIs" dxfId="4684" priority="4011" stopIfTrue="1" operator="lessThan">
      <formula>0</formula>
    </cfRule>
  </conditionalFormatting>
  <conditionalFormatting sqref="F152:L152">
    <cfRule type="cellIs" dxfId="4683" priority="4010" stopIfTrue="1" operator="lessThan">
      <formula>0</formula>
    </cfRule>
  </conditionalFormatting>
  <conditionalFormatting sqref="F152:L152">
    <cfRule type="cellIs" dxfId="4682" priority="4009" stopIfTrue="1" operator="lessThan">
      <formula>0</formula>
    </cfRule>
  </conditionalFormatting>
  <conditionalFormatting sqref="F152:L152">
    <cfRule type="cellIs" dxfId="4681" priority="4008" stopIfTrue="1" operator="lessThan">
      <formula>0</formula>
    </cfRule>
  </conditionalFormatting>
  <conditionalFormatting sqref="F152:L152">
    <cfRule type="cellIs" dxfId="4680" priority="4007" stopIfTrue="1" operator="lessThan">
      <formula>0</formula>
    </cfRule>
  </conditionalFormatting>
  <conditionalFormatting sqref="F152:L152">
    <cfRule type="cellIs" dxfId="4679" priority="4006" stopIfTrue="1" operator="lessThan">
      <formula>0</formula>
    </cfRule>
  </conditionalFormatting>
  <conditionalFormatting sqref="F152:L152">
    <cfRule type="cellIs" dxfId="4678" priority="4005" stopIfTrue="1" operator="lessThan">
      <formula>0</formula>
    </cfRule>
  </conditionalFormatting>
  <conditionalFormatting sqref="F152:L152">
    <cfRule type="cellIs" dxfId="4677" priority="4004" stopIfTrue="1" operator="lessThan">
      <formula>0</formula>
    </cfRule>
  </conditionalFormatting>
  <conditionalFormatting sqref="F152:L152">
    <cfRule type="cellIs" dxfId="4676" priority="4003" stopIfTrue="1" operator="lessThan">
      <formula>0</formula>
    </cfRule>
  </conditionalFormatting>
  <conditionalFormatting sqref="F152:L152">
    <cfRule type="cellIs" dxfId="4675" priority="4002" stopIfTrue="1" operator="lessThan">
      <formula>0</formula>
    </cfRule>
  </conditionalFormatting>
  <conditionalFormatting sqref="F152:L152">
    <cfRule type="cellIs" dxfId="4674" priority="4001" stopIfTrue="1" operator="lessThan">
      <formula>0</formula>
    </cfRule>
  </conditionalFormatting>
  <conditionalFormatting sqref="F152:L152">
    <cfRule type="cellIs" dxfId="4673" priority="4000" stopIfTrue="1" operator="lessThan">
      <formula>0</formula>
    </cfRule>
  </conditionalFormatting>
  <conditionalFormatting sqref="F152:L152">
    <cfRule type="cellIs" dxfId="4672" priority="3999" stopIfTrue="1" operator="lessThan">
      <formula>0</formula>
    </cfRule>
  </conditionalFormatting>
  <conditionalFormatting sqref="F152:L152">
    <cfRule type="cellIs" dxfId="4671" priority="3998" stopIfTrue="1" operator="lessThan">
      <formula>0</formula>
    </cfRule>
  </conditionalFormatting>
  <conditionalFormatting sqref="F152:L152">
    <cfRule type="cellIs" dxfId="4670" priority="3997" stopIfTrue="1" operator="lessThan">
      <formula>0</formula>
    </cfRule>
  </conditionalFormatting>
  <conditionalFormatting sqref="F152:L152">
    <cfRule type="cellIs" dxfId="4669" priority="3996" stopIfTrue="1" operator="lessThan">
      <formula>0</formula>
    </cfRule>
  </conditionalFormatting>
  <conditionalFormatting sqref="F152:L152">
    <cfRule type="cellIs" dxfId="4668" priority="3995" stopIfTrue="1" operator="lessThan">
      <formula>0</formula>
    </cfRule>
  </conditionalFormatting>
  <conditionalFormatting sqref="F152:L152">
    <cfRule type="cellIs" dxfId="4667" priority="3994" stopIfTrue="1" operator="lessThan">
      <formula>0</formula>
    </cfRule>
  </conditionalFormatting>
  <conditionalFormatting sqref="F153:L153">
    <cfRule type="cellIs" dxfId="4666" priority="3993" stopIfTrue="1" operator="lessThan">
      <formula>0</formula>
    </cfRule>
  </conditionalFormatting>
  <conditionalFormatting sqref="F153:L153">
    <cfRule type="cellIs" dxfId="4665" priority="3992" stopIfTrue="1" operator="lessThan">
      <formula>0</formula>
    </cfRule>
  </conditionalFormatting>
  <conditionalFormatting sqref="F153:L153">
    <cfRule type="cellIs" dxfId="4664" priority="3991" stopIfTrue="1" operator="lessThan">
      <formula>0</formula>
    </cfRule>
  </conditionalFormatting>
  <conditionalFormatting sqref="F153:L153">
    <cfRule type="cellIs" dxfId="4663" priority="3990" stopIfTrue="1" operator="lessThan">
      <formula>0</formula>
    </cfRule>
  </conditionalFormatting>
  <conditionalFormatting sqref="F153:L153">
    <cfRule type="cellIs" dxfId="4662" priority="3989" stopIfTrue="1" operator="lessThan">
      <formula>0</formula>
    </cfRule>
  </conditionalFormatting>
  <conditionalFormatting sqref="F153:L153">
    <cfRule type="cellIs" dxfId="4661" priority="3988" stopIfTrue="1" operator="lessThan">
      <formula>0</formula>
    </cfRule>
  </conditionalFormatting>
  <conditionalFormatting sqref="F153:L153">
    <cfRule type="cellIs" dxfId="4660" priority="3987" stopIfTrue="1" operator="lessThan">
      <formula>0</formula>
    </cfRule>
  </conditionalFormatting>
  <conditionalFormatting sqref="F153:L153">
    <cfRule type="cellIs" dxfId="4659" priority="3986" stopIfTrue="1" operator="lessThan">
      <formula>0</formula>
    </cfRule>
  </conditionalFormatting>
  <conditionalFormatting sqref="F153:L153">
    <cfRule type="cellIs" dxfId="4658" priority="3985" stopIfTrue="1" operator="lessThan">
      <formula>0</formula>
    </cfRule>
  </conditionalFormatting>
  <conditionalFormatting sqref="F153:L153">
    <cfRule type="cellIs" dxfId="4657" priority="3984" stopIfTrue="1" operator="lessThan">
      <formula>0</formula>
    </cfRule>
  </conditionalFormatting>
  <conditionalFormatting sqref="F153:L153">
    <cfRule type="cellIs" dxfId="4656" priority="3983" stopIfTrue="1" operator="lessThan">
      <formula>0</formula>
    </cfRule>
  </conditionalFormatting>
  <conditionalFormatting sqref="F153:L153">
    <cfRule type="cellIs" dxfId="4655" priority="3982" stopIfTrue="1" operator="lessThan">
      <formula>0</formula>
    </cfRule>
  </conditionalFormatting>
  <conditionalFormatting sqref="F153:L153">
    <cfRule type="cellIs" dxfId="4654" priority="3981" stopIfTrue="1" operator="lessThan">
      <formula>0</formula>
    </cfRule>
  </conditionalFormatting>
  <conditionalFormatting sqref="F153:L153">
    <cfRule type="cellIs" dxfId="4653" priority="3980" stopIfTrue="1" operator="lessThan">
      <formula>0</formula>
    </cfRule>
  </conditionalFormatting>
  <conditionalFormatting sqref="F153:L153">
    <cfRule type="cellIs" dxfId="4652" priority="3979" stopIfTrue="1" operator="lessThan">
      <formula>0</formula>
    </cfRule>
  </conditionalFormatting>
  <conditionalFormatting sqref="F153:L153">
    <cfRule type="cellIs" dxfId="4651" priority="3978" stopIfTrue="1" operator="lessThan">
      <formula>0</formula>
    </cfRule>
  </conditionalFormatting>
  <conditionalFormatting sqref="F153:L153">
    <cfRule type="cellIs" dxfId="4650" priority="3977" stopIfTrue="1" operator="lessThan">
      <formula>0</formula>
    </cfRule>
  </conditionalFormatting>
  <conditionalFormatting sqref="F153:L153">
    <cfRule type="cellIs" dxfId="4649" priority="3976" stopIfTrue="1" operator="lessThan">
      <formula>0</formula>
    </cfRule>
  </conditionalFormatting>
  <conditionalFormatting sqref="F153:L153">
    <cfRule type="cellIs" dxfId="4648" priority="3975" stopIfTrue="1" operator="lessThan">
      <formula>0</formula>
    </cfRule>
  </conditionalFormatting>
  <conditionalFormatting sqref="F153:L153">
    <cfRule type="cellIs" dxfId="4647" priority="3974" stopIfTrue="1" operator="lessThan">
      <formula>0</formula>
    </cfRule>
  </conditionalFormatting>
  <conditionalFormatting sqref="F153:L153">
    <cfRule type="cellIs" dxfId="4646" priority="3973" stopIfTrue="1" operator="lessThan">
      <formula>0</formula>
    </cfRule>
  </conditionalFormatting>
  <conditionalFormatting sqref="F153:L153">
    <cfRule type="cellIs" dxfId="4645" priority="3972" stopIfTrue="1" operator="lessThan">
      <formula>0</formula>
    </cfRule>
  </conditionalFormatting>
  <conditionalFormatting sqref="F153:L153">
    <cfRule type="cellIs" dxfId="4644" priority="3971" stopIfTrue="1" operator="lessThan">
      <formula>0</formula>
    </cfRule>
  </conditionalFormatting>
  <conditionalFormatting sqref="F153:L153">
    <cfRule type="cellIs" dxfId="4643" priority="3970" stopIfTrue="1" operator="lessThan">
      <formula>0</formula>
    </cfRule>
  </conditionalFormatting>
  <conditionalFormatting sqref="F153:L153">
    <cfRule type="cellIs" dxfId="4642" priority="3969" stopIfTrue="1" operator="lessThan">
      <formula>0</formula>
    </cfRule>
  </conditionalFormatting>
  <conditionalFormatting sqref="F154:L154">
    <cfRule type="cellIs" dxfId="4641" priority="3968" stopIfTrue="1" operator="lessThan">
      <formula>0</formula>
    </cfRule>
  </conditionalFormatting>
  <conditionalFormatting sqref="F154:L154">
    <cfRule type="cellIs" dxfId="4640" priority="3967" stopIfTrue="1" operator="lessThan">
      <formula>0</formula>
    </cfRule>
  </conditionalFormatting>
  <conditionalFormatting sqref="F154:L154">
    <cfRule type="cellIs" dxfId="4639" priority="3966" stopIfTrue="1" operator="lessThan">
      <formula>0</formula>
    </cfRule>
  </conditionalFormatting>
  <conditionalFormatting sqref="F154:L154">
    <cfRule type="cellIs" dxfId="4638" priority="3965" stopIfTrue="1" operator="lessThan">
      <formula>0</formula>
    </cfRule>
  </conditionalFormatting>
  <conditionalFormatting sqref="F154:L154">
    <cfRule type="cellIs" dxfId="4637" priority="3964" stopIfTrue="1" operator="lessThan">
      <formula>0</formula>
    </cfRule>
  </conditionalFormatting>
  <conditionalFormatting sqref="F154:L154">
    <cfRule type="cellIs" dxfId="4636" priority="3963" stopIfTrue="1" operator="lessThan">
      <formula>0</formula>
    </cfRule>
  </conditionalFormatting>
  <conditionalFormatting sqref="F154:L154">
    <cfRule type="cellIs" dxfId="4635" priority="3962" stopIfTrue="1" operator="lessThan">
      <formula>0</formula>
    </cfRule>
  </conditionalFormatting>
  <conditionalFormatting sqref="F154:L154">
    <cfRule type="cellIs" dxfId="4634" priority="3961" stopIfTrue="1" operator="lessThan">
      <formula>0</formula>
    </cfRule>
  </conditionalFormatting>
  <conditionalFormatting sqref="F154:L154">
    <cfRule type="cellIs" dxfId="4633" priority="3960" stopIfTrue="1" operator="lessThan">
      <formula>0</formula>
    </cfRule>
  </conditionalFormatting>
  <conditionalFormatting sqref="F154:L154">
    <cfRule type="cellIs" dxfId="4632" priority="3959" stopIfTrue="1" operator="lessThan">
      <formula>0</formula>
    </cfRule>
  </conditionalFormatting>
  <conditionalFormatting sqref="F154:L154">
    <cfRule type="cellIs" dxfId="4631" priority="3958" stopIfTrue="1" operator="lessThan">
      <formula>0</formula>
    </cfRule>
  </conditionalFormatting>
  <conditionalFormatting sqref="F154:L154">
    <cfRule type="cellIs" dxfId="4630" priority="3957" stopIfTrue="1" operator="lessThan">
      <formula>0</formula>
    </cfRule>
  </conditionalFormatting>
  <conditionalFormatting sqref="F154:L154">
    <cfRule type="cellIs" dxfId="4629" priority="3956" stopIfTrue="1" operator="lessThan">
      <formula>0</formula>
    </cfRule>
  </conditionalFormatting>
  <conditionalFormatting sqref="F154:L154">
    <cfRule type="cellIs" dxfId="4628" priority="3955" stopIfTrue="1" operator="lessThan">
      <formula>0</formula>
    </cfRule>
  </conditionalFormatting>
  <conditionalFormatting sqref="F154:L154">
    <cfRule type="cellIs" dxfId="4627" priority="3954" stopIfTrue="1" operator="lessThan">
      <formula>0</formula>
    </cfRule>
  </conditionalFormatting>
  <conditionalFormatting sqref="F154:L154">
    <cfRule type="cellIs" dxfId="4626" priority="3953" stopIfTrue="1" operator="lessThan">
      <formula>0</formula>
    </cfRule>
  </conditionalFormatting>
  <conditionalFormatting sqref="F154:L154">
    <cfRule type="cellIs" dxfId="4625" priority="3952" stopIfTrue="1" operator="lessThan">
      <formula>0</formula>
    </cfRule>
  </conditionalFormatting>
  <conditionalFormatting sqref="F154:L154">
    <cfRule type="cellIs" dxfId="4624" priority="3951" stopIfTrue="1" operator="lessThan">
      <formula>0</formula>
    </cfRule>
  </conditionalFormatting>
  <conditionalFormatting sqref="F154:L154">
    <cfRule type="cellIs" dxfId="4623" priority="3950" stopIfTrue="1" operator="lessThan">
      <formula>0</formula>
    </cfRule>
  </conditionalFormatting>
  <conditionalFormatting sqref="F154:L154">
    <cfRule type="cellIs" dxfId="4622" priority="3949" stopIfTrue="1" operator="lessThan">
      <formula>0</formula>
    </cfRule>
  </conditionalFormatting>
  <conditionalFormatting sqref="F154:L154">
    <cfRule type="cellIs" dxfId="4621" priority="3948" stopIfTrue="1" operator="lessThan">
      <formula>0</formula>
    </cfRule>
  </conditionalFormatting>
  <conditionalFormatting sqref="F154:L154">
    <cfRule type="cellIs" dxfId="4620" priority="3947" stopIfTrue="1" operator="lessThan">
      <formula>0</formula>
    </cfRule>
  </conditionalFormatting>
  <conditionalFormatting sqref="F154:L154">
    <cfRule type="cellIs" dxfId="4619" priority="3946" stopIfTrue="1" operator="lessThan">
      <formula>0</formula>
    </cfRule>
  </conditionalFormatting>
  <conditionalFormatting sqref="F154:L154">
    <cfRule type="cellIs" dxfId="4618" priority="3945" stopIfTrue="1" operator="lessThan">
      <formula>0</formula>
    </cfRule>
  </conditionalFormatting>
  <conditionalFormatting sqref="F154:L154">
    <cfRule type="cellIs" dxfId="4617" priority="3944" stopIfTrue="1" operator="lessThan">
      <formula>0</formula>
    </cfRule>
  </conditionalFormatting>
  <conditionalFormatting sqref="F155:L157">
    <cfRule type="cellIs" dxfId="4616" priority="3943" stopIfTrue="1" operator="lessThan">
      <formula>0</formula>
    </cfRule>
  </conditionalFormatting>
  <conditionalFormatting sqref="F155:L157">
    <cfRule type="cellIs" dxfId="4615" priority="3942" stopIfTrue="1" operator="lessThan">
      <formula>0</formula>
    </cfRule>
  </conditionalFormatting>
  <conditionalFormatting sqref="F155:L157">
    <cfRule type="cellIs" dxfId="4614" priority="3941" stopIfTrue="1" operator="lessThan">
      <formula>0</formula>
    </cfRule>
  </conditionalFormatting>
  <conditionalFormatting sqref="F155:L157">
    <cfRule type="cellIs" dxfId="4613" priority="3940" stopIfTrue="1" operator="lessThan">
      <formula>0</formula>
    </cfRule>
  </conditionalFormatting>
  <conditionalFormatting sqref="F155:L157">
    <cfRule type="cellIs" dxfId="4612" priority="3939" stopIfTrue="1" operator="lessThan">
      <formula>0</formula>
    </cfRule>
  </conditionalFormatting>
  <conditionalFormatting sqref="F155:L157">
    <cfRule type="cellIs" dxfId="4611" priority="3938" stopIfTrue="1" operator="lessThan">
      <formula>0</formula>
    </cfRule>
  </conditionalFormatting>
  <conditionalFormatting sqref="F155:L157">
    <cfRule type="cellIs" dxfId="4610" priority="3937" stopIfTrue="1" operator="lessThan">
      <formula>0</formula>
    </cfRule>
  </conditionalFormatting>
  <conditionalFormatting sqref="F155:L157">
    <cfRule type="cellIs" dxfId="4609" priority="3936" stopIfTrue="1" operator="lessThan">
      <formula>0</formula>
    </cfRule>
  </conditionalFormatting>
  <conditionalFormatting sqref="F155:L157">
    <cfRule type="cellIs" dxfId="4608" priority="3935" stopIfTrue="1" operator="lessThan">
      <formula>0</formula>
    </cfRule>
  </conditionalFormatting>
  <conditionalFormatting sqref="F155:L157">
    <cfRule type="cellIs" dxfId="4607" priority="3934" stopIfTrue="1" operator="lessThan">
      <formula>0</formula>
    </cfRule>
  </conditionalFormatting>
  <conditionalFormatting sqref="F155:L157">
    <cfRule type="cellIs" dxfId="4606" priority="3933" stopIfTrue="1" operator="lessThan">
      <formula>0</formula>
    </cfRule>
  </conditionalFormatting>
  <conditionalFormatting sqref="F155:L157">
    <cfRule type="cellIs" dxfId="4605" priority="3932" stopIfTrue="1" operator="lessThan">
      <formula>0</formula>
    </cfRule>
  </conditionalFormatting>
  <conditionalFormatting sqref="F155:L157">
    <cfRule type="cellIs" dxfId="4604" priority="3931" stopIfTrue="1" operator="lessThan">
      <formula>0</formula>
    </cfRule>
  </conditionalFormatting>
  <conditionalFormatting sqref="F155:L157">
    <cfRule type="cellIs" dxfId="4603" priority="3930" stopIfTrue="1" operator="lessThan">
      <formula>0</formula>
    </cfRule>
  </conditionalFormatting>
  <conditionalFormatting sqref="F155:L157">
    <cfRule type="cellIs" dxfId="4602" priority="3929" stopIfTrue="1" operator="lessThan">
      <formula>0</formula>
    </cfRule>
  </conditionalFormatting>
  <conditionalFormatting sqref="F155:L157">
    <cfRule type="cellIs" dxfId="4601" priority="3928" stopIfTrue="1" operator="lessThan">
      <formula>0</formula>
    </cfRule>
  </conditionalFormatting>
  <conditionalFormatting sqref="F155:L157">
    <cfRule type="cellIs" dxfId="4600" priority="3927" stopIfTrue="1" operator="lessThan">
      <formula>0</formula>
    </cfRule>
  </conditionalFormatting>
  <conditionalFormatting sqref="F155:L157">
    <cfRule type="cellIs" dxfId="4599" priority="3926" stopIfTrue="1" operator="lessThan">
      <formula>0</formula>
    </cfRule>
  </conditionalFormatting>
  <conditionalFormatting sqref="F155:L157">
    <cfRule type="cellIs" dxfId="4598" priority="3925" stopIfTrue="1" operator="lessThan">
      <formula>0</formula>
    </cfRule>
  </conditionalFormatting>
  <conditionalFormatting sqref="F155:L157">
    <cfRule type="cellIs" dxfId="4597" priority="3924" stopIfTrue="1" operator="lessThan">
      <formula>0</formula>
    </cfRule>
  </conditionalFormatting>
  <conditionalFormatting sqref="F155:L157">
    <cfRule type="cellIs" dxfId="4596" priority="3923" stopIfTrue="1" operator="lessThan">
      <formula>0</formula>
    </cfRule>
  </conditionalFormatting>
  <conditionalFormatting sqref="F155:L157">
    <cfRule type="cellIs" dxfId="4595" priority="3922" stopIfTrue="1" operator="lessThan">
      <formula>0</formula>
    </cfRule>
  </conditionalFormatting>
  <conditionalFormatting sqref="F155:L157">
    <cfRule type="cellIs" dxfId="4594" priority="3921" stopIfTrue="1" operator="lessThan">
      <formula>0</formula>
    </cfRule>
  </conditionalFormatting>
  <conditionalFormatting sqref="F155:L157">
    <cfRule type="cellIs" dxfId="4593" priority="3920" stopIfTrue="1" operator="lessThan">
      <formula>0</formula>
    </cfRule>
  </conditionalFormatting>
  <conditionalFormatting sqref="F155:L157">
    <cfRule type="cellIs" dxfId="4592" priority="3919" stopIfTrue="1" operator="lessThan">
      <formula>0</formula>
    </cfRule>
  </conditionalFormatting>
  <conditionalFormatting sqref="F158:L161">
    <cfRule type="cellIs" dxfId="4591" priority="3918" stopIfTrue="1" operator="lessThan">
      <formula>0</formula>
    </cfRule>
  </conditionalFormatting>
  <conditionalFormatting sqref="F158:L161">
    <cfRule type="cellIs" dxfId="4590" priority="3917" stopIfTrue="1" operator="lessThan">
      <formula>0</formula>
    </cfRule>
  </conditionalFormatting>
  <conditionalFormatting sqref="F158:L161">
    <cfRule type="cellIs" dxfId="4589" priority="3916" stopIfTrue="1" operator="lessThan">
      <formula>0</formula>
    </cfRule>
  </conditionalFormatting>
  <conditionalFormatting sqref="F158:L161">
    <cfRule type="cellIs" dxfId="4588" priority="3915" stopIfTrue="1" operator="lessThan">
      <formula>0</formula>
    </cfRule>
  </conditionalFormatting>
  <conditionalFormatting sqref="F158:L161">
    <cfRule type="cellIs" dxfId="4587" priority="3914" stopIfTrue="1" operator="lessThan">
      <formula>0</formula>
    </cfRule>
  </conditionalFormatting>
  <conditionalFormatting sqref="F158:L161">
    <cfRule type="cellIs" dxfId="4586" priority="3913" stopIfTrue="1" operator="lessThan">
      <formula>0</formula>
    </cfRule>
  </conditionalFormatting>
  <conditionalFormatting sqref="F158:L161">
    <cfRule type="cellIs" dxfId="4585" priority="3912" stopIfTrue="1" operator="lessThan">
      <formula>0</formula>
    </cfRule>
  </conditionalFormatting>
  <conditionalFormatting sqref="F158:L161">
    <cfRule type="cellIs" dxfId="4584" priority="3911" stopIfTrue="1" operator="lessThan">
      <formula>0</formula>
    </cfRule>
  </conditionalFormatting>
  <conditionalFormatting sqref="F158:L161">
    <cfRule type="cellIs" dxfId="4583" priority="3910" stopIfTrue="1" operator="lessThan">
      <formula>0</formula>
    </cfRule>
  </conditionalFormatting>
  <conditionalFormatting sqref="F158:L161">
    <cfRule type="cellIs" dxfId="4582" priority="3909" stopIfTrue="1" operator="lessThan">
      <formula>0</formula>
    </cfRule>
  </conditionalFormatting>
  <conditionalFormatting sqref="F158:L161">
    <cfRule type="cellIs" dxfId="4581" priority="3908" stopIfTrue="1" operator="lessThan">
      <formula>0</formula>
    </cfRule>
  </conditionalFormatting>
  <conditionalFormatting sqref="F158:L161">
    <cfRule type="cellIs" dxfId="4580" priority="3907" stopIfTrue="1" operator="lessThan">
      <formula>0</formula>
    </cfRule>
  </conditionalFormatting>
  <conditionalFormatting sqref="F158:L161">
    <cfRule type="cellIs" dxfId="4579" priority="3906" stopIfTrue="1" operator="lessThan">
      <formula>0</formula>
    </cfRule>
  </conditionalFormatting>
  <conditionalFormatting sqref="F158:L161">
    <cfRule type="cellIs" dxfId="4578" priority="3905" stopIfTrue="1" operator="lessThan">
      <formula>0</formula>
    </cfRule>
  </conditionalFormatting>
  <conditionalFormatting sqref="F158:L161">
    <cfRule type="cellIs" dxfId="4577" priority="3904" stopIfTrue="1" operator="lessThan">
      <formula>0</formula>
    </cfRule>
  </conditionalFormatting>
  <conditionalFormatting sqref="F158:L161">
    <cfRule type="cellIs" dxfId="4576" priority="3903" stopIfTrue="1" operator="lessThan">
      <formula>0</formula>
    </cfRule>
  </conditionalFormatting>
  <conditionalFormatting sqref="F158:L161">
    <cfRule type="cellIs" dxfId="4575" priority="3902" stopIfTrue="1" operator="lessThan">
      <formula>0</formula>
    </cfRule>
  </conditionalFormatting>
  <conditionalFormatting sqref="F158:L161">
    <cfRule type="cellIs" dxfId="4574" priority="3901" stopIfTrue="1" operator="lessThan">
      <formula>0</formula>
    </cfRule>
  </conditionalFormatting>
  <conditionalFormatting sqref="F158:L161">
    <cfRule type="cellIs" dxfId="4573" priority="3900" stopIfTrue="1" operator="lessThan">
      <formula>0</formula>
    </cfRule>
  </conditionalFormatting>
  <conditionalFormatting sqref="F158:L161">
    <cfRule type="cellIs" dxfId="4572" priority="3899" stopIfTrue="1" operator="lessThan">
      <formula>0</formula>
    </cfRule>
  </conditionalFormatting>
  <conditionalFormatting sqref="F158:L161">
    <cfRule type="cellIs" dxfId="4571" priority="3898" stopIfTrue="1" operator="lessThan">
      <formula>0</formula>
    </cfRule>
  </conditionalFormatting>
  <conditionalFormatting sqref="F158:L161">
    <cfRule type="cellIs" dxfId="4570" priority="3897" stopIfTrue="1" operator="lessThan">
      <formula>0</formula>
    </cfRule>
  </conditionalFormatting>
  <conditionalFormatting sqref="F158:L161">
    <cfRule type="cellIs" dxfId="4569" priority="3896" stopIfTrue="1" operator="lessThan">
      <formula>0</formula>
    </cfRule>
  </conditionalFormatting>
  <conditionalFormatting sqref="F158:L161">
    <cfRule type="cellIs" dxfId="4568" priority="3895" stopIfTrue="1" operator="lessThan">
      <formula>0</formula>
    </cfRule>
  </conditionalFormatting>
  <conditionalFormatting sqref="F158:L161">
    <cfRule type="cellIs" dxfId="4567" priority="3894" stopIfTrue="1" operator="lessThan">
      <formula>0</formula>
    </cfRule>
  </conditionalFormatting>
  <conditionalFormatting sqref="F162:L163">
    <cfRule type="cellIs" dxfId="4566" priority="3893" stopIfTrue="1" operator="lessThan">
      <formula>0</formula>
    </cfRule>
  </conditionalFormatting>
  <conditionalFormatting sqref="F162:L163">
    <cfRule type="cellIs" dxfId="4565" priority="3892" stopIfTrue="1" operator="lessThan">
      <formula>0</formula>
    </cfRule>
  </conditionalFormatting>
  <conditionalFormatting sqref="F162:L163">
    <cfRule type="cellIs" dxfId="4564" priority="3891" stopIfTrue="1" operator="lessThan">
      <formula>0</formula>
    </cfRule>
  </conditionalFormatting>
  <conditionalFormatting sqref="F162:L163">
    <cfRule type="cellIs" dxfId="4563" priority="3890" stopIfTrue="1" operator="lessThan">
      <formula>0</formula>
    </cfRule>
  </conditionalFormatting>
  <conditionalFormatting sqref="F162:L163">
    <cfRule type="cellIs" dxfId="4562" priority="3889" stopIfTrue="1" operator="lessThan">
      <formula>0</formula>
    </cfRule>
  </conditionalFormatting>
  <conditionalFormatting sqref="F162:L163">
    <cfRule type="cellIs" dxfId="4561" priority="3888" stopIfTrue="1" operator="lessThan">
      <formula>0</formula>
    </cfRule>
  </conditionalFormatting>
  <conditionalFormatting sqref="F162:L163">
    <cfRule type="cellIs" dxfId="4560" priority="3887" stopIfTrue="1" operator="lessThan">
      <formula>0</formula>
    </cfRule>
  </conditionalFormatting>
  <conditionalFormatting sqref="F162:L163">
    <cfRule type="cellIs" dxfId="4559" priority="3886" stopIfTrue="1" operator="lessThan">
      <formula>0</formula>
    </cfRule>
  </conditionalFormatting>
  <conditionalFormatting sqref="F162:L163">
    <cfRule type="cellIs" dxfId="4558" priority="3885" stopIfTrue="1" operator="lessThan">
      <formula>0</formula>
    </cfRule>
  </conditionalFormatting>
  <conditionalFormatting sqref="F162:L163">
    <cfRule type="cellIs" dxfId="4557" priority="3884" stopIfTrue="1" operator="lessThan">
      <formula>0</formula>
    </cfRule>
  </conditionalFormatting>
  <conditionalFormatting sqref="F162:L163">
    <cfRule type="cellIs" dxfId="4556" priority="3883" stopIfTrue="1" operator="lessThan">
      <formula>0</formula>
    </cfRule>
  </conditionalFormatting>
  <conditionalFormatting sqref="F162:L163">
    <cfRule type="cellIs" dxfId="4555" priority="3882" stopIfTrue="1" operator="lessThan">
      <formula>0</formula>
    </cfRule>
  </conditionalFormatting>
  <conditionalFormatting sqref="F162:L163">
    <cfRule type="cellIs" dxfId="4554" priority="3881" stopIfTrue="1" operator="lessThan">
      <formula>0</formula>
    </cfRule>
  </conditionalFormatting>
  <conditionalFormatting sqref="F162:L163">
    <cfRule type="cellIs" dxfId="4553" priority="3880" stopIfTrue="1" operator="lessThan">
      <formula>0</formula>
    </cfRule>
  </conditionalFormatting>
  <conditionalFormatting sqref="F162:L163">
    <cfRule type="cellIs" dxfId="4552" priority="3879" stopIfTrue="1" operator="lessThan">
      <formula>0</formula>
    </cfRule>
  </conditionalFormatting>
  <conditionalFormatting sqref="F162:L163">
    <cfRule type="cellIs" dxfId="4551" priority="3878" stopIfTrue="1" operator="lessThan">
      <formula>0</formula>
    </cfRule>
  </conditionalFormatting>
  <conditionalFormatting sqref="F162:L163">
    <cfRule type="cellIs" dxfId="4550" priority="3877" stopIfTrue="1" operator="lessThan">
      <formula>0</formula>
    </cfRule>
  </conditionalFormatting>
  <conditionalFormatting sqref="F162:L163">
    <cfRule type="cellIs" dxfId="4549" priority="3876" stopIfTrue="1" operator="lessThan">
      <formula>0</formula>
    </cfRule>
  </conditionalFormatting>
  <conditionalFormatting sqref="F162:L163">
    <cfRule type="cellIs" dxfId="4548" priority="3875" stopIfTrue="1" operator="lessThan">
      <formula>0</formula>
    </cfRule>
  </conditionalFormatting>
  <conditionalFormatting sqref="F162:L163">
    <cfRule type="cellIs" dxfId="4547" priority="3874" stopIfTrue="1" operator="lessThan">
      <formula>0</formula>
    </cfRule>
  </conditionalFormatting>
  <conditionalFormatting sqref="F162:L163">
    <cfRule type="cellIs" dxfId="4546" priority="3873" stopIfTrue="1" operator="lessThan">
      <formula>0</formula>
    </cfRule>
  </conditionalFormatting>
  <conditionalFormatting sqref="F162:L163">
    <cfRule type="cellIs" dxfId="4545" priority="3872" stopIfTrue="1" operator="lessThan">
      <formula>0</formula>
    </cfRule>
  </conditionalFormatting>
  <conditionalFormatting sqref="F162:L163">
    <cfRule type="cellIs" dxfId="4544" priority="3871" stopIfTrue="1" operator="lessThan">
      <formula>0</formula>
    </cfRule>
  </conditionalFormatting>
  <conditionalFormatting sqref="F162:L163">
    <cfRule type="cellIs" dxfId="4543" priority="3870" stopIfTrue="1" operator="lessThan">
      <formula>0</formula>
    </cfRule>
  </conditionalFormatting>
  <conditionalFormatting sqref="F162:L163">
    <cfRule type="cellIs" dxfId="4542" priority="3869" stopIfTrue="1" operator="lessThan">
      <formula>0</formula>
    </cfRule>
  </conditionalFormatting>
  <conditionalFormatting sqref="F164:L165">
    <cfRule type="cellIs" dxfId="4541" priority="3868" stopIfTrue="1" operator="lessThan">
      <formula>0</formula>
    </cfRule>
  </conditionalFormatting>
  <conditionalFormatting sqref="F164:L165">
    <cfRule type="cellIs" dxfId="4540" priority="3867" stopIfTrue="1" operator="lessThan">
      <formula>0</formula>
    </cfRule>
  </conditionalFormatting>
  <conditionalFormatting sqref="F164:L165">
    <cfRule type="cellIs" dxfId="4539" priority="3866" stopIfTrue="1" operator="lessThan">
      <formula>0</formula>
    </cfRule>
  </conditionalFormatting>
  <conditionalFormatting sqref="F164:L165">
    <cfRule type="cellIs" dxfId="4538" priority="3865" stopIfTrue="1" operator="lessThan">
      <formula>0</formula>
    </cfRule>
  </conditionalFormatting>
  <conditionalFormatting sqref="F164:L165">
    <cfRule type="cellIs" dxfId="4537" priority="3864" stopIfTrue="1" operator="lessThan">
      <formula>0</formula>
    </cfRule>
  </conditionalFormatting>
  <conditionalFormatting sqref="F164:L165">
    <cfRule type="cellIs" dxfId="4536" priority="3863" stopIfTrue="1" operator="lessThan">
      <formula>0</formula>
    </cfRule>
  </conditionalFormatting>
  <conditionalFormatting sqref="F164:L165">
    <cfRule type="cellIs" dxfId="4535" priority="3862" stopIfTrue="1" operator="lessThan">
      <formula>0</formula>
    </cfRule>
  </conditionalFormatting>
  <conditionalFormatting sqref="F164:L165">
    <cfRule type="cellIs" dxfId="4534" priority="3861" stopIfTrue="1" operator="lessThan">
      <formula>0</formula>
    </cfRule>
  </conditionalFormatting>
  <conditionalFormatting sqref="F164:L165">
    <cfRule type="cellIs" dxfId="4533" priority="3860" stopIfTrue="1" operator="lessThan">
      <formula>0</formula>
    </cfRule>
  </conditionalFormatting>
  <conditionalFormatting sqref="F164:L165">
    <cfRule type="cellIs" dxfId="4532" priority="3859" stopIfTrue="1" operator="lessThan">
      <formula>0</formula>
    </cfRule>
  </conditionalFormatting>
  <conditionalFormatting sqref="F164:L165">
    <cfRule type="cellIs" dxfId="4531" priority="3858" stopIfTrue="1" operator="lessThan">
      <formula>0</formula>
    </cfRule>
  </conditionalFormatting>
  <conditionalFormatting sqref="F164:L165">
    <cfRule type="cellIs" dxfId="4530" priority="3857" stopIfTrue="1" operator="lessThan">
      <formula>0</formula>
    </cfRule>
  </conditionalFormatting>
  <conditionalFormatting sqref="F164:L165">
    <cfRule type="cellIs" dxfId="4529" priority="3856" stopIfTrue="1" operator="lessThan">
      <formula>0</formula>
    </cfRule>
  </conditionalFormatting>
  <conditionalFormatting sqref="F164:L165">
    <cfRule type="cellIs" dxfId="4528" priority="3855" stopIfTrue="1" operator="lessThan">
      <formula>0</formula>
    </cfRule>
  </conditionalFormatting>
  <conditionalFormatting sqref="F164:L165">
    <cfRule type="cellIs" dxfId="4527" priority="3854" stopIfTrue="1" operator="lessThan">
      <formula>0</formula>
    </cfRule>
  </conditionalFormatting>
  <conditionalFormatting sqref="F164:L165">
    <cfRule type="cellIs" dxfId="4526" priority="3853" stopIfTrue="1" operator="lessThan">
      <formula>0</formula>
    </cfRule>
  </conditionalFormatting>
  <conditionalFormatting sqref="F164:L165">
    <cfRule type="cellIs" dxfId="4525" priority="3852" stopIfTrue="1" operator="lessThan">
      <formula>0</formula>
    </cfRule>
  </conditionalFormatting>
  <conditionalFormatting sqref="F164:L165">
    <cfRule type="cellIs" dxfId="4524" priority="3851" stopIfTrue="1" operator="lessThan">
      <formula>0</formula>
    </cfRule>
  </conditionalFormatting>
  <conditionalFormatting sqref="F164:L165">
    <cfRule type="cellIs" dxfId="4523" priority="3850" stopIfTrue="1" operator="lessThan">
      <formula>0</formula>
    </cfRule>
  </conditionalFormatting>
  <conditionalFormatting sqref="F164:L165">
    <cfRule type="cellIs" dxfId="4522" priority="3849" stopIfTrue="1" operator="lessThan">
      <formula>0</formula>
    </cfRule>
  </conditionalFormatting>
  <conditionalFormatting sqref="F164:L165">
    <cfRule type="cellIs" dxfId="4521" priority="3848" stopIfTrue="1" operator="lessThan">
      <formula>0</formula>
    </cfRule>
  </conditionalFormatting>
  <conditionalFormatting sqref="F164:L165">
    <cfRule type="cellIs" dxfId="4520" priority="3847" stopIfTrue="1" operator="lessThan">
      <formula>0</formula>
    </cfRule>
  </conditionalFormatting>
  <conditionalFormatting sqref="F164:L165">
    <cfRule type="cellIs" dxfId="4519" priority="3846" stopIfTrue="1" operator="lessThan">
      <formula>0</formula>
    </cfRule>
  </conditionalFormatting>
  <conditionalFormatting sqref="F164:L165">
    <cfRule type="cellIs" dxfId="4518" priority="3845" stopIfTrue="1" operator="lessThan">
      <formula>0</formula>
    </cfRule>
  </conditionalFormatting>
  <conditionalFormatting sqref="F164:L165">
    <cfRule type="cellIs" dxfId="4517" priority="3844" stopIfTrue="1" operator="lessThan">
      <formula>0</formula>
    </cfRule>
  </conditionalFormatting>
  <conditionalFormatting sqref="F166:L166">
    <cfRule type="cellIs" dxfId="4516" priority="3843" stopIfTrue="1" operator="lessThan">
      <formula>0</formula>
    </cfRule>
  </conditionalFormatting>
  <conditionalFormatting sqref="F166:L166">
    <cfRule type="cellIs" dxfId="4515" priority="3842" stopIfTrue="1" operator="lessThan">
      <formula>0</formula>
    </cfRule>
  </conditionalFormatting>
  <conditionalFormatting sqref="F166:L166">
    <cfRule type="cellIs" dxfId="4514" priority="3841" stopIfTrue="1" operator="lessThan">
      <formula>0</formula>
    </cfRule>
  </conditionalFormatting>
  <conditionalFormatting sqref="F166:L166">
    <cfRule type="cellIs" dxfId="4513" priority="3840" stopIfTrue="1" operator="lessThan">
      <formula>0</formula>
    </cfRule>
  </conditionalFormatting>
  <conditionalFormatting sqref="F166:L166">
    <cfRule type="cellIs" dxfId="4512" priority="3839" stopIfTrue="1" operator="lessThan">
      <formula>0</formula>
    </cfRule>
  </conditionalFormatting>
  <conditionalFormatting sqref="F166:L166">
    <cfRule type="cellIs" dxfId="4511" priority="3838" stopIfTrue="1" operator="lessThan">
      <formula>0</formula>
    </cfRule>
  </conditionalFormatting>
  <conditionalFormatting sqref="F166:L166">
    <cfRule type="cellIs" dxfId="4510" priority="3837" stopIfTrue="1" operator="lessThan">
      <formula>0</formula>
    </cfRule>
  </conditionalFormatting>
  <conditionalFormatting sqref="F166:L166">
    <cfRule type="cellIs" dxfId="4509" priority="3836" stopIfTrue="1" operator="lessThan">
      <formula>0</formula>
    </cfRule>
  </conditionalFormatting>
  <conditionalFormatting sqref="F166:L166">
    <cfRule type="cellIs" dxfId="4508" priority="3835" stopIfTrue="1" operator="lessThan">
      <formula>0</formula>
    </cfRule>
  </conditionalFormatting>
  <conditionalFormatting sqref="F166:L166">
    <cfRule type="cellIs" dxfId="4507" priority="3834" stopIfTrue="1" operator="lessThan">
      <formula>0</formula>
    </cfRule>
  </conditionalFormatting>
  <conditionalFormatting sqref="F166:L166">
    <cfRule type="cellIs" dxfId="4506" priority="3833" stopIfTrue="1" operator="lessThan">
      <formula>0</formula>
    </cfRule>
  </conditionalFormatting>
  <conditionalFormatting sqref="F166:L166">
    <cfRule type="cellIs" dxfId="4505" priority="3832" stopIfTrue="1" operator="lessThan">
      <formula>0</formula>
    </cfRule>
  </conditionalFormatting>
  <conditionalFormatting sqref="F166:L166">
    <cfRule type="cellIs" dxfId="4504" priority="3831" stopIfTrue="1" operator="lessThan">
      <formula>0</formula>
    </cfRule>
  </conditionalFormatting>
  <conditionalFormatting sqref="F166:L166">
    <cfRule type="cellIs" dxfId="4503" priority="3830" stopIfTrue="1" operator="lessThan">
      <formula>0</formula>
    </cfRule>
  </conditionalFormatting>
  <conditionalFormatting sqref="F166:L166">
    <cfRule type="cellIs" dxfId="4502" priority="3829" stopIfTrue="1" operator="lessThan">
      <formula>0</formula>
    </cfRule>
  </conditionalFormatting>
  <conditionalFormatting sqref="F166:L166">
    <cfRule type="cellIs" dxfId="4501" priority="3828" stopIfTrue="1" operator="lessThan">
      <formula>0</formula>
    </cfRule>
  </conditionalFormatting>
  <conditionalFormatting sqref="F166:L166">
    <cfRule type="cellIs" dxfId="4500" priority="3827" stopIfTrue="1" operator="lessThan">
      <formula>0</formula>
    </cfRule>
  </conditionalFormatting>
  <conditionalFormatting sqref="F166:L166">
    <cfRule type="cellIs" dxfId="4499" priority="3826" stopIfTrue="1" operator="lessThan">
      <formula>0</formula>
    </cfRule>
  </conditionalFormatting>
  <conditionalFormatting sqref="F166:L166">
    <cfRule type="cellIs" dxfId="4498" priority="3825" stopIfTrue="1" operator="lessThan">
      <formula>0</formula>
    </cfRule>
  </conditionalFormatting>
  <conditionalFormatting sqref="F166:L166">
    <cfRule type="cellIs" dxfId="4497" priority="3824" stopIfTrue="1" operator="lessThan">
      <formula>0</formula>
    </cfRule>
  </conditionalFormatting>
  <conditionalFormatting sqref="F166:L166">
    <cfRule type="cellIs" dxfId="4496" priority="3823" stopIfTrue="1" operator="lessThan">
      <formula>0</formula>
    </cfRule>
  </conditionalFormatting>
  <conditionalFormatting sqref="F166:L166">
    <cfRule type="cellIs" dxfId="4495" priority="3822" stopIfTrue="1" operator="lessThan">
      <formula>0</formula>
    </cfRule>
  </conditionalFormatting>
  <conditionalFormatting sqref="F166:L166">
    <cfRule type="cellIs" dxfId="4494" priority="3821" stopIfTrue="1" operator="lessThan">
      <formula>0</formula>
    </cfRule>
  </conditionalFormatting>
  <conditionalFormatting sqref="F166:L166">
    <cfRule type="cellIs" dxfId="4493" priority="3820" stopIfTrue="1" operator="lessThan">
      <formula>0</formula>
    </cfRule>
  </conditionalFormatting>
  <conditionalFormatting sqref="F166:L166">
    <cfRule type="cellIs" dxfId="4492" priority="3819" stopIfTrue="1" operator="lessThan">
      <formula>0</formula>
    </cfRule>
  </conditionalFormatting>
  <conditionalFormatting sqref="F167:L167">
    <cfRule type="cellIs" dxfId="4491" priority="3818" stopIfTrue="1" operator="lessThan">
      <formula>0</formula>
    </cfRule>
  </conditionalFormatting>
  <conditionalFormatting sqref="F167:L167">
    <cfRule type="cellIs" dxfId="4490" priority="3817" stopIfTrue="1" operator="lessThan">
      <formula>0</formula>
    </cfRule>
  </conditionalFormatting>
  <conditionalFormatting sqref="F167:L167">
    <cfRule type="cellIs" dxfId="4489" priority="3816" stopIfTrue="1" operator="lessThan">
      <formula>0</formula>
    </cfRule>
  </conditionalFormatting>
  <conditionalFormatting sqref="F167:L167">
    <cfRule type="cellIs" dxfId="4488" priority="3815" stopIfTrue="1" operator="lessThan">
      <formula>0</formula>
    </cfRule>
  </conditionalFormatting>
  <conditionalFormatting sqref="F167:L167">
    <cfRule type="cellIs" dxfId="4487" priority="3814" stopIfTrue="1" operator="lessThan">
      <formula>0</formula>
    </cfRule>
  </conditionalFormatting>
  <conditionalFormatting sqref="F167:L167">
    <cfRule type="cellIs" dxfId="4486" priority="3813" stopIfTrue="1" operator="lessThan">
      <formula>0</formula>
    </cfRule>
  </conditionalFormatting>
  <conditionalFormatting sqref="F167:L167">
    <cfRule type="cellIs" dxfId="4485" priority="3812" stopIfTrue="1" operator="lessThan">
      <formula>0</formula>
    </cfRule>
  </conditionalFormatting>
  <conditionalFormatting sqref="F167:L167">
    <cfRule type="cellIs" dxfId="4484" priority="3811" stopIfTrue="1" operator="lessThan">
      <formula>0</formula>
    </cfRule>
  </conditionalFormatting>
  <conditionalFormatting sqref="F167:L167">
    <cfRule type="cellIs" dxfId="4483" priority="3810" stopIfTrue="1" operator="lessThan">
      <formula>0</formula>
    </cfRule>
  </conditionalFormatting>
  <conditionalFormatting sqref="F167:L167">
    <cfRule type="cellIs" dxfId="4482" priority="3809" stopIfTrue="1" operator="lessThan">
      <formula>0</formula>
    </cfRule>
  </conditionalFormatting>
  <conditionalFormatting sqref="F167:L167">
    <cfRule type="cellIs" dxfId="4481" priority="3808" stopIfTrue="1" operator="lessThan">
      <formula>0</formula>
    </cfRule>
  </conditionalFormatting>
  <conditionalFormatting sqref="F167:L167">
    <cfRule type="cellIs" dxfId="4480" priority="3807" stopIfTrue="1" operator="lessThan">
      <formula>0</formula>
    </cfRule>
  </conditionalFormatting>
  <conditionalFormatting sqref="F167:L167">
    <cfRule type="cellIs" dxfId="4479" priority="3806" stopIfTrue="1" operator="lessThan">
      <formula>0</formula>
    </cfRule>
  </conditionalFormatting>
  <conditionalFormatting sqref="F167:L167">
    <cfRule type="cellIs" dxfId="4478" priority="3805" stopIfTrue="1" operator="lessThan">
      <formula>0</formula>
    </cfRule>
  </conditionalFormatting>
  <conditionalFormatting sqref="F167:L167">
    <cfRule type="cellIs" dxfId="4477" priority="3804" stopIfTrue="1" operator="lessThan">
      <formula>0</formula>
    </cfRule>
  </conditionalFormatting>
  <conditionalFormatting sqref="F167:L167">
    <cfRule type="cellIs" dxfId="4476" priority="3803" stopIfTrue="1" operator="lessThan">
      <formula>0</formula>
    </cfRule>
  </conditionalFormatting>
  <conditionalFormatting sqref="F167:L167">
    <cfRule type="cellIs" dxfId="4475" priority="3802" stopIfTrue="1" operator="lessThan">
      <formula>0</formula>
    </cfRule>
  </conditionalFormatting>
  <conditionalFormatting sqref="F167:L167">
    <cfRule type="cellIs" dxfId="4474" priority="3801" stopIfTrue="1" operator="lessThan">
      <formula>0</formula>
    </cfRule>
  </conditionalFormatting>
  <conditionalFormatting sqref="F167:L167">
    <cfRule type="cellIs" dxfId="4473" priority="3800" stopIfTrue="1" operator="lessThan">
      <formula>0</formula>
    </cfRule>
  </conditionalFormatting>
  <conditionalFormatting sqref="F167:L167">
    <cfRule type="cellIs" dxfId="4472" priority="3799" stopIfTrue="1" operator="lessThan">
      <formula>0</formula>
    </cfRule>
  </conditionalFormatting>
  <conditionalFormatting sqref="F167:L167">
    <cfRule type="cellIs" dxfId="4471" priority="3798" stopIfTrue="1" operator="lessThan">
      <formula>0</formula>
    </cfRule>
  </conditionalFormatting>
  <conditionalFormatting sqref="F167:L167">
    <cfRule type="cellIs" dxfId="4470" priority="3797" stopIfTrue="1" operator="lessThan">
      <formula>0</formula>
    </cfRule>
  </conditionalFormatting>
  <conditionalFormatting sqref="F167:L167">
    <cfRule type="cellIs" dxfId="4469" priority="3796" stopIfTrue="1" operator="lessThan">
      <formula>0</formula>
    </cfRule>
  </conditionalFormatting>
  <conditionalFormatting sqref="F167:L167">
    <cfRule type="cellIs" dxfId="4468" priority="3795" stopIfTrue="1" operator="lessThan">
      <formula>0</formula>
    </cfRule>
  </conditionalFormatting>
  <conditionalFormatting sqref="F167:L167">
    <cfRule type="cellIs" dxfId="4467" priority="3794" stopIfTrue="1" operator="lessThan">
      <formula>0</formula>
    </cfRule>
  </conditionalFormatting>
  <conditionalFormatting sqref="F168:L168">
    <cfRule type="cellIs" dxfId="4466" priority="3793" stopIfTrue="1" operator="lessThan">
      <formula>0</formula>
    </cfRule>
  </conditionalFormatting>
  <conditionalFormatting sqref="F168:L168">
    <cfRule type="cellIs" dxfId="4465" priority="3792" stopIfTrue="1" operator="lessThan">
      <formula>0</formula>
    </cfRule>
  </conditionalFormatting>
  <conditionalFormatting sqref="F168:L168">
    <cfRule type="cellIs" dxfId="4464" priority="3791" stopIfTrue="1" operator="lessThan">
      <formula>0</formula>
    </cfRule>
  </conditionalFormatting>
  <conditionalFormatting sqref="F168:L168">
    <cfRule type="cellIs" dxfId="4463" priority="3790" stopIfTrue="1" operator="lessThan">
      <formula>0</formula>
    </cfRule>
  </conditionalFormatting>
  <conditionalFormatting sqref="F168:L168">
    <cfRule type="cellIs" dxfId="4462" priority="3789" stopIfTrue="1" operator="lessThan">
      <formula>0</formula>
    </cfRule>
  </conditionalFormatting>
  <conditionalFormatting sqref="F168:L168">
    <cfRule type="cellIs" dxfId="4461" priority="3788" stopIfTrue="1" operator="lessThan">
      <formula>0</formula>
    </cfRule>
  </conditionalFormatting>
  <conditionalFormatting sqref="F168:L168">
    <cfRule type="cellIs" dxfId="4460" priority="3787" stopIfTrue="1" operator="lessThan">
      <formula>0</formula>
    </cfRule>
  </conditionalFormatting>
  <conditionalFormatting sqref="F168:L168">
    <cfRule type="cellIs" dxfId="4459" priority="3786" stopIfTrue="1" operator="lessThan">
      <formula>0</formula>
    </cfRule>
  </conditionalFormatting>
  <conditionalFormatting sqref="F168:L168">
    <cfRule type="cellIs" dxfId="4458" priority="3785" stopIfTrue="1" operator="lessThan">
      <formula>0</formula>
    </cfRule>
  </conditionalFormatting>
  <conditionalFormatting sqref="F168:L168">
    <cfRule type="cellIs" dxfId="4457" priority="3784" stopIfTrue="1" operator="lessThan">
      <formula>0</formula>
    </cfRule>
  </conditionalFormatting>
  <conditionalFormatting sqref="F168:L168">
    <cfRule type="cellIs" dxfId="4456" priority="3783" stopIfTrue="1" operator="lessThan">
      <formula>0</formula>
    </cfRule>
  </conditionalFormatting>
  <conditionalFormatting sqref="F168:L168">
    <cfRule type="cellIs" dxfId="4455" priority="3782" stopIfTrue="1" operator="lessThan">
      <formula>0</formula>
    </cfRule>
  </conditionalFormatting>
  <conditionalFormatting sqref="F168:L168">
    <cfRule type="cellIs" dxfId="4454" priority="3781" stopIfTrue="1" operator="lessThan">
      <formula>0</formula>
    </cfRule>
  </conditionalFormatting>
  <conditionalFormatting sqref="F168:L168">
    <cfRule type="cellIs" dxfId="4453" priority="3780" stopIfTrue="1" operator="lessThan">
      <formula>0</formula>
    </cfRule>
  </conditionalFormatting>
  <conditionalFormatting sqref="F168:L168">
    <cfRule type="cellIs" dxfId="4452" priority="3779" stopIfTrue="1" operator="lessThan">
      <formula>0</formula>
    </cfRule>
  </conditionalFormatting>
  <conditionalFormatting sqref="F168:L168">
    <cfRule type="cellIs" dxfId="4451" priority="3778" stopIfTrue="1" operator="lessThan">
      <formula>0</formula>
    </cfRule>
  </conditionalFormatting>
  <conditionalFormatting sqref="F168:L168">
    <cfRule type="cellIs" dxfId="4450" priority="3777" stopIfTrue="1" operator="lessThan">
      <formula>0</formula>
    </cfRule>
  </conditionalFormatting>
  <conditionalFormatting sqref="F168:L168">
    <cfRule type="cellIs" dxfId="4449" priority="3776" stopIfTrue="1" operator="lessThan">
      <formula>0</formula>
    </cfRule>
  </conditionalFormatting>
  <conditionalFormatting sqref="F168:L168">
    <cfRule type="cellIs" dxfId="4448" priority="3775" stopIfTrue="1" operator="lessThan">
      <formula>0</formula>
    </cfRule>
  </conditionalFormatting>
  <conditionalFormatting sqref="F168:L168">
    <cfRule type="cellIs" dxfId="4447" priority="3774" stopIfTrue="1" operator="lessThan">
      <formula>0</formula>
    </cfRule>
  </conditionalFormatting>
  <conditionalFormatting sqref="F168:L168">
    <cfRule type="cellIs" dxfId="4446" priority="3773" stopIfTrue="1" operator="lessThan">
      <formula>0</formula>
    </cfRule>
  </conditionalFormatting>
  <conditionalFormatting sqref="F168:L168">
    <cfRule type="cellIs" dxfId="4445" priority="3772" stopIfTrue="1" operator="lessThan">
      <formula>0</formula>
    </cfRule>
  </conditionalFormatting>
  <conditionalFormatting sqref="F168:L168">
    <cfRule type="cellIs" dxfId="4444" priority="3771" stopIfTrue="1" operator="lessThan">
      <formula>0</formula>
    </cfRule>
  </conditionalFormatting>
  <conditionalFormatting sqref="F168:L168">
    <cfRule type="cellIs" dxfId="4443" priority="3770" stopIfTrue="1" operator="lessThan">
      <formula>0</formula>
    </cfRule>
  </conditionalFormatting>
  <conditionalFormatting sqref="F168:L168">
    <cfRule type="cellIs" dxfId="4442" priority="3769" stopIfTrue="1" operator="lessThan">
      <formula>0</formula>
    </cfRule>
  </conditionalFormatting>
  <conditionalFormatting sqref="F169:L169">
    <cfRule type="cellIs" dxfId="4441" priority="3768" stopIfTrue="1" operator="lessThan">
      <formula>0</formula>
    </cfRule>
  </conditionalFormatting>
  <conditionalFormatting sqref="F169:L169">
    <cfRule type="cellIs" dxfId="4440" priority="3767" stopIfTrue="1" operator="lessThan">
      <formula>0</formula>
    </cfRule>
  </conditionalFormatting>
  <conditionalFormatting sqref="F169:L169">
    <cfRule type="cellIs" dxfId="4439" priority="3766" stopIfTrue="1" operator="lessThan">
      <formula>0</formula>
    </cfRule>
  </conditionalFormatting>
  <conditionalFormatting sqref="F169:L169">
    <cfRule type="cellIs" dxfId="4438" priority="3765" stopIfTrue="1" operator="lessThan">
      <formula>0</formula>
    </cfRule>
  </conditionalFormatting>
  <conditionalFormatting sqref="F169:L169">
    <cfRule type="cellIs" dxfId="4437" priority="3764" stopIfTrue="1" operator="lessThan">
      <formula>0</formula>
    </cfRule>
  </conditionalFormatting>
  <conditionalFormatting sqref="F169:L169">
    <cfRule type="cellIs" dxfId="4436" priority="3763" stopIfTrue="1" operator="lessThan">
      <formula>0</formula>
    </cfRule>
  </conditionalFormatting>
  <conditionalFormatting sqref="F169:L169">
    <cfRule type="cellIs" dxfId="4435" priority="3762" stopIfTrue="1" operator="lessThan">
      <formula>0</formula>
    </cfRule>
  </conditionalFormatting>
  <conditionalFormatting sqref="F169:L169">
    <cfRule type="cellIs" dxfId="4434" priority="3761" stopIfTrue="1" operator="lessThan">
      <formula>0</formula>
    </cfRule>
  </conditionalFormatting>
  <conditionalFormatting sqref="F169:L169">
    <cfRule type="cellIs" dxfId="4433" priority="3760" stopIfTrue="1" operator="lessThan">
      <formula>0</formula>
    </cfRule>
  </conditionalFormatting>
  <conditionalFormatting sqref="F169:L169">
    <cfRule type="cellIs" dxfId="4432" priority="3759" stopIfTrue="1" operator="lessThan">
      <formula>0</formula>
    </cfRule>
  </conditionalFormatting>
  <conditionalFormatting sqref="F169:L169">
    <cfRule type="cellIs" dxfId="4431" priority="3758" stopIfTrue="1" operator="lessThan">
      <formula>0</formula>
    </cfRule>
  </conditionalFormatting>
  <conditionalFormatting sqref="F169:L169">
    <cfRule type="cellIs" dxfId="4430" priority="3757" stopIfTrue="1" operator="lessThan">
      <formula>0</formula>
    </cfRule>
  </conditionalFormatting>
  <conditionalFormatting sqref="F169:L169">
    <cfRule type="cellIs" dxfId="4429" priority="3756" stopIfTrue="1" operator="lessThan">
      <formula>0</formula>
    </cfRule>
  </conditionalFormatting>
  <conditionalFormatting sqref="F169:L169">
    <cfRule type="cellIs" dxfId="4428" priority="3755" stopIfTrue="1" operator="lessThan">
      <formula>0</formula>
    </cfRule>
  </conditionalFormatting>
  <conditionalFormatting sqref="F169:L169">
    <cfRule type="cellIs" dxfId="4427" priority="3754" stopIfTrue="1" operator="lessThan">
      <formula>0</formula>
    </cfRule>
  </conditionalFormatting>
  <conditionalFormatting sqref="F169:L169">
    <cfRule type="cellIs" dxfId="4426" priority="3753" stopIfTrue="1" operator="lessThan">
      <formula>0</formula>
    </cfRule>
  </conditionalFormatting>
  <conditionalFormatting sqref="F169:L169">
    <cfRule type="cellIs" dxfId="4425" priority="3752" stopIfTrue="1" operator="lessThan">
      <formula>0</formula>
    </cfRule>
  </conditionalFormatting>
  <conditionalFormatting sqref="F169:L169">
    <cfRule type="cellIs" dxfId="4424" priority="3751" stopIfTrue="1" operator="lessThan">
      <formula>0</formula>
    </cfRule>
  </conditionalFormatting>
  <conditionalFormatting sqref="F169:L169">
    <cfRule type="cellIs" dxfId="4423" priority="3750" stopIfTrue="1" operator="lessThan">
      <formula>0</formula>
    </cfRule>
  </conditionalFormatting>
  <conditionalFormatting sqref="F169:L169">
    <cfRule type="cellIs" dxfId="4422" priority="3749" stopIfTrue="1" operator="lessThan">
      <formula>0</formula>
    </cfRule>
  </conditionalFormatting>
  <conditionalFormatting sqref="F169:L169">
    <cfRule type="cellIs" dxfId="4421" priority="3748" stopIfTrue="1" operator="lessThan">
      <formula>0</formula>
    </cfRule>
  </conditionalFormatting>
  <conditionalFormatting sqref="F169:L169">
    <cfRule type="cellIs" dxfId="4420" priority="3747" stopIfTrue="1" operator="lessThan">
      <formula>0</formula>
    </cfRule>
  </conditionalFormatting>
  <conditionalFormatting sqref="F169:L169">
    <cfRule type="cellIs" dxfId="4419" priority="3746" stopIfTrue="1" operator="lessThan">
      <formula>0</formula>
    </cfRule>
  </conditionalFormatting>
  <conditionalFormatting sqref="F169:L169">
    <cfRule type="cellIs" dxfId="4418" priority="3745" stopIfTrue="1" operator="lessThan">
      <formula>0</formula>
    </cfRule>
  </conditionalFormatting>
  <conditionalFormatting sqref="F169:L169">
    <cfRule type="cellIs" dxfId="4417" priority="3744" stopIfTrue="1" operator="lessThan">
      <formula>0</formula>
    </cfRule>
  </conditionalFormatting>
  <conditionalFormatting sqref="F170:L171">
    <cfRule type="cellIs" dxfId="4416" priority="3743" stopIfTrue="1" operator="lessThan">
      <formula>0</formula>
    </cfRule>
  </conditionalFormatting>
  <conditionalFormatting sqref="F170:L171">
    <cfRule type="cellIs" dxfId="4415" priority="3742" stopIfTrue="1" operator="lessThan">
      <formula>0</formula>
    </cfRule>
  </conditionalFormatting>
  <conditionalFormatting sqref="F170:L171">
    <cfRule type="cellIs" dxfId="4414" priority="3741" stopIfTrue="1" operator="lessThan">
      <formula>0</formula>
    </cfRule>
  </conditionalFormatting>
  <conditionalFormatting sqref="F170:L171">
    <cfRule type="cellIs" dxfId="4413" priority="3740" stopIfTrue="1" operator="lessThan">
      <formula>0</formula>
    </cfRule>
  </conditionalFormatting>
  <conditionalFormatting sqref="F170:L171">
    <cfRule type="cellIs" dxfId="4412" priority="3739" stopIfTrue="1" operator="lessThan">
      <formula>0</formula>
    </cfRule>
  </conditionalFormatting>
  <conditionalFormatting sqref="F170:L171">
    <cfRule type="cellIs" dxfId="4411" priority="3738" stopIfTrue="1" operator="lessThan">
      <formula>0</formula>
    </cfRule>
  </conditionalFormatting>
  <conditionalFormatting sqref="F170:L171">
    <cfRule type="cellIs" dxfId="4410" priority="3737" stopIfTrue="1" operator="lessThan">
      <formula>0</formula>
    </cfRule>
  </conditionalFormatting>
  <conditionalFormatting sqref="F170:L171">
    <cfRule type="cellIs" dxfId="4409" priority="3736" stopIfTrue="1" operator="lessThan">
      <formula>0</formula>
    </cfRule>
  </conditionalFormatting>
  <conditionalFormatting sqref="F170:L171">
    <cfRule type="cellIs" dxfId="4408" priority="3735" stopIfTrue="1" operator="lessThan">
      <formula>0</formula>
    </cfRule>
  </conditionalFormatting>
  <conditionalFormatting sqref="F170:L171">
    <cfRule type="cellIs" dxfId="4407" priority="3734" stopIfTrue="1" operator="lessThan">
      <formula>0</formula>
    </cfRule>
  </conditionalFormatting>
  <conditionalFormatting sqref="F170:L171">
    <cfRule type="cellIs" dxfId="4406" priority="3733" stopIfTrue="1" operator="lessThan">
      <formula>0</formula>
    </cfRule>
  </conditionalFormatting>
  <conditionalFormatting sqref="F170:L171">
    <cfRule type="cellIs" dxfId="4405" priority="3732" stopIfTrue="1" operator="lessThan">
      <formula>0</formula>
    </cfRule>
  </conditionalFormatting>
  <conditionalFormatting sqref="F170:L171">
    <cfRule type="cellIs" dxfId="4404" priority="3731" stopIfTrue="1" operator="lessThan">
      <formula>0</formula>
    </cfRule>
  </conditionalFormatting>
  <conditionalFormatting sqref="F170:L171">
    <cfRule type="cellIs" dxfId="4403" priority="3730" stopIfTrue="1" operator="lessThan">
      <formula>0</formula>
    </cfRule>
  </conditionalFormatting>
  <conditionalFormatting sqref="F170:L171">
    <cfRule type="cellIs" dxfId="4402" priority="3729" stopIfTrue="1" operator="lessThan">
      <formula>0</formula>
    </cfRule>
  </conditionalFormatting>
  <conditionalFormatting sqref="F170:L171">
    <cfRule type="cellIs" dxfId="4401" priority="3728" stopIfTrue="1" operator="lessThan">
      <formula>0</formula>
    </cfRule>
  </conditionalFormatting>
  <conditionalFormatting sqref="F170:L171">
    <cfRule type="cellIs" dxfId="4400" priority="3727" stopIfTrue="1" operator="lessThan">
      <formula>0</formula>
    </cfRule>
  </conditionalFormatting>
  <conditionalFormatting sqref="F170:L171">
    <cfRule type="cellIs" dxfId="4399" priority="3726" stopIfTrue="1" operator="lessThan">
      <formula>0</formula>
    </cfRule>
  </conditionalFormatting>
  <conditionalFormatting sqref="F170:L171">
    <cfRule type="cellIs" dxfId="4398" priority="3725" stopIfTrue="1" operator="lessThan">
      <formula>0</formula>
    </cfRule>
  </conditionalFormatting>
  <conditionalFormatting sqref="F170:L171">
    <cfRule type="cellIs" dxfId="4397" priority="3724" stopIfTrue="1" operator="lessThan">
      <formula>0</formula>
    </cfRule>
  </conditionalFormatting>
  <conditionalFormatting sqref="F170:L171">
    <cfRule type="cellIs" dxfId="4396" priority="3723" stopIfTrue="1" operator="lessThan">
      <formula>0</formula>
    </cfRule>
  </conditionalFormatting>
  <conditionalFormatting sqref="F170:L171">
    <cfRule type="cellIs" dxfId="4395" priority="3722" stopIfTrue="1" operator="lessThan">
      <formula>0</formula>
    </cfRule>
  </conditionalFormatting>
  <conditionalFormatting sqref="F170:L171">
    <cfRule type="cellIs" dxfId="4394" priority="3721" stopIfTrue="1" operator="lessThan">
      <formula>0</formula>
    </cfRule>
  </conditionalFormatting>
  <conditionalFormatting sqref="F170:L171">
    <cfRule type="cellIs" dxfId="4393" priority="3720" stopIfTrue="1" operator="lessThan">
      <formula>0</formula>
    </cfRule>
  </conditionalFormatting>
  <conditionalFormatting sqref="F170:L171">
    <cfRule type="cellIs" dxfId="4392" priority="3719" stopIfTrue="1" operator="lessThan">
      <formula>0</formula>
    </cfRule>
  </conditionalFormatting>
  <conditionalFormatting sqref="F172:L173">
    <cfRule type="cellIs" dxfId="4391" priority="3718" stopIfTrue="1" operator="lessThan">
      <formula>0</formula>
    </cfRule>
  </conditionalFormatting>
  <conditionalFormatting sqref="F172:L173">
    <cfRule type="cellIs" dxfId="4390" priority="3717" stopIfTrue="1" operator="lessThan">
      <formula>0</formula>
    </cfRule>
  </conditionalFormatting>
  <conditionalFormatting sqref="F172:L173">
    <cfRule type="cellIs" dxfId="4389" priority="3716" stopIfTrue="1" operator="lessThan">
      <formula>0</formula>
    </cfRule>
  </conditionalFormatting>
  <conditionalFormatting sqref="F172:L173">
    <cfRule type="cellIs" dxfId="4388" priority="3715" stopIfTrue="1" operator="lessThan">
      <formula>0</formula>
    </cfRule>
  </conditionalFormatting>
  <conditionalFormatting sqref="F172:L173">
    <cfRule type="cellIs" dxfId="4387" priority="3714" stopIfTrue="1" operator="lessThan">
      <formula>0</formula>
    </cfRule>
  </conditionalFormatting>
  <conditionalFormatting sqref="F172:L173">
    <cfRule type="cellIs" dxfId="4386" priority="3713" stopIfTrue="1" operator="lessThan">
      <formula>0</formula>
    </cfRule>
  </conditionalFormatting>
  <conditionalFormatting sqref="F172:L173">
    <cfRule type="cellIs" dxfId="4385" priority="3712" stopIfTrue="1" operator="lessThan">
      <formula>0</formula>
    </cfRule>
  </conditionalFormatting>
  <conditionalFormatting sqref="F172:L173">
    <cfRule type="cellIs" dxfId="4384" priority="3711" stopIfTrue="1" operator="lessThan">
      <formula>0</formula>
    </cfRule>
  </conditionalFormatting>
  <conditionalFormatting sqref="F172:L173">
    <cfRule type="cellIs" dxfId="4383" priority="3710" stopIfTrue="1" operator="lessThan">
      <formula>0</formula>
    </cfRule>
  </conditionalFormatting>
  <conditionalFormatting sqref="F172:L173">
    <cfRule type="cellIs" dxfId="4382" priority="3709" stopIfTrue="1" operator="lessThan">
      <formula>0</formula>
    </cfRule>
  </conditionalFormatting>
  <conditionalFormatting sqref="F172:L173">
    <cfRule type="cellIs" dxfId="4381" priority="3708" stopIfTrue="1" operator="lessThan">
      <formula>0</formula>
    </cfRule>
  </conditionalFormatting>
  <conditionalFormatting sqref="F172:L173">
    <cfRule type="cellIs" dxfId="4380" priority="3707" stopIfTrue="1" operator="lessThan">
      <formula>0</formula>
    </cfRule>
  </conditionalFormatting>
  <conditionalFormatting sqref="F172:L173">
    <cfRule type="cellIs" dxfId="4379" priority="3706" stopIfTrue="1" operator="lessThan">
      <formula>0</formula>
    </cfRule>
  </conditionalFormatting>
  <conditionalFormatting sqref="F172:L173">
    <cfRule type="cellIs" dxfId="4378" priority="3705" stopIfTrue="1" operator="lessThan">
      <formula>0</formula>
    </cfRule>
  </conditionalFormatting>
  <conditionalFormatting sqref="F172:L173">
    <cfRule type="cellIs" dxfId="4377" priority="3704" stopIfTrue="1" operator="lessThan">
      <formula>0</formula>
    </cfRule>
  </conditionalFormatting>
  <conditionalFormatting sqref="F172:L173">
    <cfRule type="cellIs" dxfId="4376" priority="3703" stopIfTrue="1" operator="lessThan">
      <formula>0</formula>
    </cfRule>
  </conditionalFormatting>
  <conditionalFormatting sqref="F172:L173">
    <cfRule type="cellIs" dxfId="4375" priority="3702" stopIfTrue="1" operator="lessThan">
      <formula>0</formula>
    </cfRule>
  </conditionalFormatting>
  <conditionalFormatting sqref="F172:L173">
    <cfRule type="cellIs" dxfId="4374" priority="3701" stopIfTrue="1" operator="lessThan">
      <formula>0</formula>
    </cfRule>
  </conditionalFormatting>
  <conditionalFormatting sqref="F172:L173">
    <cfRule type="cellIs" dxfId="4373" priority="3700" stopIfTrue="1" operator="lessThan">
      <formula>0</formula>
    </cfRule>
  </conditionalFormatting>
  <conditionalFormatting sqref="F172:L173">
    <cfRule type="cellIs" dxfId="4372" priority="3699" stopIfTrue="1" operator="lessThan">
      <formula>0</formula>
    </cfRule>
  </conditionalFormatting>
  <conditionalFormatting sqref="F172:L173">
    <cfRule type="cellIs" dxfId="4371" priority="3698" stopIfTrue="1" operator="lessThan">
      <formula>0</formula>
    </cfRule>
  </conditionalFormatting>
  <conditionalFormatting sqref="F172:L173">
    <cfRule type="cellIs" dxfId="4370" priority="3697" stopIfTrue="1" operator="lessThan">
      <formula>0</formula>
    </cfRule>
  </conditionalFormatting>
  <conditionalFormatting sqref="F172:L173">
    <cfRule type="cellIs" dxfId="4369" priority="3696" stopIfTrue="1" operator="lessThan">
      <formula>0</formula>
    </cfRule>
  </conditionalFormatting>
  <conditionalFormatting sqref="F172:L173">
    <cfRule type="cellIs" dxfId="4368" priority="3695" stopIfTrue="1" operator="lessThan">
      <formula>0</formula>
    </cfRule>
  </conditionalFormatting>
  <conditionalFormatting sqref="F172:L173">
    <cfRule type="cellIs" dxfId="4367" priority="3694" stopIfTrue="1" operator="lessThan">
      <formula>0</formula>
    </cfRule>
  </conditionalFormatting>
  <conditionalFormatting sqref="F174:L174">
    <cfRule type="cellIs" dxfId="4366" priority="3693" stopIfTrue="1" operator="lessThan">
      <formula>0</formula>
    </cfRule>
  </conditionalFormatting>
  <conditionalFormatting sqref="F174:L174">
    <cfRule type="cellIs" dxfId="4365" priority="3692" stopIfTrue="1" operator="lessThan">
      <formula>0</formula>
    </cfRule>
  </conditionalFormatting>
  <conditionalFormatting sqref="F174:L174">
    <cfRule type="cellIs" dxfId="4364" priority="3691" stopIfTrue="1" operator="lessThan">
      <formula>0</formula>
    </cfRule>
  </conditionalFormatting>
  <conditionalFormatting sqref="F174:L174">
    <cfRule type="cellIs" dxfId="4363" priority="3690" stopIfTrue="1" operator="lessThan">
      <formula>0</formula>
    </cfRule>
  </conditionalFormatting>
  <conditionalFormatting sqref="F174:L174">
    <cfRule type="cellIs" dxfId="4362" priority="3689" stopIfTrue="1" operator="lessThan">
      <formula>0</formula>
    </cfRule>
  </conditionalFormatting>
  <conditionalFormatting sqref="F174:L174">
    <cfRule type="cellIs" dxfId="4361" priority="3688" stopIfTrue="1" operator="lessThan">
      <formula>0</formula>
    </cfRule>
  </conditionalFormatting>
  <conditionalFormatting sqref="F174:L174">
    <cfRule type="cellIs" dxfId="4360" priority="3687" stopIfTrue="1" operator="lessThan">
      <formula>0</formula>
    </cfRule>
  </conditionalFormatting>
  <conditionalFormatting sqref="F174:L174">
    <cfRule type="cellIs" dxfId="4359" priority="3686" stopIfTrue="1" operator="lessThan">
      <formula>0</formula>
    </cfRule>
  </conditionalFormatting>
  <conditionalFormatting sqref="F174:L174">
    <cfRule type="cellIs" dxfId="4358" priority="3685" stopIfTrue="1" operator="lessThan">
      <formula>0</formula>
    </cfRule>
  </conditionalFormatting>
  <conditionalFormatting sqref="F174:L174">
    <cfRule type="cellIs" dxfId="4357" priority="3684" stopIfTrue="1" operator="lessThan">
      <formula>0</formula>
    </cfRule>
  </conditionalFormatting>
  <conditionalFormatting sqref="F174:L174">
    <cfRule type="cellIs" dxfId="4356" priority="3683" stopIfTrue="1" operator="lessThan">
      <formula>0</formula>
    </cfRule>
  </conditionalFormatting>
  <conditionalFormatting sqref="F174:L174">
    <cfRule type="cellIs" dxfId="4355" priority="3682" stopIfTrue="1" operator="lessThan">
      <formula>0</formula>
    </cfRule>
  </conditionalFormatting>
  <conditionalFormatting sqref="F174:L174">
    <cfRule type="cellIs" dxfId="4354" priority="3681" stopIfTrue="1" operator="lessThan">
      <formula>0</formula>
    </cfRule>
  </conditionalFormatting>
  <conditionalFormatting sqref="F174:L174">
    <cfRule type="cellIs" dxfId="4353" priority="3680" stopIfTrue="1" operator="lessThan">
      <formula>0</formula>
    </cfRule>
  </conditionalFormatting>
  <conditionalFormatting sqref="F174:L174">
    <cfRule type="cellIs" dxfId="4352" priority="3679" stopIfTrue="1" operator="lessThan">
      <formula>0</formula>
    </cfRule>
  </conditionalFormatting>
  <conditionalFormatting sqref="F174:L174">
    <cfRule type="cellIs" dxfId="4351" priority="3678" stopIfTrue="1" operator="lessThan">
      <formula>0</formula>
    </cfRule>
  </conditionalFormatting>
  <conditionalFormatting sqref="F174:L174">
    <cfRule type="cellIs" dxfId="4350" priority="3677" stopIfTrue="1" operator="lessThan">
      <formula>0</formula>
    </cfRule>
  </conditionalFormatting>
  <conditionalFormatting sqref="F174:L174">
    <cfRule type="cellIs" dxfId="4349" priority="3676" stopIfTrue="1" operator="lessThan">
      <formula>0</formula>
    </cfRule>
  </conditionalFormatting>
  <conditionalFormatting sqref="F174:L174">
    <cfRule type="cellIs" dxfId="4348" priority="3675" stopIfTrue="1" operator="lessThan">
      <formula>0</formula>
    </cfRule>
  </conditionalFormatting>
  <conditionalFormatting sqref="F174:L174">
    <cfRule type="cellIs" dxfId="4347" priority="3674" stopIfTrue="1" operator="lessThan">
      <formula>0</formula>
    </cfRule>
  </conditionalFormatting>
  <conditionalFormatting sqref="F174:L174">
    <cfRule type="cellIs" dxfId="4346" priority="3673" stopIfTrue="1" operator="lessThan">
      <formula>0</formula>
    </cfRule>
  </conditionalFormatting>
  <conditionalFormatting sqref="F174:L174">
    <cfRule type="cellIs" dxfId="4345" priority="3672" stopIfTrue="1" operator="lessThan">
      <formula>0</formula>
    </cfRule>
  </conditionalFormatting>
  <conditionalFormatting sqref="F174:L174">
    <cfRule type="cellIs" dxfId="4344" priority="3671" stopIfTrue="1" operator="lessThan">
      <formula>0</formula>
    </cfRule>
  </conditionalFormatting>
  <conditionalFormatting sqref="F174:L174">
    <cfRule type="cellIs" dxfId="4343" priority="3670" stopIfTrue="1" operator="lessThan">
      <formula>0</formula>
    </cfRule>
  </conditionalFormatting>
  <conditionalFormatting sqref="F174:L174">
    <cfRule type="cellIs" dxfId="4342" priority="3669" stopIfTrue="1" operator="lessThan">
      <formula>0</formula>
    </cfRule>
  </conditionalFormatting>
  <conditionalFormatting sqref="F175:L175">
    <cfRule type="cellIs" dxfId="4341" priority="3668" stopIfTrue="1" operator="lessThan">
      <formula>0</formula>
    </cfRule>
  </conditionalFormatting>
  <conditionalFormatting sqref="F175:L175">
    <cfRule type="cellIs" dxfId="4340" priority="3667" stopIfTrue="1" operator="lessThan">
      <formula>0</formula>
    </cfRule>
  </conditionalFormatting>
  <conditionalFormatting sqref="F175:L175">
    <cfRule type="cellIs" dxfId="4339" priority="3666" stopIfTrue="1" operator="lessThan">
      <formula>0</formula>
    </cfRule>
  </conditionalFormatting>
  <conditionalFormatting sqref="F175:L175">
    <cfRule type="cellIs" dxfId="4338" priority="3665" stopIfTrue="1" operator="lessThan">
      <formula>0</formula>
    </cfRule>
  </conditionalFormatting>
  <conditionalFormatting sqref="F175:L175">
    <cfRule type="cellIs" dxfId="4337" priority="3664" stopIfTrue="1" operator="lessThan">
      <formula>0</formula>
    </cfRule>
  </conditionalFormatting>
  <conditionalFormatting sqref="F175:L175">
    <cfRule type="cellIs" dxfId="4336" priority="3663" stopIfTrue="1" operator="lessThan">
      <formula>0</formula>
    </cfRule>
  </conditionalFormatting>
  <conditionalFormatting sqref="F175:L175">
    <cfRule type="cellIs" dxfId="4335" priority="3662" stopIfTrue="1" operator="lessThan">
      <formula>0</formula>
    </cfRule>
  </conditionalFormatting>
  <conditionalFormatting sqref="F175:L175">
    <cfRule type="cellIs" dxfId="4334" priority="3661" stopIfTrue="1" operator="lessThan">
      <formula>0</formula>
    </cfRule>
  </conditionalFormatting>
  <conditionalFormatting sqref="F175:L175">
    <cfRule type="cellIs" dxfId="4333" priority="3660" stopIfTrue="1" operator="lessThan">
      <formula>0</formula>
    </cfRule>
  </conditionalFormatting>
  <conditionalFormatting sqref="F175:L175">
    <cfRule type="cellIs" dxfId="4332" priority="3659" stopIfTrue="1" operator="lessThan">
      <formula>0</formula>
    </cfRule>
  </conditionalFormatting>
  <conditionalFormatting sqref="F175:L175">
    <cfRule type="cellIs" dxfId="4331" priority="3658" stopIfTrue="1" operator="lessThan">
      <formula>0</formula>
    </cfRule>
  </conditionalFormatting>
  <conditionalFormatting sqref="F175:L175">
    <cfRule type="cellIs" dxfId="4330" priority="3657" stopIfTrue="1" operator="lessThan">
      <formula>0</formula>
    </cfRule>
  </conditionalFormatting>
  <conditionalFormatting sqref="F175:L175">
    <cfRule type="cellIs" dxfId="4329" priority="3656" stopIfTrue="1" operator="lessThan">
      <formula>0</formula>
    </cfRule>
  </conditionalFormatting>
  <conditionalFormatting sqref="F175:L175">
    <cfRule type="cellIs" dxfId="4328" priority="3655" stopIfTrue="1" operator="lessThan">
      <formula>0</formula>
    </cfRule>
  </conditionalFormatting>
  <conditionalFormatting sqref="F175:L175">
    <cfRule type="cellIs" dxfId="4327" priority="3654" stopIfTrue="1" operator="lessThan">
      <formula>0</formula>
    </cfRule>
  </conditionalFormatting>
  <conditionalFormatting sqref="F175:L175">
    <cfRule type="cellIs" dxfId="4326" priority="3653" stopIfTrue="1" operator="lessThan">
      <formula>0</formula>
    </cfRule>
  </conditionalFormatting>
  <conditionalFormatting sqref="F175:L175">
    <cfRule type="cellIs" dxfId="4325" priority="3652" stopIfTrue="1" operator="lessThan">
      <formula>0</formula>
    </cfRule>
  </conditionalFormatting>
  <conditionalFormatting sqref="F175:L175">
    <cfRule type="cellIs" dxfId="4324" priority="3651" stopIfTrue="1" operator="lessThan">
      <formula>0</formula>
    </cfRule>
  </conditionalFormatting>
  <conditionalFormatting sqref="F175:L175">
    <cfRule type="cellIs" dxfId="4323" priority="3650" stopIfTrue="1" operator="lessThan">
      <formula>0</formula>
    </cfRule>
  </conditionalFormatting>
  <conditionalFormatting sqref="F175:L175">
    <cfRule type="cellIs" dxfId="4322" priority="3649" stopIfTrue="1" operator="lessThan">
      <formula>0</formula>
    </cfRule>
  </conditionalFormatting>
  <conditionalFormatting sqref="F175:L175">
    <cfRule type="cellIs" dxfId="4321" priority="3648" stopIfTrue="1" operator="lessThan">
      <formula>0</formula>
    </cfRule>
  </conditionalFormatting>
  <conditionalFormatting sqref="F175:L175">
    <cfRule type="cellIs" dxfId="4320" priority="3647" stopIfTrue="1" operator="lessThan">
      <formula>0</formula>
    </cfRule>
  </conditionalFormatting>
  <conditionalFormatting sqref="F175:L175">
    <cfRule type="cellIs" dxfId="4319" priority="3646" stopIfTrue="1" operator="lessThan">
      <formula>0</formula>
    </cfRule>
  </conditionalFormatting>
  <conditionalFormatting sqref="F175:L175">
    <cfRule type="cellIs" dxfId="4318" priority="3645" stopIfTrue="1" operator="lessThan">
      <formula>0</formula>
    </cfRule>
  </conditionalFormatting>
  <conditionalFormatting sqref="F175:L175">
    <cfRule type="cellIs" dxfId="4317" priority="3644" stopIfTrue="1" operator="lessThan">
      <formula>0</formula>
    </cfRule>
  </conditionalFormatting>
  <conditionalFormatting sqref="F176:L176">
    <cfRule type="cellIs" dxfId="4316" priority="3643" stopIfTrue="1" operator="lessThan">
      <formula>0</formula>
    </cfRule>
  </conditionalFormatting>
  <conditionalFormatting sqref="F176:L176">
    <cfRule type="cellIs" dxfId="4315" priority="3642" stopIfTrue="1" operator="lessThan">
      <formula>0</formula>
    </cfRule>
  </conditionalFormatting>
  <conditionalFormatting sqref="F176:L176">
    <cfRule type="cellIs" dxfId="4314" priority="3641" stopIfTrue="1" operator="lessThan">
      <formula>0</formula>
    </cfRule>
  </conditionalFormatting>
  <conditionalFormatting sqref="F176:L176">
    <cfRule type="cellIs" dxfId="4313" priority="3640" stopIfTrue="1" operator="lessThan">
      <formula>0</formula>
    </cfRule>
  </conditionalFormatting>
  <conditionalFormatting sqref="F176:L176">
    <cfRule type="cellIs" dxfId="4312" priority="3639" stopIfTrue="1" operator="lessThan">
      <formula>0</formula>
    </cfRule>
  </conditionalFormatting>
  <conditionalFormatting sqref="F176:L176">
    <cfRule type="cellIs" dxfId="4311" priority="3638" stopIfTrue="1" operator="lessThan">
      <formula>0</formula>
    </cfRule>
  </conditionalFormatting>
  <conditionalFormatting sqref="F176:L176">
    <cfRule type="cellIs" dxfId="4310" priority="3637" stopIfTrue="1" operator="lessThan">
      <formula>0</formula>
    </cfRule>
  </conditionalFormatting>
  <conditionalFormatting sqref="F176:L176">
    <cfRule type="cellIs" dxfId="4309" priority="3636" stopIfTrue="1" operator="lessThan">
      <formula>0</formula>
    </cfRule>
  </conditionalFormatting>
  <conditionalFormatting sqref="F176:L176">
    <cfRule type="cellIs" dxfId="4308" priority="3635" stopIfTrue="1" operator="lessThan">
      <formula>0</formula>
    </cfRule>
  </conditionalFormatting>
  <conditionalFormatting sqref="F176:L176">
    <cfRule type="cellIs" dxfId="4307" priority="3634" stopIfTrue="1" operator="lessThan">
      <formula>0</formula>
    </cfRule>
  </conditionalFormatting>
  <conditionalFormatting sqref="F176:L176">
    <cfRule type="cellIs" dxfId="4306" priority="3633" stopIfTrue="1" operator="lessThan">
      <formula>0</formula>
    </cfRule>
  </conditionalFormatting>
  <conditionalFormatting sqref="F176:L176">
    <cfRule type="cellIs" dxfId="4305" priority="3632" stopIfTrue="1" operator="lessThan">
      <formula>0</formula>
    </cfRule>
  </conditionalFormatting>
  <conditionalFormatting sqref="F176:L176">
    <cfRule type="cellIs" dxfId="4304" priority="3631" stopIfTrue="1" operator="lessThan">
      <formula>0</formula>
    </cfRule>
  </conditionalFormatting>
  <conditionalFormatting sqref="F176:L176">
    <cfRule type="cellIs" dxfId="4303" priority="3630" stopIfTrue="1" operator="lessThan">
      <formula>0</formula>
    </cfRule>
  </conditionalFormatting>
  <conditionalFormatting sqref="F176:L176">
    <cfRule type="cellIs" dxfId="4302" priority="3629" stopIfTrue="1" operator="lessThan">
      <formula>0</formula>
    </cfRule>
  </conditionalFormatting>
  <conditionalFormatting sqref="F176:L176">
    <cfRule type="cellIs" dxfId="4301" priority="3628" stopIfTrue="1" operator="lessThan">
      <formula>0</formula>
    </cfRule>
  </conditionalFormatting>
  <conditionalFormatting sqref="F176:L176">
    <cfRule type="cellIs" dxfId="4300" priority="3627" stopIfTrue="1" operator="lessThan">
      <formula>0</formula>
    </cfRule>
  </conditionalFormatting>
  <conditionalFormatting sqref="F176:L176">
    <cfRule type="cellIs" dxfId="4299" priority="3626" stopIfTrue="1" operator="lessThan">
      <formula>0</formula>
    </cfRule>
  </conditionalFormatting>
  <conditionalFormatting sqref="F176:L176">
    <cfRule type="cellIs" dxfId="4298" priority="3625" stopIfTrue="1" operator="lessThan">
      <formula>0</formula>
    </cfRule>
  </conditionalFormatting>
  <conditionalFormatting sqref="F176:L176">
    <cfRule type="cellIs" dxfId="4297" priority="3624" stopIfTrue="1" operator="lessThan">
      <formula>0</formula>
    </cfRule>
  </conditionalFormatting>
  <conditionalFormatting sqref="F176:L176">
    <cfRule type="cellIs" dxfId="4296" priority="3623" stopIfTrue="1" operator="lessThan">
      <formula>0</formula>
    </cfRule>
  </conditionalFormatting>
  <conditionalFormatting sqref="F176:L176">
    <cfRule type="cellIs" dxfId="4295" priority="3622" stopIfTrue="1" operator="lessThan">
      <formula>0</formula>
    </cfRule>
  </conditionalFormatting>
  <conditionalFormatting sqref="F176:L176">
    <cfRule type="cellIs" dxfId="4294" priority="3621" stopIfTrue="1" operator="lessThan">
      <formula>0</formula>
    </cfRule>
  </conditionalFormatting>
  <conditionalFormatting sqref="F176:L176">
    <cfRule type="cellIs" dxfId="4293" priority="3620" stopIfTrue="1" operator="lessThan">
      <formula>0</formula>
    </cfRule>
  </conditionalFormatting>
  <conditionalFormatting sqref="F176:L176">
    <cfRule type="cellIs" dxfId="4292" priority="3619" stopIfTrue="1" operator="lessThan">
      <formula>0</formula>
    </cfRule>
  </conditionalFormatting>
  <conditionalFormatting sqref="F177:L177">
    <cfRule type="cellIs" dxfId="4291" priority="3618" stopIfTrue="1" operator="lessThan">
      <formula>0</formula>
    </cfRule>
  </conditionalFormatting>
  <conditionalFormatting sqref="F177:L177">
    <cfRule type="cellIs" dxfId="4290" priority="3617" stopIfTrue="1" operator="lessThan">
      <formula>0</formula>
    </cfRule>
  </conditionalFormatting>
  <conditionalFormatting sqref="F177:L177">
    <cfRule type="cellIs" dxfId="4289" priority="3616" stopIfTrue="1" operator="lessThan">
      <formula>0</formula>
    </cfRule>
  </conditionalFormatting>
  <conditionalFormatting sqref="F177:L177">
    <cfRule type="cellIs" dxfId="4288" priority="3615" stopIfTrue="1" operator="lessThan">
      <formula>0</formula>
    </cfRule>
  </conditionalFormatting>
  <conditionalFormatting sqref="F177:L177">
    <cfRule type="cellIs" dxfId="4287" priority="3614" stopIfTrue="1" operator="lessThan">
      <formula>0</formula>
    </cfRule>
  </conditionalFormatting>
  <conditionalFormatting sqref="F177:L177">
    <cfRule type="cellIs" dxfId="4286" priority="3613" stopIfTrue="1" operator="lessThan">
      <formula>0</formula>
    </cfRule>
  </conditionalFormatting>
  <conditionalFormatting sqref="F177:L177">
    <cfRule type="cellIs" dxfId="4285" priority="3612" stopIfTrue="1" operator="lessThan">
      <formula>0</formula>
    </cfRule>
  </conditionalFormatting>
  <conditionalFormatting sqref="F177:L177">
    <cfRule type="cellIs" dxfId="4284" priority="3611" stopIfTrue="1" operator="lessThan">
      <formula>0</formula>
    </cfRule>
  </conditionalFormatting>
  <conditionalFormatting sqref="F177:L177">
    <cfRule type="cellIs" dxfId="4283" priority="3610" stopIfTrue="1" operator="lessThan">
      <formula>0</formula>
    </cfRule>
  </conditionalFormatting>
  <conditionalFormatting sqref="F177:L177">
    <cfRule type="cellIs" dxfId="4282" priority="3609" stopIfTrue="1" operator="lessThan">
      <formula>0</formula>
    </cfRule>
  </conditionalFormatting>
  <conditionalFormatting sqref="F177:L177">
    <cfRule type="cellIs" dxfId="4281" priority="3608" stopIfTrue="1" operator="lessThan">
      <formula>0</formula>
    </cfRule>
  </conditionalFormatting>
  <conditionalFormatting sqref="F177:L177">
    <cfRule type="cellIs" dxfId="4280" priority="3607" stopIfTrue="1" operator="lessThan">
      <formula>0</formula>
    </cfRule>
  </conditionalFormatting>
  <conditionalFormatting sqref="F177:L177">
    <cfRule type="cellIs" dxfId="4279" priority="3606" stopIfTrue="1" operator="lessThan">
      <formula>0</formula>
    </cfRule>
  </conditionalFormatting>
  <conditionalFormatting sqref="F177:L177">
    <cfRule type="cellIs" dxfId="4278" priority="3605" stopIfTrue="1" operator="lessThan">
      <formula>0</formula>
    </cfRule>
  </conditionalFormatting>
  <conditionalFormatting sqref="F177:L177">
    <cfRule type="cellIs" dxfId="4277" priority="3604" stopIfTrue="1" operator="lessThan">
      <formula>0</formula>
    </cfRule>
  </conditionalFormatting>
  <conditionalFormatting sqref="F177:L177">
    <cfRule type="cellIs" dxfId="4276" priority="3603" stopIfTrue="1" operator="lessThan">
      <formula>0</formula>
    </cfRule>
  </conditionalFormatting>
  <conditionalFormatting sqref="F177:L177">
    <cfRule type="cellIs" dxfId="4275" priority="3602" stopIfTrue="1" operator="lessThan">
      <formula>0</formula>
    </cfRule>
  </conditionalFormatting>
  <conditionalFormatting sqref="F177:L177">
    <cfRule type="cellIs" dxfId="4274" priority="3601" stopIfTrue="1" operator="lessThan">
      <formula>0</formula>
    </cfRule>
  </conditionalFormatting>
  <conditionalFormatting sqref="F177:L177">
    <cfRule type="cellIs" dxfId="4273" priority="3600" stopIfTrue="1" operator="lessThan">
      <formula>0</formula>
    </cfRule>
  </conditionalFormatting>
  <conditionalFormatting sqref="F177:L177">
    <cfRule type="cellIs" dxfId="4272" priority="3599" stopIfTrue="1" operator="lessThan">
      <formula>0</formula>
    </cfRule>
  </conditionalFormatting>
  <conditionalFormatting sqref="F177:L177">
    <cfRule type="cellIs" dxfId="4271" priority="3598" stopIfTrue="1" operator="lessThan">
      <formula>0</formula>
    </cfRule>
  </conditionalFormatting>
  <conditionalFormatting sqref="F177:L177">
    <cfRule type="cellIs" dxfId="4270" priority="3597" stopIfTrue="1" operator="lessThan">
      <formula>0</formula>
    </cfRule>
  </conditionalFormatting>
  <conditionalFormatting sqref="F177:L177">
    <cfRule type="cellIs" dxfId="4269" priority="3596" stopIfTrue="1" operator="lessThan">
      <formula>0</formula>
    </cfRule>
  </conditionalFormatting>
  <conditionalFormatting sqref="F177:L177">
    <cfRule type="cellIs" dxfId="4268" priority="3595" stopIfTrue="1" operator="lessThan">
      <formula>0</formula>
    </cfRule>
  </conditionalFormatting>
  <conditionalFormatting sqref="F177:L177">
    <cfRule type="cellIs" dxfId="4267" priority="3594" stopIfTrue="1" operator="lessThan">
      <formula>0</formula>
    </cfRule>
  </conditionalFormatting>
  <conditionalFormatting sqref="B178:D178">
    <cfRule type="cellIs" dxfId="4266" priority="3284" stopIfTrue="1" operator="lessThan">
      <formula>0</formula>
    </cfRule>
  </conditionalFormatting>
  <conditionalFormatting sqref="B178:D178">
    <cfRule type="cellIs" dxfId="4265" priority="3283" stopIfTrue="1" operator="lessThan">
      <formula>0</formula>
    </cfRule>
  </conditionalFormatting>
  <conditionalFormatting sqref="B178:D178">
    <cfRule type="cellIs" dxfId="4264" priority="3282" stopIfTrue="1" operator="lessThan">
      <formula>0</formula>
    </cfRule>
  </conditionalFormatting>
  <conditionalFormatting sqref="B178:D178">
    <cfRule type="cellIs" dxfId="4263" priority="3281" stopIfTrue="1" operator="lessThan">
      <formula>0</formula>
    </cfRule>
  </conditionalFormatting>
  <conditionalFormatting sqref="B178:D178">
    <cfRule type="cellIs" dxfId="4262" priority="3280" stopIfTrue="1" operator="lessThan">
      <formula>0</formula>
    </cfRule>
  </conditionalFormatting>
  <conditionalFormatting sqref="B178:D178">
    <cfRule type="cellIs" dxfId="4261" priority="3279" stopIfTrue="1" operator="lessThan">
      <formula>0</formula>
    </cfRule>
  </conditionalFormatting>
  <conditionalFormatting sqref="B178:D178">
    <cfRule type="cellIs" dxfId="4260" priority="3278" stopIfTrue="1" operator="lessThan">
      <formula>0</formula>
    </cfRule>
  </conditionalFormatting>
  <conditionalFormatting sqref="B178:D178">
    <cfRule type="cellIs" dxfId="4259" priority="3277" stopIfTrue="1" operator="lessThan">
      <formula>0</formula>
    </cfRule>
  </conditionalFormatting>
  <conditionalFormatting sqref="B178:D178">
    <cfRule type="cellIs" dxfId="4258" priority="3276" stopIfTrue="1" operator="lessThan">
      <formula>0</formula>
    </cfRule>
  </conditionalFormatting>
  <conditionalFormatting sqref="B178:D178">
    <cfRule type="cellIs" dxfId="4257" priority="3275" stopIfTrue="1" operator="lessThan">
      <formula>0</formula>
    </cfRule>
  </conditionalFormatting>
  <conditionalFormatting sqref="B178:D178">
    <cfRule type="cellIs" dxfId="4256" priority="3274" stopIfTrue="1" operator="lessThan">
      <formula>0</formula>
    </cfRule>
  </conditionalFormatting>
  <conditionalFormatting sqref="B178:D178">
    <cfRule type="cellIs" dxfId="4255" priority="3273" stopIfTrue="1" operator="lessThan">
      <formula>0</formula>
    </cfRule>
  </conditionalFormatting>
  <conditionalFormatting sqref="B178:D178">
    <cfRule type="cellIs" dxfId="4254" priority="3272" stopIfTrue="1" operator="lessThan">
      <formula>0</formula>
    </cfRule>
  </conditionalFormatting>
  <conditionalFormatting sqref="B178:D178">
    <cfRule type="cellIs" dxfId="4253" priority="3271" stopIfTrue="1" operator="lessThan">
      <formula>0</formula>
    </cfRule>
  </conditionalFormatting>
  <conditionalFormatting sqref="B178:D178">
    <cfRule type="cellIs" dxfId="4252" priority="3270" stopIfTrue="1" operator="lessThan">
      <formula>0</formula>
    </cfRule>
  </conditionalFormatting>
  <conditionalFormatting sqref="B178:D178">
    <cfRule type="cellIs" dxfId="4251" priority="3269" stopIfTrue="1" operator="lessThan">
      <formula>0</formula>
    </cfRule>
  </conditionalFormatting>
  <conditionalFormatting sqref="B178:D178">
    <cfRule type="cellIs" dxfId="4250" priority="3268" stopIfTrue="1" operator="lessThan">
      <formula>0</formula>
    </cfRule>
  </conditionalFormatting>
  <conditionalFormatting sqref="B178:D178">
    <cfRule type="cellIs" dxfId="4249" priority="3267" stopIfTrue="1" operator="lessThan">
      <formula>0</formula>
    </cfRule>
  </conditionalFormatting>
  <conditionalFormatting sqref="B178:D178">
    <cfRule type="cellIs" dxfId="4248" priority="3266" stopIfTrue="1" operator="lessThan">
      <formula>0</formula>
    </cfRule>
  </conditionalFormatting>
  <conditionalFormatting sqref="B178:D178">
    <cfRule type="cellIs" dxfId="4247" priority="3265" stopIfTrue="1" operator="lessThan">
      <formula>0</formula>
    </cfRule>
  </conditionalFormatting>
  <conditionalFormatting sqref="B178:D178">
    <cfRule type="cellIs" dxfId="4246" priority="3264" stopIfTrue="1" operator="lessThan">
      <formula>0</formula>
    </cfRule>
  </conditionalFormatting>
  <conditionalFormatting sqref="B178:D178">
    <cfRule type="cellIs" dxfId="4245" priority="3263" stopIfTrue="1" operator="lessThan">
      <formula>0</formula>
    </cfRule>
  </conditionalFormatting>
  <conditionalFormatting sqref="B178:D178">
    <cfRule type="cellIs" dxfId="4244" priority="3262" stopIfTrue="1" operator="lessThan">
      <formula>0</formula>
    </cfRule>
  </conditionalFormatting>
  <conditionalFormatting sqref="B178:D178">
    <cfRule type="cellIs" dxfId="4243" priority="3261" stopIfTrue="1" operator="lessThan">
      <formula>0</formula>
    </cfRule>
  </conditionalFormatting>
  <conditionalFormatting sqref="B178:D178">
    <cfRule type="cellIs" dxfId="4242" priority="3260" stopIfTrue="1" operator="lessThan">
      <formula>0</formula>
    </cfRule>
  </conditionalFormatting>
  <conditionalFormatting sqref="A178 E178:L178">
    <cfRule type="cellIs" dxfId="4241" priority="3259" stopIfTrue="1" operator="lessThan">
      <formula>0</formula>
    </cfRule>
  </conditionalFormatting>
  <conditionalFormatting sqref="A178 E178:L178">
    <cfRule type="cellIs" dxfId="4240" priority="3258" stopIfTrue="1" operator="lessThan">
      <formula>0</formula>
    </cfRule>
  </conditionalFormatting>
  <conditionalFormatting sqref="A178 E178:L178">
    <cfRule type="cellIs" dxfId="4239" priority="3257" stopIfTrue="1" operator="lessThan">
      <formula>0</formula>
    </cfRule>
  </conditionalFormatting>
  <conditionalFormatting sqref="A178 E178:L178">
    <cfRule type="cellIs" dxfId="4238" priority="3256" stopIfTrue="1" operator="lessThan">
      <formula>0</formula>
    </cfRule>
  </conditionalFormatting>
  <conditionalFormatting sqref="A178 E178:L178">
    <cfRule type="cellIs" dxfId="4237" priority="3255" stopIfTrue="1" operator="lessThan">
      <formula>0</formula>
    </cfRule>
  </conditionalFormatting>
  <conditionalFormatting sqref="A178 E178:L178">
    <cfRule type="cellIs" dxfId="4236" priority="3254" stopIfTrue="1" operator="lessThan">
      <formula>0</formula>
    </cfRule>
  </conditionalFormatting>
  <conditionalFormatting sqref="A178 E178:L178">
    <cfRule type="cellIs" dxfId="4235" priority="3253" stopIfTrue="1" operator="lessThan">
      <formula>0</formula>
    </cfRule>
  </conditionalFormatting>
  <conditionalFormatting sqref="A178 E178:L178">
    <cfRule type="cellIs" dxfId="4234" priority="3252" stopIfTrue="1" operator="lessThan">
      <formula>0</formula>
    </cfRule>
  </conditionalFormatting>
  <conditionalFormatting sqref="A178 E178:L178">
    <cfRule type="cellIs" dxfId="4233" priority="3251" stopIfTrue="1" operator="lessThan">
      <formula>0</formula>
    </cfRule>
  </conditionalFormatting>
  <conditionalFormatting sqref="A178 E178:L178">
    <cfRule type="cellIs" dxfId="4232" priority="3250" stopIfTrue="1" operator="lessThan">
      <formula>0</formula>
    </cfRule>
  </conditionalFormatting>
  <conditionalFormatting sqref="A178 E178:L178">
    <cfRule type="cellIs" dxfId="4231" priority="3249" stopIfTrue="1" operator="lessThan">
      <formula>0</formula>
    </cfRule>
  </conditionalFormatting>
  <conditionalFormatting sqref="A178 E178:L178">
    <cfRule type="cellIs" dxfId="4230" priority="3248" stopIfTrue="1" operator="lessThan">
      <formula>0</formula>
    </cfRule>
  </conditionalFormatting>
  <conditionalFormatting sqref="A178 E178:L178">
    <cfRule type="cellIs" dxfId="4229" priority="3247" stopIfTrue="1" operator="lessThan">
      <formula>0</formula>
    </cfRule>
  </conditionalFormatting>
  <conditionalFormatting sqref="A178 E178:L178">
    <cfRule type="cellIs" dxfId="4228" priority="3246" stopIfTrue="1" operator="lessThan">
      <formula>0</formula>
    </cfRule>
  </conditionalFormatting>
  <conditionalFormatting sqref="A178 E178:L178">
    <cfRule type="cellIs" dxfId="4227" priority="3245" stopIfTrue="1" operator="lessThan">
      <formula>0</formula>
    </cfRule>
  </conditionalFormatting>
  <conditionalFormatting sqref="A178 E178:L178">
    <cfRule type="cellIs" dxfId="4226" priority="3244" stopIfTrue="1" operator="lessThan">
      <formula>0</formula>
    </cfRule>
  </conditionalFormatting>
  <conditionalFormatting sqref="A178 E178:L178">
    <cfRule type="cellIs" dxfId="4225" priority="3243" stopIfTrue="1" operator="lessThan">
      <formula>0</formula>
    </cfRule>
  </conditionalFormatting>
  <conditionalFormatting sqref="A178 E178:L178">
    <cfRule type="cellIs" dxfId="4224" priority="3242" stopIfTrue="1" operator="lessThan">
      <formula>0</formula>
    </cfRule>
  </conditionalFormatting>
  <conditionalFormatting sqref="A178 E178:L178">
    <cfRule type="cellIs" dxfId="4223" priority="3241" stopIfTrue="1" operator="lessThan">
      <formula>0</formula>
    </cfRule>
  </conditionalFormatting>
  <conditionalFormatting sqref="A178 E178:L178">
    <cfRule type="cellIs" dxfId="4222" priority="3240" stopIfTrue="1" operator="lessThan">
      <formula>0</formula>
    </cfRule>
  </conditionalFormatting>
  <conditionalFormatting sqref="A178 E178:L178">
    <cfRule type="cellIs" dxfId="4221" priority="3239" stopIfTrue="1" operator="lessThan">
      <formula>0</formula>
    </cfRule>
  </conditionalFormatting>
  <conditionalFormatting sqref="A178 E178:L178">
    <cfRule type="cellIs" dxfId="4220" priority="3238" stopIfTrue="1" operator="lessThan">
      <formula>0</formula>
    </cfRule>
  </conditionalFormatting>
  <conditionalFormatting sqref="A178 E178:L178">
    <cfRule type="cellIs" dxfId="4219" priority="3237" stopIfTrue="1" operator="lessThan">
      <formula>0</formula>
    </cfRule>
  </conditionalFormatting>
  <conditionalFormatting sqref="A178 E178:L178">
    <cfRule type="cellIs" dxfId="4218" priority="3236" stopIfTrue="1" operator="lessThan">
      <formula>0</formula>
    </cfRule>
  </conditionalFormatting>
  <conditionalFormatting sqref="A178 E178:L178">
    <cfRule type="cellIs" dxfId="4217" priority="3235" stopIfTrue="1" operator="lessThan">
      <formula>0</formula>
    </cfRule>
  </conditionalFormatting>
  <conditionalFormatting sqref="B179:D179">
    <cfRule type="cellIs" dxfId="4216" priority="2925" stopIfTrue="1" operator="lessThan">
      <formula>0</formula>
    </cfRule>
  </conditionalFormatting>
  <conditionalFormatting sqref="B179:D179">
    <cfRule type="cellIs" dxfId="4215" priority="2924" stopIfTrue="1" operator="lessThan">
      <formula>0</formula>
    </cfRule>
  </conditionalFormatting>
  <conditionalFormatting sqref="B179:D179">
    <cfRule type="cellIs" dxfId="4214" priority="2923" stopIfTrue="1" operator="lessThan">
      <formula>0</formula>
    </cfRule>
  </conditionalFormatting>
  <conditionalFormatting sqref="B179:D179">
    <cfRule type="cellIs" dxfId="4213" priority="2922" stopIfTrue="1" operator="lessThan">
      <formula>0</formula>
    </cfRule>
  </conditionalFormatting>
  <conditionalFormatting sqref="B179:D179">
    <cfRule type="cellIs" dxfId="4212" priority="2921" stopIfTrue="1" operator="lessThan">
      <formula>0</formula>
    </cfRule>
  </conditionalFormatting>
  <conditionalFormatting sqref="B179:D179">
    <cfRule type="cellIs" dxfId="4211" priority="2920" stopIfTrue="1" operator="lessThan">
      <formula>0</formula>
    </cfRule>
  </conditionalFormatting>
  <conditionalFormatting sqref="B179:D179">
    <cfRule type="cellIs" dxfId="4210" priority="2919" stopIfTrue="1" operator="lessThan">
      <formula>0</formula>
    </cfRule>
  </conditionalFormatting>
  <conditionalFormatting sqref="B179:D179">
    <cfRule type="cellIs" dxfId="4209" priority="2918" stopIfTrue="1" operator="lessThan">
      <formula>0</formula>
    </cfRule>
  </conditionalFormatting>
  <conditionalFormatting sqref="B179:D179">
    <cfRule type="cellIs" dxfId="4208" priority="2917" stopIfTrue="1" operator="lessThan">
      <formula>0</formula>
    </cfRule>
  </conditionalFormatting>
  <conditionalFormatting sqref="B179:D179">
    <cfRule type="cellIs" dxfId="4207" priority="2916" stopIfTrue="1" operator="lessThan">
      <formula>0</formula>
    </cfRule>
  </conditionalFormatting>
  <conditionalFormatting sqref="B179:D179">
    <cfRule type="cellIs" dxfId="4206" priority="2915" stopIfTrue="1" operator="lessThan">
      <formula>0</formula>
    </cfRule>
  </conditionalFormatting>
  <conditionalFormatting sqref="B179:D179">
    <cfRule type="cellIs" dxfId="4205" priority="2914" stopIfTrue="1" operator="lessThan">
      <formula>0</formula>
    </cfRule>
  </conditionalFormatting>
  <conditionalFormatting sqref="B179:D179">
    <cfRule type="cellIs" dxfId="4204" priority="2913" stopIfTrue="1" operator="lessThan">
      <formula>0</formula>
    </cfRule>
  </conditionalFormatting>
  <conditionalFormatting sqref="B179:D179">
    <cfRule type="cellIs" dxfId="4203" priority="2912" stopIfTrue="1" operator="lessThan">
      <formula>0</formula>
    </cfRule>
  </conditionalFormatting>
  <conditionalFormatting sqref="B179:D179">
    <cfRule type="cellIs" dxfId="4202" priority="2911" stopIfTrue="1" operator="lessThan">
      <formula>0</formula>
    </cfRule>
  </conditionalFormatting>
  <conditionalFormatting sqref="B179:D179">
    <cfRule type="cellIs" dxfId="4201" priority="2910" stopIfTrue="1" operator="lessThan">
      <formula>0</formula>
    </cfRule>
  </conditionalFormatting>
  <conditionalFormatting sqref="B179:D179">
    <cfRule type="cellIs" dxfId="4200" priority="2909" stopIfTrue="1" operator="lessThan">
      <formula>0</formula>
    </cfRule>
  </conditionalFormatting>
  <conditionalFormatting sqref="B179:D179">
    <cfRule type="cellIs" dxfId="4199" priority="2908" stopIfTrue="1" operator="lessThan">
      <formula>0</formula>
    </cfRule>
  </conditionalFormatting>
  <conditionalFormatting sqref="B179:D179">
    <cfRule type="cellIs" dxfId="4198" priority="2907" stopIfTrue="1" operator="lessThan">
      <formula>0</formula>
    </cfRule>
  </conditionalFormatting>
  <conditionalFormatting sqref="B179:D179">
    <cfRule type="cellIs" dxfId="4197" priority="2906" stopIfTrue="1" operator="lessThan">
      <formula>0</formula>
    </cfRule>
  </conditionalFormatting>
  <conditionalFormatting sqref="B179:D179">
    <cfRule type="cellIs" dxfId="4196" priority="2905" stopIfTrue="1" operator="lessThan">
      <formula>0</formula>
    </cfRule>
  </conditionalFormatting>
  <conditionalFormatting sqref="B179:D179">
    <cfRule type="cellIs" dxfId="4195" priority="2904" stopIfTrue="1" operator="lessThan">
      <formula>0</formula>
    </cfRule>
  </conditionalFormatting>
  <conditionalFormatting sqref="B179:D179">
    <cfRule type="cellIs" dxfId="4194" priority="2903" stopIfTrue="1" operator="lessThan">
      <formula>0</formula>
    </cfRule>
  </conditionalFormatting>
  <conditionalFormatting sqref="B179:D179">
    <cfRule type="cellIs" dxfId="4193" priority="2902" stopIfTrue="1" operator="lessThan">
      <formula>0</formula>
    </cfRule>
  </conditionalFormatting>
  <conditionalFormatting sqref="B179:D179">
    <cfRule type="cellIs" dxfId="4192" priority="2901" stopIfTrue="1" operator="lessThan">
      <formula>0</formula>
    </cfRule>
  </conditionalFormatting>
  <conditionalFormatting sqref="A179 E179:L179">
    <cfRule type="cellIs" dxfId="4191" priority="2900" stopIfTrue="1" operator="lessThan">
      <formula>0</formula>
    </cfRule>
  </conditionalFormatting>
  <conditionalFormatting sqref="A179 E179:L179">
    <cfRule type="cellIs" dxfId="4190" priority="2899" stopIfTrue="1" operator="lessThan">
      <formula>0</formula>
    </cfRule>
  </conditionalFormatting>
  <conditionalFormatting sqref="A179 E179:L179">
    <cfRule type="cellIs" dxfId="4189" priority="2898" stopIfTrue="1" operator="lessThan">
      <formula>0</formula>
    </cfRule>
  </conditionalFormatting>
  <conditionalFormatting sqref="A179 E179:L179">
    <cfRule type="cellIs" dxfId="4188" priority="2897" stopIfTrue="1" operator="lessThan">
      <formula>0</formula>
    </cfRule>
  </conditionalFormatting>
  <conditionalFormatting sqref="A179 E179:L179">
    <cfRule type="cellIs" dxfId="4187" priority="2896" stopIfTrue="1" operator="lessThan">
      <formula>0</formula>
    </cfRule>
  </conditionalFormatting>
  <conditionalFormatting sqref="A179 E179:L179">
    <cfRule type="cellIs" dxfId="4186" priority="2895" stopIfTrue="1" operator="lessThan">
      <formula>0</formula>
    </cfRule>
  </conditionalFormatting>
  <conditionalFormatting sqref="A179 E179:L179">
    <cfRule type="cellIs" dxfId="4185" priority="2894" stopIfTrue="1" operator="lessThan">
      <formula>0</formula>
    </cfRule>
  </conditionalFormatting>
  <conditionalFormatting sqref="A179 E179:L179">
    <cfRule type="cellIs" dxfId="4184" priority="2893" stopIfTrue="1" operator="lessThan">
      <formula>0</formula>
    </cfRule>
  </conditionalFormatting>
  <conditionalFormatting sqref="A179 E179:L179">
    <cfRule type="cellIs" dxfId="4183" priority="2892" stopIfTrue="1" operator="lessThan">
      <formula>0</formula>
    </cfRule>
  </conditionalFormatting>
  <conditionalFormatting sqref="A179 E179:L179">
    <cfRule type="cellIs" dxfId="4182" priority="2891" stopIfTrue="1" operator="lessThan">
      <formula>0</formula>
    </cfRule>
  </conditionalFormatting>
  <conditionalFormatting sqref="A179 E179:L179">
    <cfRule type="cellIs" dxfId="4181" priority="2890" stopIfTrue="1" operator="lessThan">
      <formula>0</formula>
    </cfRule>
  </conditionalFormatting>
  <conditionalFormatting sqref="A179 E179:L179">
    <cfRule type="cellIs" dxfId="4180" priority="2889" stopIfTrue="1" operator="lessThan">
      <formula>0</formula>
    </cfRule>
  </conditionalFormatting>
  <conditionalFormatting sqref="A179 E179:L179">
    <cfRule type="cellIs" dxfId="4179" priority="2888" stopIfTrue="1" operator="lessThan">
      <formula>0</formula>
    </cfRule>
  </conditionalFormatting>
  <conditionalFormatting sqref="A179 E179:L179">
    <cfRule type="cellIs" dxfId="4178" priority="2887" stopIfTrue="1" operator="lessThan">
      <formula>0</formula>
    </cfRule>
  </conditionalFormatting>
  <conditionalFormatting sqref="A179 E179:L179">
    <cfRule type="cellIs" dxfId="4177" priority="2886" stopIfTrue="1" operator="lessThan">
      <formula>0</formula>
    </cfRule>
  </conditionalFormatting>
  <conditionalFormatting sqref="A179 E179:L179">
    <cfRule type="cellIs" dxfId="4176" priority="2885" stopIfTrue="1" operator="lessThan">
      <formula>0</formula>
    </cfRule>
  </conditionalFormatting>
  <conditionalFormatting sqref="A179 E179:L179">
    <cfRule type="cellIs" dxfId="4175" priority="2884" stopIfTrue="1" operator="lessThan">
      <formula>0</formula>
    </cfRule>
  </conditionalFormatting>
  <conditionalFormatting sqref="A179 E179:L179">
    <cfRule type="cellIs" dxfId="4174" priority="2883" stopIfTrue="1" operator="lessThan">
      <formula>0</formula>
    </cfRule>
  </conditionalFormatting>
  <conditionalFormatting sqref="A179 E179:L179">
    <cfRule type="cellIs" dxfId="4173" priority="2882" stopIfTrue="1" operator="lessThan">
      <formula>0</formula>
    </cfRule>
  </conditionalFormatting>
  <conditionalFormatting sqref="A179 E179:L179">
    <cfRule type="cellIs" dxfId="4172" priority="2881" stopIfTrue="1" operator="lessThan">
      <formula>0</formula>
    </cfRule>
  </conditionalFormatting>
  <conditionalFormatting sqref="A179 E179:L179">
    <cfRule type="cellIs" dxfId="4171" priority="2880" stopIfTrue="1" operator="lessThan">
      <formula>0</formula>
    </cfRule>
  </conditionalFormatting>
  <conditionalFormatting sqref="A179 E179:L179">
    <cfRule type="cellIs" dxfId="4170" priority="2879" stopIfTrue="1" operator="lessThan">
      <formula>0</formula>
    </cfRule>
  </conditionalFormatting>
  <conditionalFormatting sqref="A179 E179:L179">
    <cfRule type="cellIs" dxfId="4169" priority="2878" stopIfTrue="1" operator="lessThan">
      <formula>0</formula>
    </cfRule>
  </conditionalFormatting>
  <conditionalFormatting sqref="A179 E179:L179">
    <cfRule type="cellIs" dxfId="4168" priority="2877" stopIfTrue="1" operator="lessThan">
      <formula>0</formula>
    </cfRule>
  </conditionalFormatting>
  <conditionalFormatting sqref="A179 E179:L179">
    <cfRule type="cellIs" dxfId="4167" priority="2876" stopIfTrue="1" operator="lessThan">
      <formula>0</formula>
    </cfRule>
  </conditionalFormatting>
  <conditionalFormatting sqref="B180:D180">
    <cfRule type="cellIs" dxfId="4166" priority="2566" stopIfTrue="1" operator="lessThan">
      <formula>0</formula>
    </cfRule>
  </conditionalFormatting>
  <conditionalFormatting sqref="B180:D180">
    <cfRule type="cellIs" dxfId="4165" priority="2565" stopIfTrue="1" operator="lessThan">
      <formula>0</formula>
    </cfRule>
  </conditionalFormatting>
  <conditionalFormatting sqref="B180:D180">
    <cfRule type="cellIs" dxfId="4164" priority="2564" stopIfTrue="1" operator="lessThan">
      <formula>0</formula>
    </cfRule>
  </conditionalFormatting>
  <conditionalFormatting sqref="B180:D180">
    <cfRule type="cellIs" dxfId="4163" priority="2563" stopIfTrue="1" operator="lessThan">
      <formula>0</formula>
    </cfRule>
  </conditionalFormatting>
  <conditionalFormatting sqref="B180:D180">
    <cfRule type="cellIs" dxfId="4162" priority="2562" stopIfTrue="1" operator="lessThan">
      <formula>0</formula>
    </cfRule>
  </conditionalFormatting>
  <conditionalFormatting sqref="B180:D180">
    <cfRule type="cellIs" dxfId="4161" priority="2561" stopIfTrue="1" operator="lessThan">
      <formula>0</formula>
    </cfRule>
  </conditionalFormatting>
  <conditionalFormatting sqref="B180:D180">
    <cfRule type="cellIs" dxfId="4160" priority="2560" stopIfTrue="1" operator="lessThan">
      <formula>0</formula>
    </cfRule>
  </conditionalFormatting>
  <conditionalFormatting sqref="B180:D180">
    <cfRule type="cellIs" dxfId="4159" priority="2559" stopIfTrue="1" operator="lessThan">
      <formula>0</formula>
    </cfRule>
  </conditionalFormatting>
  <conditionalFormatting sqref="B180:D180">
    <cfRule type="cellIs" dxfId="4158" priority="2558" stopIfTrue="1" operator="lessThan">
      <formula>0</formula>
    </cfRule>
  </conditionalFormatting>
  <conditionalFormatting sqref="B180:D180">
    <cfRule type="cellIs" dxfId="4157" priority="2557" stopIfTrue="1" operator="lessThan">
      <formula>0</formula>
    </cfRule>
  </conditionalFormatting>
  <conditionalFormatting sqref="B180:D180">
    <cfRule type="cellIs" dxfId="4156" priority="2556" stopIfTrue="1" operator="lessThan">
      <formula>0</formula>
    </cfRule>
  </conditionalFormatting>
  <conditionalFormatting sqref="B180:D180">
    <cfRule type="cellIs" dxfId="4155" priority="2555" stopIfTrue="1" operator="lessThan">
      <formula>0</formula>
    </cfRule>
  </conditionalFormatting>
  <conditionalFormatting sqref="B180:D180">
    <cfRule type="cellIs" dxfId="4154" priority="2554" stopIfTrue="1" operator="lessThan">
      <formula>0</formula>
    </cfRule>
  </conditionalFormatting>
  <conditionalFormatting sqref="B180:D180">
    <cfRule type="cellIs" dxfId="4153" priority="2553" stopIfTrue="1" operator="lessThan">
      <formula>0</formula>
    </cfRule>
  </conditionalFormatting>
  <conditionalFormatting sqref="B180:D180">
    <cfRule type="cellIs" dxfId="4152" priority="2552" stopIfTrue="1" operator="lessThan">
      <formula>0</formula>
    </cfRule>
  </conditionalFormatting>
  <conditionalFormatting sqref="B180:D180">
    <cfRule type="cellIs" dxfId="4151" priority="2551" stopIfTrue="1" operator="lessThan">
      <formula>0</formula>
    </cfRule>
  </conditionalFormatting>
  <conditionalFormatting sqref="B180:D180">
    <cfRule type="cellIs" dxfId="4150" priority="2550" stopIfTrue="1" operator="lessThan">
      <formula>0</formula>
    </cfRule>
  </conditionalFormatting>
  <conditionalFormatting sqref="B180:D180">
    <cfRule type="cellIs" dxfId="4149" priority="2549" stopIfTrue="1" operator="lessThan">
      <formula>0</formula>
    </cfRule>
  </conditionalFormatting>
  <conditionalFormatting sqref="B180:D180">
    <cfRule type="cellIs" dxfId="4148" priority="2548" stopIfTrue="1" operator="lessThan">
      <formula>0</formula>
    </cfRule>
  </conditionalFormatting>
  <conditionalFormatting sqref="B180:D180">
    <cfRule type="cellIs" dxfId="4147" priority="2547" stopIfTrue="1" operator="lessThan">
      <formula>0</formula>
    </cfRule>
  </conditionalFormatting>
  <conditionalFormatting sqref="B180:D180">
    <cfRule type="cellIs" dxfId="4146" priority="2546" stopIfTrue="1" operator="lessThan">
      <formula>0</formula>
    </cfRule>
  </conditionalFormatting>
  <conditionalFormatting sqref="B180:D180">
    <cfRule type="cellIs" dxfId="4145" priority="2545" stopIfTrue="1" operator="lessThan">
      <formula>0</formula>
    </cfRule>
  </conditionalFormatting>
  <conditionalFormatting sqref="B180:D180">
    <cfRule type="cellIs" dxfId="4144" priority="2544" stopIfTrue="1" operator="lessThan">
      <formula>0</formula>
    </cfRule>
  </conditionalFormatting>
  <conditionalFormatting sqref="B180:D180">
    <cfRule type="cellIs" dxfId="4143" priority="2543" stopIfTrue="1" operator="lessThan">
      <formula>0</formula>
    </cfRule>
  </conditionalFormatting>
  <conditionalFormatting sqref="B180:D180">
    <cfRule type="cellIs" dxfId="4142" priority="2542" stopIfTrue="1" operator="lessThan">
      <formula>0</formula>
    </cfRule>
  </conditionalFormatting>
  <conditionalFormatting sqref="A180 E180:L180">
    <cfRule type="cellIs" dxfId="4141" priority="2541" stopIfTrue="1" operator="lessThan">
      <formula>0</formula>
    </cfRule>
  </conditionalFormatting>
  <conditionalFormatting sqref="A180 E180:L180">
    <cfRule type="cellIs" dxfId="4140" priority="2540" stopIfTrue="1" operator="lessThan">
      <formula>0</formula>
    </cfRule>
  </conditionalFormatting>
  <conditionalFormatting sqref="A180 E180:L180">
    <cfRule type="cellIs" dxfId="4139" priority="2539" stopIfTrue="1" operator="lessThan">
      <formula>0</formula>
    </cfRule>
  </conditionalFormatting>
  <conditionalFormatting sqref="A180 E180:L180">
    <cfRule type="cellIs" dxfId="4138" priority="2538" stopIfTrue="1" operator="lessThan">
      <formula>0</formula>
    </cfRule>
  </conditionalFormatting>
  <conditionalFormatting sqref="A180 E180:L180">
    <cfRule type="cellIs" dxfId="4137" priority="2537" stopIfTrue="1" operator="lessThan">
      <formula>0</formula>
    </cfRule>
  </conditionalFormatting>
  <conditionalFormatting sqref="A180 E180:L180">
    <cfRule type="cellIs" dxfId="4136" priority="2536" stopIfTrue="1" operator="lessThan">
      <formula>0</formula>
    </cfRule>
  </conditionalFormatting>
  <conditionalFormatting sqref="A180 E180:L180">
    <cfRule type="cellIs" dxfId="4135" priority="2535" stopIfTrue="1" operator="lessThan">
      <formula>0</formula>
    </cfRule>
  </conditionalFormatting>
  <conditionalFormatting sqref="A180 E180:L180">
    <cfRule type="cellIs" dxfId="4134" priority="2534" stopIfTrue="1" operator="lessThan">
      <formula>0</formula>
    </cfRule>
  </conditionalFormatting>
  <conditionalFormatting sqref="A180 E180:L180">
    <cfRule type="cellIs" dxfId="4133" priority="2533" stopIfTrue="1" operator="lessThan">
      <formula>0</formula>
    </cfRule>
  </conditionalFormatting>
  <conditionalFormatting sqref="A180 E180:L180">
    <cfRule type="cellIs" dxfId="4132" priority="2532" stopIfTrue="1" operator="lessThan">
      <formula>0</formula>
    </cfRule>
  </conditionalFormatting>
  <conditionalFormatting sqref="A180 E180:L180">
    <cfRule type="cellIs" dxfId="4131" priority="2531" stopIfTrue="1" operator="lessThan">
      <formula>0</formula>
    </cfRule>
  </conditionalFormatting>
  <conditionalFormatting sqref="A180 E180:L180">
    <cfRule type="cellIs" dxfId="4130" priority="2530" stopIfTrue="1" operator="lessThan">
      <formula>0</formula>
    </cfRule>
  </conditionalFormatting>
  <conditionalFormatting sqref="A180 E180:L180">
    <cfRule type="cellIs" dxfId="4129" priority="2529" stopIfTrue="1" operator="lessThan">
      <formula>0</formula>
    </cfRule>
  </conditionalFormatting>
  <conditionalFormatting sqref="A180 E180:L180">
    <cfRule type="cellIs" dxfId="4128" priority="2528" stopIfTrue="1" operator="lessThan">
      <formula>0</formula>
    </cfRule>
  </conditionalFormatting>
  <conditionalFormatting sqref="A180 E180:L180">
    <cfRule type="cellIs" dxfId="4127" priority="2527" stopIfTrue="1" operator="lessThan">
      <formula>0</formula>
    </cfRule>
  </conditionalFormatting>
  <conditionalFormatting sqref="A180 E180:L180">
    <cfRule type="cellIs" dxfId="4126" priority="2526" stopIfTrue="1" operator="lessThan">
      <formula>0</formula>
    </cfRule>
  </conditionalFormatting>
  <conditionalFormatting sqref="A180 E180:L180">
    <cfRule type="cellIs" dxfId="4125" priority="2525" stopIfTrue="1" operator="lessThan">
      <formula>0</formula>
    </cfRule>
  </conditionalFormatting>
  <conditionalFormatting sqref="A180 E180:L180">
    <cfRule type="cellIs" dxfId="4124" priority="2524" stopIfTrue="1" operator="lessThan">
      <formula>0</formula>
    </cfRule>
  </conditionalFormatting>
  <conditionalFormatting sqref="A180 E180:L180">
    <cfRule type="cellIs" dxfId="4123" priority="2523" stopIfTrue="1" operator="lessThan">
      <formula>0</formula>
    </cfRule>
  </conditionalFormatting>
  <conditionalFormatting sqref="A180 E180:L180">
    <cfRule type="cellIs" dxfId="4122" priority="2522" stopIfTrue="1" operator="lessThan">
      <formula>0</formula>
    </cfRule>
  </conditionalFormatting>
  <conditionalFormatting sqref="A180 E180:L180">
    <cfRule type="cellIs" dxfId="4121" priority="2521" stopIfTrue="1" operator="lessThan">
      <formula>0</formula>
    </cfRule>
  </conditionalFormatting>
  <conditionalFormatting sqref="A180 E180:L180">
    <cfRule type="cellIs" dxfId="4120" priority="2520" stopIfTrue="1" operator="lessThan">
      <formula>0</formula>
    </cfRule>
  </conditionalFormatting>
  <conditionalFormatting sqref="A180 E180:L180">
    <cfRule type="cellIs" dxfId="4119" priority="2519" stopIfTrue="1" operator="lessThan">
      <formula>0</formula>
    </cfRule>
  </conditionalFormatting>
  <conditionalFormatting sqref="A180 E180:L180">
    <cfRule type="cellIs" dxfId="4118" priority="2518" stopIfTrue="1" operator="lessThan">
      <formula>0</formula>
    </cfRule>
  </conditionalFormatting>
  <conditionalFormatting sqref="A180 E180:L180">
    <cfRule type="cellIs" dxfId="4117" priority="2517" stopIfTrue="1" operator="lessThan">
      <formula>0</formula>
    </cfRule>
  </conditionalFormatting>
  <conditionalFormatting sqref="B181:D181">
    <cfRule type="cellIs" dxfId="4116" priority="2207" stopIfTrue="1" operator="lessThan">
      <formula>0</formula>
    </cfRule>
  </conditionalFormatting>
  <conditionalFormatting sqref="B181:D181">
    <cfRule type="cellIs" dxfId="4115" priority="2206" stopIfTrue="1" operator="lessThan">
      <formula>0</formula>
    </cfRule>
  </conditionalFormatting>
  <conditionalFormatting sqref="B181:D181">
    <cfRule type="cellIs" dxfId="4114" priority="2205" stopIfTrue="1" operator="lessThan">
      <formula>0</formula>
    </cfRule>
  </conditionalFormatting>
  <conditionalFormatting sqref="B181:D181">
    <cfRule type="cellIs" dxfId="4113" priority="2204" stopIfTrue="1" operator="lessThan">
      <formula>0</formula>
    </cfRule>
  </conditionalFormatting>
  <conditionalFormatting sqref="B181:D181">
    <cfRule type="cellIs" dxfId="4112" priority="2203" stopIfTrue="1" operator="lessThan">
      <formula>0</formula>
    </cfRule>
  </conditionalFormatting>
  <conditionalFormatting sqref="B181:D181">
    <cfRule type="cellIs" dxfId="4111" priority="2202" stopIfTrue="1" operator="lessThan">
      <formula>0</formula>
    </cfRule>
  </conditionalFormatting>
  <conditionalFormatting sqref="B181:D181">
    <cfRule type="cellIs" dxfId="4110" priority="2201" stopIfTrue="1" operator="lessThan">
      <formula>0</formula>
    </cfRule>
  </conditionalFormatting>
  <conditionalFormatting sqref="B181:D181">
    <cfRule type="cellIs" dxfId="4109" priority="2200" stopIfTrue="1" operator="lessThan">
      <formula>0</formula>
    </cfRule>
  </conditionalFormatting>
  <conditionalFormatting sqref="B181:D181">
    <cfRule type="cellIs" dxfId="4108" priority="2199" stopIfTrue="1" operator="lessThan">
      <formula>0</formula>
    </cfRule>
  </conditionalFormatting>
  <conditionalFormatting sqref="B181:D181">
    <cfRule type="cellIs" dxfId="4107" priority="2198" stopIfTrue="1" operator="lessThan">
      <formula>0</formula>
    </cfRule>
  </conditionalFormatting>
  <conditionalFormatting sqref="B181:D181">
    <cfRule type="cellIs" dxfId="4106" priority="2197" stopIfTrue="1" operator="lessThan">
      <formula>0</formula>
    </cfRule>
  </conditionalFormatting>
  <conditionalFormatting sqref="B181:D181">
    <cfRule type="cellIs" dxfId="4105" priority="2196" stopIfTrue="1" operator="lessThan">
      <formula>0</formula>
    </cfRule>
  </conditionalFormatting>
  <conditionalFormatting sqref="B181:D181">
    <cfRule type="cellIs" dxfId="4104" priority="2195" stopIfTrue="1" operator="lessThan">
      <formula>0</formula>
    </cfRule>
  </conditionalFormatting>
  <conditionalFormatting sqref="B181:D181">
    <cfRule type="cellIs" dxfId="4103" priority="2194" stopIfTrue="1" operator="lessThan">
      <formula>0</formula>
    </cfRule>
  </conditionalFormatting>
  <conditionalFormatting sqref="B181:D181">
    <cfRule type="cellIs" dxfId="4102" priority="2193" stopIfTrue="1" operator="lessThan">
      <formula>0</formula>
    </cfRule>
  </conditionalFormatting>
  <conditionalFormatting sqref="B181:D181">
    <cfRule type="cellIs" dxfId="4101" priority="2192" stopIfTrue="1" operator="lessThan">
      <formula>0</formula>
    </cfRule>
  </conditionalFormatting>
  <conditionalFormatting sqref="B181:D181">
    <cfRule type="cellIs" dxfId="4100" priority="2191" stopIfTrue="1" operator="lessThan">
      <formula>0</formula>
    </cfRule>
  </conditionalFormatting>
  <conditionalFormatting sqref="B181:D181">
    <cfRule type="cellIs" dxfId="4099" priority="2190" stopIfTrue="1" operator="lessThan">
      <formula>0</formula>
    </cfRule>
  </conditionalFormatting>
  <conditionalFormatting sqref="B181:D181">
    <cfRule type="cellIs" dxfId="4098" priority="2189" stopIfTrue="1" operator="lessThan">
      <formula>0</formula>
    </cfRule>
  </conditionalFormatting>
  <conditionalFormatting sqref="B181:D181">
    <cfRule type="cellIs" dxfId="4097" priority="2188" stopIfTrue="1" operator="lessThan">
      <formula>0</formula>
    </cfRule>
  </conditionalFormatting>
  <conditionalFormatting sqref="B181:D181">
    <cfRule type="cellIs" dxfId="4096" priority="2187" stopIfTrue="1" operator="lessThan">
      <formula>0</formula>
    </cfRule>
  </conditionalFormatting>
  <conditionalFormatting sqref="B181:D181">
    <cfRule type="cellIs" dxfId="4095" priority="2186" stopIfTrue="1" operator="lessThan">
      <formula>0</formula>
    </cfRule>
  </conditionalFormatting>
  <conditionalFormatting sqref="B181:D181">
    <cfRule type="cellIs" dxfId="4094" priority="2185" stopIfTrue="1" operator="lessThan">
      <formula>0</formula>
    </cfRule>
  </conditionalFormatting>
  <conditionalFormatting sqref="B181:D181">
    <cfRule type="cellIs" dxfId="4093" priority="2184" stopIfTrue="1" operator="lessThan">
      <formula>0</formula>
    </cfRule>
  </conditionalFormatting>
  <conditionalFormatting sqref="B181:D181">
    <cfRule type="cellIs" dxfId="4092" priority="2183" stopIfTrue="1" operator="lessThan">
      <formula>0</formula>
    </cfRule>
  </conditionalFormatting>
  <conditionalFormatting sqref="A181 E181:L181">
    <cfRule type="cellIs" dxfId="4091" priority="2182" stopIfTrue="1" operator="lessThan">
      <formula>0</formula>
    </cfRule>
  </conditionalFormatting>
  <conditionalFormatting sqref="A181 E181:L181">
    <cfRule type="cellIs" dxfId="4090" priority="2181" stopIfTrue="1" operator="lessThan">
      <formula>0</formula>
    </cfRule>
  </conditionalFormatting>
  <conditionalFormatting sqref="A181 E181:L181">
    <cfRule type="cellIs" dxfId="4089" priority="2180" stopIfTrue="1" operator="lessThan">
      <formula>0</formula>
    </cfRule>
  </conditionalFormatting>
  <conditionalFormatting sqref="A181 E181:L181">
    <cfRule type="cellIs" dxfId="4088" priority="2179" stopIfTrue="1" operator="lessThan">
      <formula>0</formula>
    </cfRule>
  </conditionalFormatting>
  <conditionalFormatting sqref="A181 E181:L181">
    <cfRule type="cellIs" dxfId="4087" priority="2178" stopIfTrue="1" operator="lessThan">
      <formula>0</formula>
    </cfRule>
  </conditionalFormatting>
  <conditionalFormatting sqref="A181 E181:L181">
    <cfRule type="cellIs" dxfId="4086" priority="2177" stopIfTrue="1" operator="lessThan">
      <formula>0</formula>
    </cfRule>
  </conditionalFormatting>
  <conditionalFormatting sqref="A181 E181:L181">
    <cfRule type="cellIs" dxfId="4085" priority="2176" stopIfTrue="1" operator="lessThan">
      <formula>0</formula>
    </cfRule>
  </conditionalFormatting>
  <conditionalFormatting sqref="A181 E181:L181">
    <cfRule type="cellIs" dxfId="4084" priority="2175" stopIfTrue="1" operator="lessThan">
      <formula>0</formula>
    </cfRule>
  </conditionalFormatting>
  <conditionalFormatting sqref="A181 E181:L181">
    <cfRule type="cellIs" dxfId="4083" priority="2174" stopIfTrue="1" operator="lessThan">
      <formula>0</formula>
    </cfRule>
  </conditionalFormatting>
  <conditionalFormatting sqref="A181 E181:L181">
    <cfRule type="cellIs" dxfId="4082" priority="2173" stopIfTrue="1" operator="lessThan">
      <formula>0</formula>
    </cfRule>
  </conditionalFormatting>
  <conditionalFormatting sqref="A181 E181:L181">
    <cfRule type="cellIs" dxfId="4081" priority="2172" stopIfTrue="1" operator="lessThan">
      <formula>0</formula>
    </cfRule>
  </conditionalFormatting>
  <conditionalFormatting sqref="A181 E181:L181">
    <cfRule type="cellIs" dxfId="4080" priority="2171" stopIfTrue="1" operator="lessThan">
      <formula>0</formula>
    </cfRule>
  </conditionalFormatting>
  <conditionalFormatting sqref="A181 E181:L181">
    <cfRule type="cellIs" dxfId="4079" priority="2170" stopIfTrue="1" operator="lessThan">
      <formula>0</formula>
    </cfRule>
  </conditionalFormatting>
  <conditionalFormatting sqref="A181 E181:L181">
    <cfRule type="cellIs" dxfId="4078" priority="2169" stopIfTrue="1" operator="lessThan">
      <formula>0</formula>
    </cfRule>
  </conditionalFormatting>
  <conditionalFormatting sqref="A181 E181:L181">
    <cfRule type="cellIs" dxfId="4077" priority="2168" stopIfTrue="1" operator="lessThan">
      <formula>0</formula>
    </cfRule>
  </conditionalFormatting>
  <conditionalFormatting sqref="A181 E181:L181">
    <cfRule type="cellIs" dxfId="4076" priority="2167" stopIfTrue="1" operator="lessThan">
      <formula>0</formula>
    </cfRule>
  </conditionalFormatting>
  <conditionalFormatting sqref="A181 E181:L181">
    <cfRule type="cellIs" dxfId="4075" priority="2166" stopIfTrue="1" operator="lessThan">
      <formula>0</formula>
    </cfRule>
  </conditionalFormatting>
  <conditionalFormatting sqref="A181 E181:L181">
    <cfRule type="cellIs" dxfId="4074" priority="2165" stopIfTrue="1" operator="lessThan">
      <formula>0</formula>
    </cfRule>
  </conditionalFormatting>
  <conditionalFormatting sqref="A181 E181:L181">
    <cfRule type="cellIs" dxfId="4073" priority="2164" stopIfTrue="1" operator="lessThan">
      <formula>0</formula>
    </cfRule>
  </conditionalFormatting>
  <conditionalFormatting sqref="A181 E181:L181">
    <cfRule type="cellIs" dxfId="4072" priority="2163" stopIfTrue="1" operator="lessThan">
      <formula>0</formula>
    </cfRule>
  </conditionalFormatting>
  <conditionalFormatting sqref="A181 E181:L181">
    <cfRule type="cellIs" dxfId="4071" priority="2162" stopIfTrue="1" operator="lessThan">
      <formula>0</formula>
    </cfRule>
  </conditionalFormatting>
  <conditionalFormatting sqref="A181 E181:L181">
    <cfRule type="cellIs" dxfId="4070" priority="2161" stopIfTrue="1" operator="lessThan">
      <formula>0</formula>
    </cfRule>
  </conditionalFormatting>
  <conditionalFormatting sqref="A181 E181:L181">
    <cfRule type="cellIs" dxfId="4069" priority="2160" stopIfTrue="1" operator="lessThan">
      <formula>0</formula>
    </cfRule>
  </conditionalFormatting>
  <conditionalFormatting sqref="A181 E181:L181">
    <cfRule type="cellIs" dxfId="4068" priority="2159" stopIfTrue="1" operator="lessThan">
      <formula>0</formula>
    </cfRule>
  </conditionalFormatting>
  <conditionalFormatting sqref="A181 E181:L181">
    <cfRule type="cellIs" dxfId="4067" priority="2158" stopIfTrue="1" operator="lessThan">
      <formula>0</formula>
    </cfRule>
  </conditionalFormatting>
  <conditionalFormatting sqref="B182:D182">
    <cfRule type="cellIs" dxfId="4066" priority="1847" stopIfTrue="1" operator="lessThan">
      <formula>0</formula>
    </cfRule>
  </conditionalFormatting>
  <conditionalFormatting sqref="B182:D182">
    <cfRule type="cellIs" dxfId="4065" priority="1846" stopIfTrue="1" operator="lessThan">
      <formula>0</formula>
    </cfRule>
  </conditionalFormatting>
  <conditionalFormatting sqref="B182:D182">
    <cfRule type="cellIs" dxfId="4064" priority="1845" stopIfTrue="1" operator="lessThan">
      <formula>0</formula>
    </cfRule>
  </conditionalFormatting>
  <conditionalFormatting sqref="B182:D182">
    <cfRule type="cellIs" dxfId="4063" priority="1844" stopIfTrue="1" operator="lessThan">
      <formula>0</formula>
    </cfRule>
  </conditionalFormatting>
  <conditionalFormatting sqref="B182:D182">
    <cfRule type="cellIs" dxfId="4062" priority="1843" stopIfTrue="1" operator="lessThan">
      <formula>0</formula>
    </cfRule>
  </conditionalFormatting>
  <conditionalFormatting sqref="B182:D182">
    <cfRule type="cellIs" dxfId="4061" priority="1842" stopIfTrue="1" operator="lessThan">
      <formula>0</formula>
    </cfRule>
  </conditionalFormatting>
  <conditionalFormatting sqref="B182:D182">
    <cfRule type="cellIs" dxfId="4060" priority="1841" stopIfTrue="1" operator="lessThan">
      <formula>0</formula>
    </cfRule>
  </conditionalFormatting>
  <conditionalFormatting sqref="B182:D182">
    <cfRule type="cellIs" dxfId="4059" priority="1840" stopIfTrue="1" operator="lessThan">
      <formula>0</formula>
    </cfRule>
  </conditionalFormatting>
  <conditionalFormatting sqref="B182:D182">
    <cfRule type="cellIs" dxfId="4058" priority="1839" stopIfTrue="1" operator="lessThan">
      <formula>0</formula>
    </cfRule>
  </conditionalFormatting>
  <conditionalFormatting sqref="B182:D182">
    <cfRule type="cellIs" dxfId="4057" priority="1838" stopIfTrue="1" operator="lessThan">
      <formula>0</formula>
    </cfRule>
  </conditionalFormatting>
  <conditionalFormatting sqref="B182:D182">
    <cfRule type="cellIs" dxfId="4056" priority="1837" stopIfTrue="1" operator="lessThan">
      <formula>0</formula>
    </cfRule>
  </conditionalFormatting>
  <conditionalFormatting sqref="B182:D182">
    <cfRule type="cellIs" dxfId="4055" priority="1836" stopIfTrue="1" operator="lessThan">
      <formula>0</formula>
    </cfRule>
  </conditionalFormatting>
  <conditionalFormatting sqref="B182:D182">
    <cfRule type="cellIs" dxfId="4054" priority="1835" stopIfTrue="1" operator="lessThan">
      <formula>0</formula>
    </cfRule>
  </conditionalFormatting>
  <conditionalFormatting sqref="B182:D182">
    <cfRule type="cellIs" dxfId="4053" priority="1834" stopIfTrue="1" operator="lessThan">
      <formula>0</formula>
    </cfRule>
  </conditionalFormatting>
  <conditionalFormatting sqref="B182:D182">
    <cfRule type="cellIs" dxfId="4052" priority="1833" stopIfTrue="1" operator="lessThan">
      <formula>0</formula>
    </cfRule>
  </conditionalFormatting>
  <conditionalFormatting sqref="B182:D182">
    <cfRule type="cellIs" dxfId="4051" priority="1832" stopIfTrue="1" operator="lessThan">
      <formula>0</formula>
    </cfRule>
  </conditionalFormatting>
  <conditionalFormatting sqref="B182:D182">
    <cfRule type="cellIs" dxfId="4050" priority="1831" stopIfTrue="1" operator="lessThan">
      <formula>0</formula>
    </cfRule>
  </conditionalFormatting>
  <conditionalFormatting sqref="B182:D182">
    <cfRule type="cellIs" dxfId="4049" priority="1830" stopIfTrue="1" operator="lessThan">
      <formula>0</formula>
    </cfRule>
  </conditionalFormatting>
  <conditionalFormatting sqref="B182:D182">
    <cfRule type="cellIs" dxfId="4048" priority="1829" stopIfTrue="1" operator="lessThan">
      <formula>0</formula>
    </cfRule>
  </conditionalFormatting>
  <conditionalFormatting sqref="B182:D182">
    <cfRule type="cellIs" dxfId="4047" priority="1828" stopIfTrue="1" operator="lessThan">
      <formula>0</formula>
    </cfRule>
  </conditionalFormatting>
  <conditionalFormatting sqref="B182:D182">
    <cfRule type="cellIs" dxfId="4046" priority="1827" stopIfTrue="1" operator="lessThan">
      <formula>0</formula>
    </cfRule>
  </conditionalFormatting>
  <conditionalFormatting sqref="B182:D182">
    <cfRule type="cellIs" dxfId="4045" priority="1826" stopIfTrue="1" operator="lessThan">
      <formula>0</formula>
    </cfRule>
  </conditionalFormatting>
  <conditionalFormatting sqref="B182:D182">
    <cfRule type="cellIs" dxfId="4044" priority="1825" stopIfTrue="1" operator="lessThan">
      <formula>0</formula>
    </cfRule>
  </conditionalFormatting>
  <conditionalFormatting sqref="B182:D182">
    <cfRule type="cellIs" dxfId="4043" priority="1824" stopIfTrue="1" operator="lessThan">
      <formula>0</formula>
    </cfRule>
  </conditionalFormatting>
  <conditionalFormatting sqref="B182:D182">
    <cfRule type="cellIs" dxfId="4042" priority="1823" stopIfTrue="1" operator="lessThan">
      <formula>0</formula>
    </cfRule>
  </conditionalFormatting>
  <conditionalFormatting sqref="A182 E182:L182">
    <cfRule type="cellIs" dxfId="4041" priority="1822" stopIfTrue="1" operator="lessThan">
      <formula>0</formula>
    </cfRule>
  </conditionalFormatting>
  <conditionalFormatting sqref="A182 E182:L182">
    <cfRule type="cellIs" dxfId="4040" priority="1821" stopIfTrue="1" operator="lessThan">
      <formula>0</formula>
    </cfRule>
  </conditionalFormatting>
  <conditionalFormatting sqref="A182 E182:L182">
    <cfRule type="cellIs" dxfId="4039" priority="1820" stopIfTrue="1" operator="lessThan">
      <formula>0</formula>
    </cfRule>
  </conditionalFormatting>
  <conditionalFormatting sqref="A182 E182:L182">
    <cfRule type="cellIs" dxfId="4038" priority="1819" stopIfTrue="1" operator="lessThan">
      <formula>0</formula>
    </cfRule>
  </conditionalFormatting>
  <conditionalFormatting sqref="A182 E182:L182">
    <cfRule type="cellIs" dxfId="4037" priority="1818" stopIfTrue="1" operator="lessThan">
      <formula>0</formula>
    </cfRule>
  </conditionalFormatting>
  <conditionalFormatting sqref="A182 E182:L182">
    <cfRule type="cellIs" dxfId="4036" priority="1817" stopIfTrue="1" operator="lessThan">
      <formula>0</formula>
    </cfRule>
  </conditionalFormatting>
  <conditionalFormatting sqref="A182 E182:L182">
    <cfRule type="cellIs" dxfId="4035" priority="1816" stopIfTrue="1" operator="lessThan">
      <formula>0</formula>
    </cfRule>
  </conditionalFormatting>
  <conditionalFormatting sqref="A182 E182:L182">
    <cfRule type="cellIs" dxfId="4034" priority="1815" stopIfTrue="1" operator="lessThan">
      <formula>0</formula>
    </cfRule>
  </conditionalFormatting>
  <conditionalFormatting sqref="A182 E182:L182">
    <cfRule type="cellIs" dxfId="4033" priority="1814" stopIfTrue="1" operator="lessThan">
      <formula>0</formula>
    </cfRule>
  </conditionalFormatting>
  <conditionalFormatting sqref="A182 E182:L182">
    <cfRule type="cellIs" dxfId="4032" priority="1813" stopIfTrue="1" operator="lessThan">
      <formula>0</formula>
    </cfRule>
  </conditionalFormatting>
  <conditionalFormatting sqref="A182 E182:L182">
    <cfRule type="cellIs" dxfId="4031" priority="1812" stopIfTrue="1" operator="lessThan">
      <formula>0</formula>
    </cfRule>
  </conditionalFormatting>
  <conditionalFormatting sqref="A182 E182:L182">
    <cfRule type="cellIs" dxfId="4030" priority="1811" stopIfTrue="1" operator="lessThan">
      <formula>0</formula>
    </cfRule>
  </conditionalFormatting>
  <conditionalFormatting sqref="A182 E182:L182">
    <cfRule type="cellIs" dxfId="4029" priority="1810" stopIfTrue="1" operator="lessThan">
      <formula>0</formula>
    </cfRule>
  </conditionalFormatting>
  <conditionalFormatting sqref="A182 E182:L182">
    <cfRule type="cellIs" dxfId="4028" priority="1809" stopIfTrue="1" operator="lessThan">
      <formula>0</formula>
    </cfRule>
  </conditionalFormatting>
  <conditionalFormatting sqref="A182 E182:L182">
    <cfRule type="cellIs" dxfId="4027" priority="1808" stopIfTrue="1" operator="lessThan">
      <formula>0</formula>
    </cfRule>
  </conditionalFormatting>
  <conditionalFormatting sqref="A182 E182:L182">
    <cfRule type="cellIs" dxfId="4026" priority="1807" stopIfTrue="1" operator="lessThan">
      <formula>0</formula>
    </cfRule>
  </conditionalFormatting>
  <conditionalFormatting sqref="A182 E182:L182">
    <cfRule type="cellIs" dxfId="4025" priority="1806" stopIfTrue="1" operator="lessThan">
      <formula>0</formula>
    </cfRule>
  </conditionalFormatting>
  <conditionalFormatting sqref="A182 E182:L182">
    <cfRule type="cellIs" dxfId="4024" priority="1805" stopIfTrue="1" operator="lessThan">
      <formula>0</formula>
    </cfRule>
  </conditionalFormatting>
  <conditionalFormatting sqref="A182 E182:L182">
    <cfRule type="cellIs" dxfId="4023" priority="1804" stopIfTrue="1" operator="lessThan">
      <formula>0</formula>
    </cfRule>
  </conditionalFormatting>
  <conditionalFormatting sqref="A182 E182:L182">
    <cfRule type="cellIs" dxfId="4022" priority="1803" stopIfTrue="1" operator="lessThan">
      <formula>0</formula>
    </cfRule>
  </conditionalFormatting>
  <conditionalFormatting sqref="A182 E182:L182">
    <cfRule type="cellIs" dxfId="4021" priority="1802" stopIfTrue="1" operator="lessThan">
      <formula>0</formula>
    </cfRule>
  </conditionalFormatting>
  <conditionalFormatting sqref="A182 E182:L182">
    <cfRule type="cellIs" dxfId="4020" priority="1801" stopIfTrue="1" operator="lessThan">
      <formula>0</formula>
    </cfRule>
  </conditionalFormatting>
  <conditionalFormatting sqref="A182 E182:L182">
    <cfRule type="cellIs" dxfId="4019" priority="1800" stopIfTrue="1" operator="lessThan">
      <formula>0</formula>
    </cfRule>
  </conditionalFormatting>
  <conditionalFormatting sqref="A182 E182:L182">
    <cfRule type="cellIs" dxfId="4018" priority="1799" stopIfTrue="1" operator="lessThan">
      <formula>0</formula>
    </cfRule>
  </conditionalFormatting>
  <conditionalFormatting sqref="A182 E182:L182">
    <cfRule type="cellIs" dxfId="4017" priority="1798" stopIfTrue="1" operator="lessThan">
      <formula>0</formula>
    </cfRule>
  </conditionalFormatting>
  <conditionalFormatting sqref="B183:D183">
    <cfRule type="cellIs" dxfId="4016" priority="1488" stopIfTrue="1" operator="lessThan">
      <formula>0</formula>
    </cfRule>
  </conditionalFormatting>
  <conditionalFormatting sqref="B183:D183">
    <cfRule type="cellIs" dxfId="4015" priority="1487" stopIfTrue="1" operator="lessThan">
      <formula>0</formula>
    </cfRule>
  </conditionalFormatting>
  <conditionalFormatting sqref="B183:D183">
    <cfRule type="cellIs" dxfId="4014" priority="1486" stopIfTrue="1" operator="lessThan">
      <formula>0</formula>
    </cfRule>
  </conditionalFormatting>
  <conditionalFormatting sqref="B183:D183">
    <cfRule type="cellIs" dxfId="4013" priority="1485" stopIfTrue="1" operator="lessThan">
      <formula>0</formula>
    </cfRule>
  </conditionalFormatting>
  <conditionalFormatting sqref="B183:D183">
    <cfRule type="cellIs" dxfId="4012" priority="1484" stopIfTrue="1" operator="lessThan">
      <formula>0</formula>
    </cfRule>
  </conditionalFormatting>
  <conditionalFormatting sqref="B183:D183">
    <cfRule type="cellIs" dxfId="4011" priority="1483" stopIfTrue="1" operator="lessThan">
      <formula>0</formula>
    </cfRule>
  </conditionalFormatting>
  <conditionalFormatting sqref="B183:D183">
    <cfRule type="cellIs" dxfId="4010" priority="1482" stopIfTrue="1" operator="lessThan">
      <formula>0</formula>
    </cfRule>
  </conditionalFormatting>
  <conditionalFormatting sqref="B183:D183">
    <cfRule type="cellIs" dxfId="4009" priority="1481" stopIfTrue="1" operator="lessThan">
      <formula>0</formula>
    </cfRule>
  </conditionalFormatting>
  <conditionalFormatting sqref="B183:D183">
    <cfRule type="cellIs" dxfId="4008" priority="1480" stopIfTrue="1" operator="lessThan">
      <formula>0</formula>
    </cfRule>
  </conditionalFormatting>
  <conditionalFormatting sqref="B183:D183">
    <cfRule type="cellIs" dxfId="4007" priority="1479" stopIfTrue="1" operator="lessThan">
      <formula>0</formula>
    </cfRule>
  </conditionalFormatting>
  <conditionalFormatting sqref="B183:D183">
    <cfRule type="cellIs" dxfId="4006" priority="1478" stopIfTrue="1" operator="lessThan">
      <formula>0</formula>
    </cfRule>
  </conditionalFormatting>
  <conditionalFormatting sqref="B183:D183">
    <cfRule type="cellIs" dxfId="4005" priority="1477" stopIfTrue="1" operator="lessThan">
      <formula>0</formula>
    </cfRule>
  </conditionalFormatting>
  <conditionalFormatting sqref="B183:D183">
    <cfRule type="cellIs" dxfId="4004" priority="1476" stopIfTrue="1" operator="lessThan">
      <formula>0</formula>
    </cfRule>
  </conditionalFormatting>
  <conditionalFormatting sqref="B183:D183">
    <cfRule type="cellIs" dxfId="4003" priority="1475" stopIfTrue="1" operator="lessThan">
      <formula>0</formula>
    </cfRule>
  </conditionalFormatting>
  <conditionalFormatting sqref="B183:D183">
    <cfRule type="cellIs" dxfId="4002" priority="1474" stopIfTrue="1" operator="lessThan">
      <formula>0</formula>
    </cfRule>
  </conditionalFormatting>
  <conditionalFormatting sqref="B183:D183">
    <cfRule type="cellIs" dxfId="4001" priority="1473" stopIfTrue="1" operator="lessThan">
      <formula>0</formula>
    </cfRule>
  </conditionalFormatting>
  <conditionalFormatting sqref="B183:D183">
    <cfRule type="cellIs" dxfId="4000" priority="1472" stopIfTrue="1" operator="lessThan">
      <formula>0</formula>
    </cfRule>
  </conditionalFormatting>
  <conditionalFormatting sqref="B183:D183">
    <cfRule type="cellIs" dxfId="3999" priority="1471" stopIfTrue="1" operator="lessThan">
      <formula>0</formula>
    </cfRule>
  </conditionalFormatting>
  <conditionalFormatting sqref="B183:D183">
    <cfRule type="cellIs" dxfId="3998" priority="1470" stopIfTrue="1" operator="lessThan">
      <formula>0</formula>
    </cfRule>
  </conditionalFormatting>
  <conditionalFormatting sqref="B183:D183">
    <cfRule type="cellIs" dxfId="3997" priority="1469" stopIfTrue="1" operator="lessThan">
      <formula>0</formula>
    </cfRule>
  </conditionalFormatting>
  <conditionalFormatting sqref="B183:D183">
    <cfRule type="cellIs" dxfId="3996" priority="1468" stopIfTrue="1" operator="lessThan">
      <formula>0</formula>
    </cfRule>
  </conditionalFormatting>
  <conditionalFormatting sqref="B183:D183">
    <cfRule type="cellIs" dxfId="3995" priority="1467" stopIfTrue="1" operator="lessThan">
      <formula>0</formula>
    </cfRule>
  </conditionalFormatting>
  <conditionalFormatting sqref="B183:D183">
    <cfRule type="cellIs" dxfId="3994" priority="1466" stopIfTrue="1" operator="lessThan">
      <formula>0</formula>
    </cfRule>
  </conditionalFormatting>
  <conditionalFormatting sqref="B183:D183">
    <cfRule type="cellIs" dxfId="3993" priority="1465" stopIfTrue="1" operator="lessThan">
      <formula>0</formula>
    </cfRule>
  </conditionalFormatting>
  <conditionalFormatting sqref="B183:D183">
    <cfRule type="cellIs" dxfId="3992" priority="1464" stopIfTrue="1" operator="lessThan">
      <formula>0</formula>
    </cfRule>
  </conditionalFormatting>
  <conditionalFormatting sqref="A183 E183:L183">
    <cfRule type="cellIs" dxfId="3991" priority="1463" stopIfTrue="1" operator="lessThan">
      <formula>0</formula>
    </cfRule>
  </conditionalFormatting>
  <conditionalFormatting sqref="A183 E183:L183">
    <cfRule type="cellIs" dxfId="3990" priority="1462" stopIfTrue="1" operator="lessThan">
      <formula>0</formula>
    </cfRule>
  </conditionalFormatting>
  <conditionalFormatting sqref="A183 E183:L183">
    <cfRule type="cellIs" dxfId="3989" priority="1461" stopIfTrue="1" operator="lessThan">
      <formula>0</formula>
    </cfRule>
  </conditionalFormatting>
  <conditionalFormatting sqref="A183 E183:L183">
    <cfRule type="cellIs" dxfId="3988" priority="1460" stopIfTrue="1" operator="lessThan">
      <formula>0</formula>
    </cfRule>
  </conditionalFormatting>
  <conditionalFormatting sqref="A183 E183:L183">
    <cfRule type="cellIs" dxfId="3987" priority="1459" stopIfTrue="1" operator="lessThan">
      <formula>0</formula>
    </cfRule>
  </conditionalFormatting>
  <conditionalFormatting sqref="A183 E183:L183">
    <cfRule type="cellIs" dxfId="3986" priority="1458" stopIfTrue="1" operator="lessThan">
      <formula>0</formula>
    </cfRule>
  </conditionalFormatting>
  <conditionalFormatting sqref="A183 E183:L183">
    <cfRule type="cellIs" dxfId="3985" priority="1457" stopIfTrue="1" operator="lessThan">
      <formula>0</formula>
    </cfRule>
  </conditionalFormatting>
  <conditionalFormatting sqref="A183 E183:L183">
    <cfRule type="cellIs" dxfId="3984" priority="1456" stopIfTrue="1" operator="lessThan">
      <formula>0</formula>
    </cfRule>
  </conditionalFormatting>
  <conditionalFormatting sqref="A183 E183:L183">
    <cfRule type="cellIs" dxfId="3983" priority="1455" stopIfTrue="1" operator="lessThan">
      <formula>0</formula>
    </cfRule>
  </conditionalFormatting>
  <conditionalFormatting sqref="A183 E183:L183">
    <cfRule type="cellIs" dxfId="3982" priority="1454" stopIfTrue="1" operator="lessThan">
      <formula>0</formula>
    </cfRule>
  </conditionalFormatting>
  <conditionalFormatting sqref="A183 E183:L183">
    <cfRule type="cellIs" dxfId="3981" priority="1453" stopIfTrue="1" operator="lessThan">
      <formula>0</formula>
    </cfRule>
  </conditionalFormatting>
  <conditionalFormatting sqref="A183 E183:L183">
    <cfRule type="cellIs" dxfId="3980" priority="1452" stopIfTrue="1" operator="lessThan">
      <formula>0</formula>
    </cfRule>
  </conditionalFormatting>
  <conditionalFormatting sqref="A183 E183:L183">
    <cfRule type="cellIs" dxfId="3979" priority="1451" stopIfTrue="1" operator="lessThan">
      <formula>0</formula>
    </cfRule>
  </conditionalFormatting>
  <conditionalFormatting sqref="A183 E183:L183">
    <cfRule type="cellIs" dxfId="3978" priority="1450" stopIfTrue="1" operator="lessThan">
      <formula>0</formula>
    </cfRule>
  </conditionalFormatting>
  <conditionalFormatting sqref="A183 E183:L183">
    <cfRule type="cellIs" dxfId="3977" priority="1449" stopIfTrue="1" operator="lessThan">
      <formula>0</formula>
    </cfRule>
  </conditionalFormatting>
  <conditionalFormatting sqref="A183 E183:L183">
    <cfRule type="cellIs" dxfId="3976" priority="1448" stopIfTrue="1" operator="lessThan">
      <formula>0</formula>
    </cfRule>
  </conditionalFormatting>
  <conditionalFormatting sqref="A183 E183:L183">
    <cfRule type="cellIs" dxfId="3975" priority="1447" stopIfTrue="1" operator="lessThan">
      <formula>0</formula>
    </cfRule>
  </conditionalFormatting>
  <conditionalFormatting sqref="A183 E183:L183">
    <cfRule type="cellIs" dxfId="3974" priority="1446" stopIfTrue="1" operator="lessThan">
      <formula>0</formula>
    </cfRule>
  </conditionalFormatting>
  <conditionalFormatting sqref="A183 E183:L183">
    <cfRule type="cellIs" dxfId="3973" priority="1445" stopIfTrue="1" operator="lessThan">
      <formula>0</formula>
    </cfRule>
  </conditionalFormatting>
  <conditionalFormatting sqref="A183 E183:L183">
    <cfRule type="cellIs" dxfId="3972" priority="1444" stopIfTrue="1" operator="lessThan">
      <formula>0</formula>
    </cfRule>
  </conditionalFormatting>
  <conditionalFormatting sqref="A183 E183:L183">
    <cfRule type="cellIs" dxfId="3971" priority="1443" stopIfTrue="1" operator="lessThan">
      <formula>0</formula>
    </cfRule>
  </conditionalFormatting>
  <conditionalFormatting sqref="A183 E183:L183">
    <cfRule type="cellIs" dxfId="3970" priority="1442" stopIfTrue="1" operator="lessThan">
      <formula>0</formula>
    </cfRule>
  </conditionalFormatting>
  <conditionalFormatting sqref="A183 E183:L183">
    <cfRule type="cellIs" dxfId="3969" priority="1441" stopIfTrue="1" operator="lessThan">
      <formula>0</formula>
    </cfRule>
  </conditionalFormatting>
  <conditionalFormatting sqref="A183 E183:L183">
    <cfRule type="cellIs" dxfId="3968" priority="1440" stopIfTrue="1" operator="lessThan">
      <formula>0</formula>
    </cfRule>
  </conditionalFormatting>
  <conditionalFormatting sqref="A183 E183:L183">
    <cfRule type="cellIs" dxfId="3967" priority="1439" stopIfTrue="1" operator="lessThan">
      <formula>0</formula>
    </cfRule>
  </conditionalFormatting>
  <conditionalFormatting sqref="B184:D184">
    <cfRule type="cellIs" dxfId="3966" priority="1129" stopIfTrue="1" operator="lessThan">
      <formula>0</formula>
    </cfRule>
  </conditionalFormatting>
  <conditionalFormatting sqref="B184:D184">
    <cfRule type="cellIs" dxfId="3965" priority="1128" stopIfTrue="1" operator="lessThan">
      <formula>0</formula>
    </cfRule>
  </conditionalFormatting>
  <conditionalFormatting sqref="B184:D184">
    <cfRule type="cellIs" dxfId="3964" priority="1127" stopIfTrue="1" operator="lessThan">
      <formula>0</formula>
    </cfRule>
  </conditionalFormatting>
  <conditionalFormatting sqref="B184:D184">
    <cfRule type="cellIs" dxfId="3963" priority="1126" stopIfTrue="1" operator="lessThan">
      <formula>0</formula>
    </cfRule>
  </conditionalFormatting>
  <conditionalFormatting sqref="B184:D184">
    <cfRule type="cellIs" dxfId="3962" priority="1125" stopIfTrue="1" operator="lessThan">
      <formula>0</formula>
    </cfRule>
  </conditionalFormatting>
  <conditionalFormatting sqref="B184:D184">
    <cfRule type="cellIs" dxfId="3961" priority="1124" stopIfTrue="1" operator="lessThan">
      <formula>0</formula>
    </cfRule>
  </conditionalFormatting>
  <conditionalFormatting sqref="B184:D184">
    <cfRule type="cellIs" dxfId="3960" priority="1123" stopIfTrue="1" operator="lessThan">
      <formula>0</formula>
    </cfRule>
  </conditionalFormatting>
  <conditionalFormatting sqref="B184:D184">
    <cfRule type="cellIs" dxfId="3959" priority="1122" stopIfTrue="1" operator="lessThan">
      <formula>0</formula>
    </cfRule>
  </conditionalFormatting>
  <conditionalFormatting sqref="B184:D184">
    <cfRule type="cellIs" dxfId="3958" priority="1121" stopIfTrue="1" operator="lessThan">
      <formula>0</formula>
    </cfRule>
  </conditionalFormatting>
  <conditionalFormatting sqref="B184:D184">
    <cfRule type="cellIs" dxfId="3957" priority="1120" stopIfTrue="1" operator="lessThan">
      <formula>0</formula>
    </cfRule>
  </conditionalFormatting>
  <conditionalFormatting sqref="B184:D184">
    <cfRule type="cellIs" dxfId="3956" priority="1119" stopIfTrue="1" operator="lessThan">
      <formula>0</formula>
    </cfRule>
  </conditionalFormatting>
  <conditionalFormatting sqref="B184:D184">
    <cfRule type="cellIs" dxfId="3955" priority="1118" stopIfTrue="1" operator="lessThan">
      <formula>0</formula>
    </cfRule>
  </conditionalFormatting>
  <conditionalFormatting sqref="B184:D184">
    <cfRule type="cellIs" dxfId="3954" priority="1117" stopIfTrue="1" operator="lessThan">
      <formula>0</formula>
    </cfRule>
  </conditionalFormatting>
  <conditionalFormatting sqref="B184:D184">
    <cfRule type="cellIs" dxfId="3953" priority="1116" stopIfTrue="1" operator="lessThan">
      <formula>0</formula>
    </cfRule>
  </conditionalFormatting>
  <conditionalFormatting sqref="B184:D184">
    <cfRule type="cellIs" dxfId="3952" priority="1115" stopIfTrue="1" operator="lessThan">
      <formula>0</formula>
    </cfRule>
  </conditionalFormatting>
  <conditionalFormatting sqref="B184:D184">
    <cfRule type="cellIs" dxfId="3951" priority="1114" stopIfTrue="1" operator="lessThan">
      <formula>0</formula>
    </cfRule>
  </conditionalFormatting>
  <conditionalFormatting sqref="B184:D184">
    <cfRule type="cellIs" dxfId="3950" priority="1113" stopIfTrue="1" operator="lessThan">
      <formula>0</formula>
    </cfRule>
  </conditionalFormatting>
  <conditionalFormatting sqref="B184:D184">
    <cfRule type="cellIs" dxfId="3949" priority="1112" stopIfTrue="1" operator="lessThan">
      <formula>0</formula>
    </cfRule>
  </conditionalFormatting>
  <conditionalFormatting sqref="B184:D184">
    <cfRule type="cellIs" dxfId="3948" priority="1111" stopIfTrue="1" operator="lessThan">
      <formula>0</formula>
    </cfRule>
  </conditionalFormatting>
  <conditionalFormatting sqref="B184:D184">
    <cfRule type="cellIs" dxfId="3947" priority="1110" stopIfTrue="1" operator="lessThan">
      <formula>0</formula>
    </cfRule>
  </conditionalFormatting>
  <conditionalFormatting sqref="B184:D184">
    <cfRule type="cellIs" dxfId="3946" priority="1109" stopIfTrue="1" operator="lessThan">
      <formula>0</formula>
    </cfRule>
  </conditionalFormatting>
  <conditionalFormatting sqref="B184:D184">
    <cfRule type="cellIs" dxfId="3945" priority="1108" stopIfTrue="1" operator="lessThan">
      <formula>0</formula>
    </cfRule>
  </conditionalFormatting>
  <conditionalFormatting sqref="B184:D184">
    <cfRule type="cellIs" dxfId="3944" priority="1107" stopIfTrue="1" operator="lessThan">
      <formula>0</formula>
    </cfRule>
  </conditionalFormatting>
  <conditionalFormatting sqref="B184:D184">
    <cfRule type="cellIs" dxfId="3943" priority="1106" stopIfTrue="1" operator="lessThan">
      <formula>0</formula>
    </cfRule>
  </conditionalFormatting>
  <conditionalFormatting sqref="B184:D184">
    <cfRule type="cellIs" dxfId="3942" priority="1105" stopIfTrue="1" operator="lessThan">
      <formula>0</formula>
    </cfRule>
  </conditionalFormatting>
  <conditionalFormatting sqref="A184 E184:L184">
    <cfRule type="cellIs" dxfId="3941" priority="1104" stopIfTrue="1" operator="lessThan">
      <formula>0</formula>
    </cfRule>
  </conditionalFormatting>
  <conditionalFormatting sqref="A184 E184:L184">
    <cfRule type="cellIs" dxfId="3940" priority="1103" stopIfTrue="1" operator="lessThan">
      <formula>0</formula>
    </cfRule>
  </conditionalFormatting>
  <conditionalFormatting sqref="A184 E184:L184">
    <cfRule type="cellIs" dxfId="3939" priority="1102" stopIfTrue="1" operator="lessThan">
      <formula>0</formula>
    </cfRule>
  </conditionalFormatting>
  <conditionalFormatting sqref="A184 E184:L184">
    <cfRule type="cellIs" dxfId="3938" priority="1101" stopIfTrue="1" operator="lessThan">
      <formula>0</formula>
    </cfRule>
  </conditionalFormatting>
  <conditionalFormatting sqref="A184 E184:L184">
    <cfRule type="cellIs" dxfId="3937" priority="1100" stopIfTrue="1" operator="lessThan">
      <formula>0</formula>
    </cfRule>
  </conditionalFormatting>
  <conditionalFormatting sqref="A184 E184:L184">
    <cfRule type="cellIs" dxfId="3936" priority="1099" stopIfTrue="1" operator="lessThan">
      <formula>0</formula>
    </cfRule>
  </conditionalFormatting>
  <conditionalFormatting sqref="A184 E184:L184">
    <cfRule type="cellIs" dxfId="3935" priority="1098" stopIfTrue="1" operator="lessThan">
      <formula>0</formula>
    </cfRule>
  </conditionalFormatting>
  <conditionalFormatting sqref="A184 E184:L184">
    <cfRule type="cellIs" dxfId="3934" priority="1097" stopIfTrue="1" operator="lessThan">
      <formula>0</formula>
    </cfRule>
  </conditionalFormatting>
  <conditionalFormatting sqref="A184 E184:L184">
    <cfRule type="cellIs" dxfId="3933" priority="1096" stopIfTrue="1" operator="lessThan">
      <formula>0</formula>
    </cfRule>
  </conditionalFormatting>
  <conditionalFormatting sqref="A184 E184:L184">
    <cfRule type="cellIs" dxfId="3932" priority="1095" stopIfTrue="1" operator="lessThan">
      <formula>0</formula>
    </cfRule>
  </conditionalFormatting>
  <conditionalFormatting sqref="A184 E184:L184">
    <cfRule type="cellIs" dxfId="3931" priority="1094" stopIfTrue="1" operator="lessThan">
      <formula>0</formula>
    </cfRule>
  </conditionalFormatting>
  <conditionalFormatting sqref="A184 E184:L184">
    <cfRule type="cellIs" dxfId="3930" priority="1093" stopIfTrue="1" operator="lessThan">
      <formula>0</formula>
    </cfRule>
  </conditionalFormatting>
  <conditionalFormatting sqref="A184 E184:L184">
    <cfRule type="cellIs" dxfId="3929" priority="1092" stopIfTrue="1" operator="lessThan">
      <formula>0</formula>
    </cfRule>
  </conditionalFormatting>
  <conditionalFormatting sqref="A184 E184:L184">
    <cfRule type="cellIs" dxfId="3928" priority="1091" stopIfTrue="1" operator="lessThan">
      <formula>0</formula>
    </cfRule>
  </conditionalFormatting>
  <conditionalFormatting sqref="A184 E184:L184">
    <cfRule type="cellIs" dxfId="3927" priority="1090" stopIfTrue="1" operator="lessThan">
      <formula>0</formula>
    </cfRule>
  </conditionalFormatting>
  <conditionalFormatting sqref="A184 E184:L184">
    <cfRule type="cellIs" dxfId="3926" priority="1089" stopIfTrue="1" operator="lessThan">
      <formula>0</formula>
    </cfRule>
  </conditionalFormatting>
  <conditionalFormatting sqref="A184 E184:L184">
    <cfRule type="cellIs" dxfId="3925" priority="1088" stopIfTrue="1" operator="lessThan">
      <formula>0</formula>
    </cfRule>
  </conditionalFormatting>
  <conditionalFormatting sqref="A184 E184:L184">
    <cfRule type="cellIs" dxfId="3924" priority="1087" stopIfTrue="1" operator="lessThan">
      <formula>0</formula>
    </cfRule>
  </conditionalFormatting>
  <conditionalFormatting sqref="A184 E184:L184">
    <cfRule type="cellIs" dxfId="3923" priority="1086" stopIfTrue="1" operator="lessThan">
      <formula>0</formula>
    </cfRule>
  </conditionalFormatting>
  <conditionalFormatting sqref="A184 E184:L184">
    <cfRule type="cellIs" dxfId="3922" priority="1085" stopIfTrue="1" operator="lessThan">
      <formula>0</formula>
    </cfRule>
  </conditionalFormatting>
  <conditionalFormatting sqref="A184 E184:L184">
    <cfRule type="cellIs" dxfId="3921" priority="1084" stopIfTrue="1" operator="lessThan">
      <formula>0</formula>
    </cfRule>
  </conditionalFormatting>
  <conditionalFormatting sqref="A184 E184:L184">
    <cfRule type="cellIs" dxfId="3920" priority="1083" stopIfTrue="1" operator="lessThan">
      <formula>0</formula>
    </cfRule>
  </conditionalFormatting>
  <conditionalFormatting sqref="A184 E184:L184">
    <cfRule type="cellIs" dxfId="3919" priority="1082" stopIfTrue="1" operator="lessThan">
      <formula>0</formula>
    </cfRule>
  </conditionalFormatting>
  <conditionalFormatting sqref="A184 E184:L184">
    <cfRule type="cellIs" dxfId="3918" priority="1081" stopIfTrue="1" operator="lessThan">
      <formula>0</formula>
    </cfRule>
  </conditionalFormatting>
  <conditionalFormatting sqref="A184 E184:L184">
    <cfRule type="cellIs" dxfId="3917" priority="1080" stopIfTrue="1" operator="lessThan">
      <formula>0</formula>
    </cfRule>
  </conditionalFormatting>
  <conditionalFormatting sqref="M186:IV209 M211:IV233">
    <cfRule type="cellIs" dxfId="3916" priority="1079" stopIfTrue="1" operator="lessThan">
      <formula>0</formula>
    </cfRule>
  </conditionalFormatting>
  <conditionalFormatting sqref="M210:IV210">
    <cfRule type="cellIs" dxfId="3915" priority="1078" stopIfTrue="1" operator="lessThan">
      <formula>0</formula>
    </cfRule>
  </conditionalFormatting>
  <conditionalFormatting sqref="M185:IV185">
    <cfRule type="cellIs" dxfId="3914" priority="769" stopIfTrue="1" operator="lessThan">
      <formula>0</formula>
    </cfRule>
  </conditionalFormatting>
  <conditionalFormatting sqref="B185:D185">
    <cfRule type="cellIs" dxfId="3913" priority="768" stopIfTrue="1" operator="lessThan">
      <formula>0</formula>
    </cfRule>
  </conditionalFormatting>
  <conditionalFormatting sqref="B185:D185">
    <cfRule type="cellIs" dxfId="3912" priority="767" stopIfTrue="1" operator="lessThan">
      <formula>0</formula>
    </cfRule>
  </conditionalFormatting>
  <conditionalFormatting sqref="B185:D185">
    <cfRule type="cellIs" dxfId="3911" priority="766" stopIfTrue="1" operator="lessThan">
      <formula>0</formula>
    </cfRule>
  </conditionalFormatting>
  <conditionalFormatting sqref="B185:D185">
    <cfRule type="cellIs" dxfId="3910" priority="765" stopIfTrue="1" operator="lessThan">
      <formula>0</formula>
    </cfRule>
  </conditionalFormatting>
  <conditionalFormatting sqref="B185:D185">
    <cfRule type="cellIs" dxfId="3909" priority="764" stopIfTrue="1" operator="lessThan">
      <formula>0</formula>
    </cfRule>
  </conditionalFormatting>
  <conditionalFormatting sqref="B185:D185">
    <cfRule type="cellIs" dxfId="3908" priority="763" stopIfTrue="1" operator="lessThan">
      <formula>0</formula>
    </cfRule>
  </conditionalFormatting>
  <conditionalFormatting sqref="B185:D185">
    <cfRule type="cellIs" dxfId="3907" priority="762" stopIfTrue="1" operator="lessThan">
      <formula>0</formula>
    </cfRule>
  </conditionalFormatting>
  <conditionalFormatting sqref="B185:D185">
    <cfRule type="cellIs" dxfId="3906" priority="761" stopIfTrue="1" operator="lessThan">
      <formula>0</formula>
    </cfRule>
  </conditionalFormatting>
  <conditionalFormatting sqref="B185:D185">
    <cfRule type="cellIs" dxfId="3905" priority="760" stopIfTrue="1" operator="lessThan">
      <formula>0</formula>
    </cfRule>
  </conditionalFormatting>
  <conditionalFormatting sqref="B185:D185">
    <cfRule type="cellIs" dxfId="3904" priority="759" stopIfTrue="1" operator="lessThan">
      <formula>0</formula>
    </cfRule>
  </conditionalFormatting>
  <conditionalFormatting sqref="B185:D185">
    <cfRule type="cellIs" dxfId="3903" priority="758" stopIfTrue="1" operator="lessThan">
      <formula>0</formula>
    </cfRule>
  </conditionalFormatting>
  <conditionalFormatting sqref="B185:D185">
    <cfRule type="cellIs" dxfId="3902" priority="757" stopIfTrue="1" operator="lessThan">
      <formula>0</formula>
    </cfRule>
  </conditionalFormatting>
  <conditionalFormatting sqref="B185:D185">
    <cfRule type="cellIs" dxfId="3901" priority="756" stopIfTrue="1" operator="lessThan">
      <formula>0</formula>
    </cfRule>
  </conditionalFormatting>
  <conditionalFormatting sqref="B185:D185">
    <cfRule type="cellIs" dxfId="3900" priority="755" stopIfTrue="1" operator="lessThan">
      <formula>0</formula>
    </cfRule>
  </conditionalFormatting>
  <conditionalFormatting sqref="B185:D185">
    <cfRule type="cellIs" dxfId="3899" priority="754" stopIfTrue="1" operator="lessThan">
      <formula>0</formula>
    </cfRule>
  </conditionalFormatting>
  <conditionalFormatting sqref="B185:D185">
    <cfRule type="cellIs" dxfId="3898" priority="753" stopIfTrue="1" operator="lessThan">
      <formula>0</formula>
    </cfRule>
  </conditionalFormatting>
  <conditionalFormatting sqref="B185:D185">
    <cfRule type="cellIs" dxfId="3897" priority="752" stopIfTrue="1" operator="lessThan">
      <formula>0</formula>
    </cfRule>
  </conditionalFormatting>
  <conditionalFormatting sqref="B185:D185">
    <cfRule type="cellIs" dxfId="3896" priority="751" stopIfTrue="1" operator="lessThan">
      <formula>0</formula>
    </cfRule>
  </conditionalFormatting>
  <conditionalFormatting sqref="B185:D185">
    <cfRule type="cellIs" dxfId="3895" priority="750" stopIfTrue="1" operator="lessThan">
      <formula>0</formula>
    </cfRule>
  </conditionalFormatting>
  <conditionalFormatting sqref="B185:D185">
    <cfRule type="cellIs" dxfId="3894" priority="749" stopIfTrue="1" operator="lessThan">
      <formula>0</formula>
    </cfRule>
  </conditionalFormatting>
  <conditionalFormatting sqref="B185:D185">
    <cfRule type="cellIs" dxfId="3893" priority="748" stopIfTrue="1" operator="lessThan">
      <formula>0</formula>
    </cfRule>
  </conditionalFormatting>
  <conditionalFormatting sqref="B185:D185">
    <cfRule type="cellIs" dxfId="3892" priority="747" stopIfTrue="1" operator="lessThan">
      <formula>0</formula>
    </cfRule>
  </conditionalFormatting>
  <conditionalFormatting sqref="B185:D185">
    <cfRule type="cellIs" dxfId="3891" priority="746" stopIfTrue="1" operator="lessThan">
      <formula>0</formula>
    </cfRule>
  </conditionalFormatting>
  <conditionalFormatting sqref="B185:D185">
    <cfRule type="cellIs" dxfId="3890" priority="745" stopIfTrue="1" operator="lessThan">
      <formula>0</formula>
    </cfRule>
  </conditionalFormatting>
  <conditionalFormatting sqref="B185:D185">
    <cfRule type="cellIs" dxfId="3889" priority="744" stopIfTrue="1" operator="lessThan">
      <formula>0</formula>
    </cfRule>
  </conditionalFormatting>
  <conditionalFormatting sqref="A185 E185:L185">
    <cfRule type="cellIs" dxfId="3888" priority="743" stopIfTrue="1" operator="lessThan">
      <formula>0</formula>
    </cfRule>
  </conditionalFormatting>
  <conditionalFormatting sqref="A185 E185:L185">
    <cfRule type="cellIs" dxfId="3887" priority="742" stopIfTrue="1" operator="lessThan">
      <formula>0</formula>
    </cfRule>
  </conditionalFormatting>
  <conditionalFormatting sqref="A185 E185:L185">
    <cfRule type="cellIs" dxfId="3886" priority="741" stopIfTrue="1" operator="lessThan">
      <formula>0</formula>
    </cfRule>
  </conditionalFormatting>
  <conditionalFormatting sqref="A185 E185:L185">
    <cfRule type="cellIs" dxfId="3885" priority="740" stopIfTrue="1" operator="lessThan">
      <formula>0</formula>
    </cfRule>
  </conditionalFormatting>
  <conditionalFormatting sqref="A185 E185:L185">
    <cfRule type="cellIs" dxfId="3884" priority="739" stopIfTrue="1" operator="lessThan">
      <formula>0</formula>
    </cfRule>
  </conditionalFormatting>
  <conditionalFormatting sqref="A185 E185:L185">
    <cfRule type="cellIs" dxfId="3883" priority="738" stopIfTrue="1" operator="lessThan">
      <formula>0</formula>
    </cfRule>
  </conditionalFormatting>
  <conditionalFormatting sqref="A185 E185:L185">
    <cfRule type="cellIs" dxfId="3882" priority="737" stopIfTrue="1" operator="lessThan">
      <formula>0</formula>
    </cfRule>
  </conditionalFormatting>
  <conditionalFormatting sqref="A185 E185:L185">
    <cfRule type="cellIs" dxfId="3881" priority="736" stopIfTrue="1" operator="lessThan">
      <formula>0</formula>
    </cfRule>
  </conditionalFormatting>
  <conditionalFormatting sqref="A185 E185:L185">
    <cfRule type="cellIs" dxfId="3880" priority="735" stopIfTrue="1" operator="lessThan">
      <formula>0</formula>
    </cfRule>
  </conditionalFormatting>
  <conditionalFormatting sqref="A185 E185:L185">
    <cfRule type="cellIs" dxfId="3879" priority="734" stopIfTrue="1" operator="lessThan">
      <formula>0</formula>
    </cfRule>
  </conditionalFormatting>
  <conditionalFormatting sqref="A185 E185:L185">
    <cfRule type="cellIs" dxfId="3878" priority="733" stopIfTrue="1" operator="lessThan">
      <formula>0</formula>
    </cfRule>
  </conditionalFormatting>
  <conditionalFormatting sqref="A185 E185:L185">
    <cfRule type="cellIs" dxfId="3877" priority="732" stopIfTrue="1" operator="lessThan">
      <formula>0</formula>
    </cfRule>
  </conditionalFormatting>
  <conditionalFormatting sqref="A185 E185:L185">
    <cfRule type="cellIs" dxfId="3876" priority="731" stopIfTrue="1" operator="lessThan">
      <formula>0</formula>
    </cfRule>
  </conditionalFormatting>
  <conditionalFormatting sqref="A185 E185:L185">
    <cfRule type="cellIs" dxfId="3875" priority="730" stopIfTrue="1" operator="lessThan">
      <formula>0</formula>
    </cfRule>
  </conditionalFormatting>
  <conditionalFormatting sqref="A185 E185:L185">
    <cfRule type="cellIs" dxfId="3874" priority="729" stopIfTrue="1" operator="lessThan">
      <formula>0</formula>
    </cfRule>
  </conditionalFormatting>
  <conditionalFormatting sqref="A185 E185:L185">
    <cfRule type="cellIs" dxfId="3873" priority="728" stopIfTrue="1" operator="lessThan">
      <formula>0</formula>
    </cfRule>
  </conditionalFormatting>
  <conditionalFormatting sqref="A185 E185:L185">
    <cfRule type="cellIs" dxfId="3872" priority="727" stopIfTrue="1" operator="lessThan">
      <formula>0</formula>
    </cfRule>
  </conditionalFormatting>
  <conditionalFormatting sqref="A185 E185:L185">
    <cfRule type="cellIs" dxfId="3871" priority="726" stopIfTrue="1" operator="lessThan">
      <formula>0</formula>
    </cfRule>
  </conditionalFormatting>
  <conditionalFormatting sqref="A185 E185:L185">
    <cfRule type="cellIs" dxfId="3870" priority="725" stopIfTrue="1" operator="lessThan">
      <formula>0</formula>
    </cfRule>
  </conditionalFormatting>
  <conditionalFormatting sqref="A185 E185:L185">
    <cfRule type="cellIs" dxfId="3869" priority="724" stopIfTrue="1" operator="lessThan">
      <formula>0</formula>
    </cfRule>
  </conditionalFormatting>
  <conditionalFormatting sqref="A185 E185:L185">
    <cfRule type="cellIs" dxfId="3868" priority="723" stopIfTrue="1" operator="lessThan">
      <formula>0</formula>
    </cfRule>
  </conditionalFormatting>
  <conditionalFormatting sqref="A185 E185:L185">
    <cfRule type="cellIs" dxfId="3867" priority="722" stopIfTrue="1" operator="lessThan">
      <formula>0</formula>
    </cfRule>
  </conditionalFormatting>
  <conditionalFormatting sqref="A185 E185:L185">
    <cfRule type="cellIs" dxfId="3866" priority="721" stopIfTrue="1" operator="lessThan">
      <formula>0</formula>
    </cfRule>
  </conditionalFormatting>
  <conditionalFormatting sqref="A185 E185:L185">
    <cfRule type="cellIs" dxfId="3865" priority="720" stopIfTrue="1" operator="lessThan">
      <formula>0</formula>
    </cfRule>
  </conditionalFormatting>
  <conditionalFormatting sqref="A185 E185:L185">
    <cfRule type="cellIs" dxfId="3864" priority="719" stopIfTrue="1" operator="lessThan">
      <formula>0</formula>
    </cfRule>
  </conditionalFormatting>
  <conditionalFormatting sqref="B186:D186">
    <cfRule type="cellIs" dxfId="3863" priority="409" stopIfTrue="1" operator="lessThan">
      <formula>0</formula>
    </cfRule>
  </conditionalFormatting>
  <conditionalFormatting sqref="B186:D186">
    <cfRule type="cellIs" dxfId="3862" priority="408" stopIfTrue="1" operator="lessThan">
      <formula>0</formula>
    </cfRule>
  </conditionalFormatting>
  <conditionalFormatting sqref="B186:D186">
    <cfRule type="cellIs" dxfId="3861" priority="407" stopIfTrue="1" operator="lessThan">
      <formula>0</formula>
    </cfRule>
  </conditionalFormatting>
  <conditionalFormatting sqref="B186:D186">
    <cfRule type="cellIs" dxfId="3860" priority="406" stopIfTrue="1" operator="lessThan">
      <formula>0</formula>
    </cfRule>
  </conditionalFormatting>
  <conditionalFormatting sqref="B186:D186">
    <cfRule type="cellIs" dxfId="3859" priority="405" stopIfTrue="1" operator="lessThan">
      <formula>0</formula>
    </cfRule>
  </conditionalFormatting>
  <conditionalFormatting sqref="B186:D186">
    <cfRule type="cellIs" dxfId="3858" priority="404" stopIfTrue="1" operator="lessThan">
      <formula>0</formula>
    </cfRule>
  </conditionalFormatting>
  <conditionalFormatting sqref="B186:D186">
    <cfRule type="cellIs" dxfId="3857" priority="403" stopIfTrue="1" operator="lessThan">
      <formula>0</formula>
    </cfRule>
  </conditionalFormatting>
  <conditionalFormatting sqref="B186:D186">
    <cfRule type="cellIs" dxfId="3856" priority="402" stopIfTrue="1" operator="lessThan">
      <formula>0</formula>
    </cfRule>
  </conditionalFormatting>
  <conditionalFormatting sqref="B186:D186">
    <cfRule type="cellIs" dxfId="3855" priority="401" stopIfTrue="1" operator="lessThan">
      <formula>0</formula>
    </cfRule>
  </conditionalFormatting>
  <conditionalFormatting sqref="B186:D186">
    <cfRule type="cellIs" dxfId="3854" priority="400" stopIfTrue="1" operator="lessThan">
      <formula>0</formula>
    </cfRule>
  </conditionalFormatting>
  <conditionalFormatting sqref="B186:D186">
    <cfRule type="cellIs" dxfId="3853" priority="399" stopIfTrue="1" operator="lessThan">
      <formula>0</formula>
    </cfRule>
  </conditionalFormatting>
  <conditionalFormatting sqref="B186:D186">
    <cfRule type="cellIs" dxfId="3852" priority="398" stopIfTrue="1" operator="lessThan">
      <formula>0</formula>
    </cfRule>
  </conditionalFormatting>
  <conditionalFormatting sqref="B186:D186">
    <cfRule type="cellIs" dxfId="3851" priority="397" stopIfTrue="1" operator="lessThan">
      <formula>0</formula>
    </cfRule>
  </conditionalFormatting>
  <conditionalFormatting sqref="B186:D186">
    <cfRule type="cellIs" dxfId="3850" priority="396" stopIfTrue="1" operator="lessThan">
      <formula>0</formula>
    </cfRule>
  </conditionalFormatting>
  <conditionalFormatting sqref="B186:D186">
    <cfRule type="cellIs" dxfId="3849" priority="395" stopIfTrue="1" operator="lessThan">
      <formula>0</formula>
    </cfRule>
  </conditionalFormatting>
  <conditionalFormatting sqref="B186:D186">
    <cfRule type="cellIs" dxfId="3848" priority="394" stopIfTrue="1" operator="lessThan">
      <formula>0</formula>
    </cfRule>
  </conditionalFormatting>
  <conditionalFormatting sqref="B186:D186">
    <cfRule type="cellIs" dxfId="3847" priority="393" stopIfTrue="1" operator="lessThan">
      <formula>0</formula>
    </cfRule>
  </conditionalFormatting>
  <conditionalFormatting sqref="B186:D186">
    <cfRule type="cellIs" dxfId="3846" priority="392" stopIfTrue="1" operator="lessThan">
      <formula>0</formula>
    </cfRule>
  </conditionalFormatting>
  <conditionalFormatting sqref="B186:D186">
    <cfRule type="cellIs" dxfId="3845" priority="391" stopIfTrue="1" operator="lessThan">
      <formula>0</formula>
    </cfRule>
  </conditionalFormatting>
  <conditionalFormatting sqref="B186:D186">
    <cfRule type="cellIs" dxfId="3844" priority="390" stopIfTrue="1" operator="lessThan">
      <formula>0</formula>
    </cfRule>
  </conditionalFormatting>
  <conditionalFormatting sqref="B186:D186">
    <cfRule type="cellIs" dxfId="3843" priority="389" stopIfTrue="1" operator="lessThan">
      <formula>0</formula>
    </cfRule>
  </conditionalFormatting>
  <conditionalFormatting sqref="B186:D186">
    <cfRule type="cellIs" dxfId="3842" priority="388" stopIfTrue="1" operator="lessThan">
      <formula>0</formula>
    </cfRule>
  </conditionalFormatting>
  <conditionalFormatting sqref="B186:D186">
    <cfRule type="cellIs" dxfId="3841" priority="387" stopIfTrue="1" operator="lessThan">
      <formula>0</formula>
    </cfRule>
  </conditionalFormatting>
  <conditionalFormatting sqref="B186:D186">
    <cfRule type="cellIs" dxfId="3840" priority="386" stopIfTrue="1" operator="lessThan">
      <formula>0</formula>
    </cfRule>
  </conditionalFormatting>
  <conditionalFormatting sqref="B186:D186">
    <cfRule type="cellIs" dxfId="3839" priority="385" stopIfTrue="1" operator="lessThan">
      <formula>0</formula>
    </cfRule>
  </conditionalFormatting>
  <conditionalFormatting sqref="A186 E186:L186">
    <cfRule type="cellIs" dxfId="3838" priority="384" stopIfTrue="1" operator="lessThan">
      <formula>0</formula>
    </cfRule>
  </conditionalFormatting>
  <conditionalFormatting sqref="A186 E186:L186">
    <cfRule type="cellIs" dxfId="3837" priority="383" stopIfTrue="1" operator="lessThan">
      <formula>0</formula>
    </cfRule>
  </conditionalFormatting>
  <conditionalFormatting sqref="A186 E186:L186">
    <cfRule type="cellIs" dxfId="3836" priority="382" stopIfTrue="1" operator="lessThan">
      <formula>0</formula>
    </cfRule>
  </conditionalFormatting>
  <conditionalFormatting sqref="A186 E186:L186">
    <cfRule type="cellIs" dxfId="3835" priority="381" stopIfTrue="1" operator="lessThan">
      <formula>0</formula>
    </cfRule>
  </conditionalFormatting>
  <conditionalFormatting sqref="A186 E186:L186">
    <cfRule type="cellIs" dxfId="3834" priority="380" stopIfTrue="1" operator="lessThan">
      <formula>0</formula>
    </cfRule>
  </conditionalFormatting>
  <conditionalFormatting sqref="A186 E186:L186">
    <cfRule type="cellIs" dxfId="3833" priority="379" stopIfTrue="1" operator="lessThan">
      <formula>0</formula>
    </cfRule>
  </conditionalFormatting>
  <conditionalFormatting sqref="A186 E186:L186">
    <cfRule type="cellIs" dxfId="3832" priority="378" stopIfTrue="1" operator="lessThan">
      <formula>0</formula>
    </cfRule>
  </conditionalFormatting>
  <conditionalFormatting sqref="A186 E186:L186">
    <cfRule type="cellIs" dxfId="3831" priority="377" stopIfTrue="1" operator="lessThan">
      <formula>0</formula>
    </cfRule>
  </conditionalFormatting>
  <conditionalFormatting sqref="A186 E186:L186">
    <cfRule type="cellIs" dxfId="3830" priority="376" stopIfTrue="1" operator="lessThan">
      <formula>0</formula>
    </cfRule>
  </conditionalFormatting>
  <conditionalFormatting sqref="A186 E186:L186">
    <cfRule type="cellIs" dxfId="3829" priority="375" stopIfTrue="1" operator="lessThan">
      <formula>0</formula>
    </cfRule>
  </conditionalFormatting>
  <conditionalFormatting sqref="A186 E186:L186">
    <cfRule type="cellIs" dxfId="3828" priority="374" stopIfTrue="1" operator="lessThan">
      <formula>0</formula>
    </cfRule>
  </conditionalFormatting>
  <conditionalFormatting sqref="A186 E186:L186">
    <cfRule type="cellIs" dxfId="3827" priority="373" stopIfTrue="1" operator="lessThan">
      <formula>0</formula>
    </cfRule>
  </conditionalFormatting>
  <conditionalFormatting sqref="A186 E186:L186">
    <cfRule type="cellIs" dxfId="3826" priority="372" stopIfTrue="1" operator="lessThan">
      <formula>0</formula>
    </cfRule>
  </conditionalFormatting>
  <conditionalFormatting sqref="A186 E186:L186">
    <cfRule type="cellIs" dxfId="3825" priority="371" stopIfTrue="1" operator="lessThan">
      <formula>0</formula>
    </cfRule>
  </conditionalFormatting>
  <conditionalFormatting sqref="A186 E186:L186">
    <cfRule type="cellIs" dxfId="3824" priority="370" stopIfTrue="1" operator="lessThan">
      <formula>0</formula>
    </cfRule>
  </conditionalFormatting>
  <conditionalFormatting sqref="A186 E186:L186">
    <cfRule type="cellIs" dxfId="3823" priority="369" stopIfTrue="1" operator="lessThan">
      <formula>0</formula>
    </cfRule>
  </conditionalFormatting>
  <conditionalFormatting sqref="A186 E186:L186">
    <cfRule type="cellIs" dxfId="3822" priority="368" stopIfTrue="1" operator="lessThan">
      <formula>0</formula>
    </cfRule>
  </conditionalFormatting>
  <conditionalFormatting sqref="A186 E186:L186">
    <cfRule type="cellIs" dxfId="3821" priority="367" stopIfTrue="1" operator="lessThan">
      <formula>0</formula>
    </cfRule>
  </conditionalFormatting>
  <conditionalFormatting sqref="A186 E186:L186">
    <cfRule type="cellIs" dxfId="3820" priority="366" stopIfTrue="1" operator="lessThan">
      <formula>0</formula>
    </cfRule>
  </conditionalFormatting>
  <conditionalFormatting sqref="A186 E186:L186">
    <cfRule type="cellIs" dxfId="3819" priority="365" stopIfTrue="1" operator="lessThan">
      <formula>0</formula>
    </cfRule>
  </conditionalFormatting>
  <conditionalFormatting sqref="A186 E186:L186">
    <cfRule type="cellIs" dxfId="3818" priority="364" stopIfTrue="1" operator="lessThan">
      <formula>0</formula>
    </cfRule>
  </conditionalFormatting>
  <conditionalFormatting sqref="A186 E186:L186">
    <cfRule type="cellIs" dxfId="3817" priority="363" stopIfTrue="1" operator="lessThan">
      <formula>0</formula>
    </cfRule>
  </conditionalFormatting>
  <conditionalFormatting sqref="A186 E186:L186">
    <cfRule type="cellIs" dxfId="3816" priority="362" stopIfTrue="1" operator="lessThan">
      <formula>0</formula>
    </cfRule>
  </conditionalFormatting>
  <conditionalFormatting sqref="A186 E186:L186">
    <cfRule type="cellIs" dxfId="3815" priority="361" stopIfTrue="1" operator="lessThan">
      <formula>0</formula>
    </cfRule>
  </conditionalFormatting>
  <conditionalFormatting sqref="A186 E186:L186">
    <cfRule type="cellIs" dxfId="3814" priority="360" stopIfTrue="1" operator="lessThan">
      <formula>0</formula>
    </cfRule>
  </conditionalFormatting>
  <conditionalFormatting sqref="A234:L236 H233:L233">
    <cfRule type="cellIs" dxfId="3813" priority="359" stopIfTrue="1" operator="lessThan">
      <formula>0</formula>
    </cfRule>
  </conditionalFormatting>
  <conditionalFormatting sqref="H231:L232">
    <cfRule type="cellIs" dxfId="3812" priority="358" stopIfTrue="1" operator="lessThan">
      <formula>0</formula>
    </cfRule>
  </conditionalFormatting>
  <conditionalFormatting sqref="A218:L219 B220:L230 A188:L214 A220:A233 B215:L216">
    <cfRule type="cellIs" dxfId="3811" priority="357" stopIfTrue="1" operator="lessThan">
      <formula>0</formula>
    </cfRule>
  </conditionalFormatting>
  <conditionalFormatting sqref="B221:L221">
    <cfRule type="cellIs" dxfId="3810" priority="356" stopIfTrue="1" operator="lessThan">
      <formula>0</formula>
    </cfRule>
  </conditionalFormatting>
  <conditionalFormatting sqref="B222:L222">
    <cfRule type="cellIs" dxfId="3809" priority="355" stopIfTrue="1" operator="lessThan">
      <formula>0</formula>
    </cfRule>
  </conditionalFormatting>
  <conditionalFormatting sqref="B223:L223">
    <cfRule type="cellIs" dxfId="3808" priority="354" stopIfTrue="1" operator="lessThan">
      <formula>0</formula>
    </cfRule>
  </conditionalFormatting>
  <conditionalFormatting sqref="B224:L224">
    <cfRule type="cellIs" dxfId="3807" priority="353" stopIfTrue="1" operator="lessThan">
      <formula>0</formula>
    </cfRule>
  </conditionalFormatting>
  <conditionalFormatting sqref="B227:L228 B229:G229">
    <cfRule type="cellIs" dxfId="3806" priority="352" stopIfTrue="1" operator="lessThan">
      <formula>0</formula>
    </cfRule>
  </conditionalFormatting>
  <conditionalFormatting sqref="B228:L229">
    <cfRule type="cellIs" dxfId="3805" priority="351" stopIfTrue="1" operator="lessThan">
      <formula>0</formula>
    </cfRule>
  </conditionalFormatting>
  <conditionalFormatting sqref="B221:L221">
    <cfRule type="cellIs" dxfId="3804" priority="350" stopIfTrue="1" operator="lessThan">
      <formula>0</formula>
    </cfRule>
  </conditionalFormatting>
  <conditionalFormatting sqref="B222:L222">
    <cfRule type="cellIs" dxfId="3803" priority="349" stopIfTrue="1" operator="lessThan">
      <formula>0</formula>
    </cfRule>
  </conditionalFormatting>
  <conditionalFormatting sqref="B223:L223">
    <cfRule type="cellIs" dxfId="3802" priority="348" stopIfTrue="1" operator="lessThan">
      <formula>0</formula>
    </cfRule>
  </conditionalFormatting>
  <conditionalFormatting sqref="B224:L224">
    <cfRule type="cellIs" dxfId="3801" priority="347" stopIfTrue="1" operator="lessThan">
      <formula>0</formula>
    </cfRule>
  </conditionalFormatting>
  <conditionalFormatting sqref="B227:L228 B229:G229">
    <cfRule type="cellIs" dxfId="3800" priority="346" stopIfTrue="1" operator="lessThan">
      <formula>0</formula>
    </cfRule>
  </conditionalFormatting>
  <conditionalFormatting sqref="B228:L229">
    <cfRule type="cellIs" dxfId="3799" priority="345" stopIfTrue="1" operator="lessThan">
      <formula>0</formula>
    </cfRule>
  </conditionalFormatting>
  <conditionalFormatting sqref="B221:L221">
    <cfRule type="cellIs" dxfId="3798" priority="344" stopIfTrue="1" operator="lessThan">
      <formula>0</formula>
    </cfRule>
  </conditionalFormatting>
  <conditionalFormatting sqref="B222:L222">
    <cfRule type="cellIs" dxfId="3797" priority="343" stopIfTrue="1" operator="lessThan">
      <formula>0</formula>
    </cfRule>
  </conditionalFormatting>
  <conditionalFormatting sqref="B223:L223">
    <cfRule type="cellIs" dxfId="3796" priority="342" stopIfTrue="1" operator="lessThan">
      <formula>0</formula>
    </cfRule>
  </conditionalFormatting>
  <conditionalFormatting sqref="B224:L224">
    <cfRule type="cellIs" dxfId="3795" priority="341" stopIfTrue="1" operator="lessThan">
      <formula>0</formula>
    </cfRule>
  </conditionalFormatting>
  <conditionalFormatting sqref="B227:L228 B229:G229">
    <cfRule type="cellIs" dxfId="3794" priority="340" stopIfTrue="1" operator="lessThan">
      <formula>0</formula>
    </cfRule>
  </conditionalFormatting>
  <conditionalFormatting sqref="B228:L229">
    <cfRule type="cellIs" dxfId="3793" priority="339" stopIfTrue="1" operator="lessThan">
      <formula>0</formula>
    </cfRule>
  </conditionalFormatting>
  <conditionalFormatting sqref="B229:L230">
    <cfRule type="cellIs" dxfId="3792" priority="338" stopIfTrue="1" operator="lessThan">
      <formula>0</formula>
    </cfRule>
  </conditionalFormatting>
  <conditionalFormatting sqref="B230:L230">
    <cfRule type="cellIs" dxfId="3791" priority="337" stopIfTrue="1" operator="lessThan">
      <formula>0</formula>
    </cfRule>
  </conditionalFormatting>
  <conditionalFormatting sqref="B221:G229 A218:L219 B220:L220 A188:L214 A220:A233 B215:L216">
    <cfRule type="cellIs" dxfId="3790" priority="336" stopIfTrue="1" operator="lessThan">
      <formula>0</formula>
    </cfRule>
  </conditionalFormatting>
  <conditionalFormatting sqref="A207:G214 A188:A206 F204:F206 B204:D206 E203:E206 G203:G206 B188:L202 B215:G216 H203:L216">
    <cfRule type="cellIs" dxfId="3789" priority="335" stopIfTrue="1" operator="lessThan">
      <formula>0</formula>
    </cfRule>
  </conditionalFormatting>
  <conditionalFormatting sqref="A218:L219 A188:L214 A220:A233 B215:L216">
    <cfRule type="cellIs" dxfId="3788" priority="334" stopIfTrue="1" operator="lessThan">
      <formula>0</formula>
    </cfRule>
  </conditionalFormatting>
  <conditionalFormatting sqref="A208:L208">
    <cfRule type="cellIs" dxfId="3787" priority="333" stopIfTrue="1" operator="lessThan">
      <formula>0</formula>
    </cfRule>
  </conditionalFormatting>
  <conditionalFormatting sqref="A209:L209">
    <cfRule type="cellIs" dxfId="3786" priority="332" stopIfTrue="1" operator="lessThan">
      <formula>0</formula>
    </cfRule>
  </conditionalFormatting>
  <conditionalFormatting sqref="A210:L210">
    <cfRule type="cellIs" dxfId="3785" priority="331" stopIfTrue="1" operator="lessThan">
      <formula>0</formula>
    </cfRule>
  </conditionalFormatting>
  <conditionalFormatting sqref="A211:L211">
    <cfRule type="cellIs" dxfId="3784" priority="330" stopIfTrue="1" operator="lessThan">
      <formula>0</formula>
    </cfRule>
  </conditionalFormatting>
  <conditionalFormatting sqref="A214:L214 A218:L218 B215:L216">
    <cfRule type="cellIs" dxfId="3783" priority="329" stopIfTrue="1" operator="lessThan">
      <formula>0</formula>
    </cfRule>
  </conditionalFormatting>
  <conditionalFormatting sqref="A218:L219 A220:A233">
    <cfRule type="cellIs" dxfId="3782" priority="328" stopIfTrue="1" operator="lessThan">
      <formula>0</formula>
    </cfRule>
  </conditionalFormatting>
  <conditionalFormatting sqref="A208:L208">
    <cfRule type="cellIs" dxfId="3781" priority="327" stopIfTrue="1" operator="lessThan">
      <formula>0</formula>
    </cfRule>
  </conditionalFormatting>
  <conditionalFormatting sqref="A209:L209">
    <cfRule type="cellIs" dxfId="3780" priority="326" stopIfTrue="1" operator="lessThan">
      <formula>0</formula>
    </cfRule>
  </conditionalFormatting>
  <conditionalFormatting sqref="A210:L210">
    <cfRule type="cellIs" dxfId="3779" priority="325" stopIfTrue="1" operator="lessThan">
      <formula>0</formula>
    </cfRule>
  </conditionalFormatting>
  <conditionalFormatting sqref="A211:L211">
    <cfRule type="cellIs" dxfId="3778" priority="324" stopIfTrue="1" operator="lessThan">
      <formula>0</formula>
    </cfRule>
  </conditionalFormatting>
  <conditionalFormatting sqref="A214:L214 A218:L218 B215:L216">
    <cfRule type="cellIs" dxfId="3777" priority="323" stopIfTrue="1" operator="lessThan">
      <formula>0</formula>
    </cfRule>
  </conditionalFormatting>
  <conditionalFormatting sqref="A218:L219 A220:A233">
    <cfRule type="cellIs" dxfId="3776" priority="322" stopIfTrue="1" operator="lessThan">
      <formula>0</formula>
    </cfRule>
  </conditionalFormatting>
  <conditionalFormatting sqref="A208:L208">
    <cfRule type="cellIs" dxfId="3775" priority="321" stopIfTrue="1" operator="lessThan">
      <formula>0</formula>
    </cfRule>
  </conditionalFormatting>
  <conditionalFormatting sqref="A209:L209">
    <cfRule type="cellIs" dxfId="3774" priority="320" stopIfTrue="1" operator="lessThan">
      <formula>0</formula>
    </cfRule>
  </conditionalFormatting>
  <conditionalFormatting sqref="A210:L210">
    <cfRule type="cellIs" dxfId="3773" priority="319" stopIfTrue="1" operator="lessThan">
      <formula>0</formula>
    </cfRule>
  </conditionalFormatting>
  <conditionalFormatting sqref="A211:L211">
    <cfRule type="cellIs" dxfId="3772" priority="318" stopIfTrue="1" operator="lessThan">
      <formula>0</formula>
    </cfRule>
  </conditionalFormatting>
  <conditionalFormatting sqref="A214:L214 A218:L218 B215:L216">
    <cfRule type="cellIs" dxfId="3771" priority="317" stopIfTrue="1" operator="lessThan">
      <formula>0</formula>
    </cfRule>
  </conditionalFormatting>
  <conditionalFormatting sqref="A218:L219 A220:A233">
    <cfRule type="cellIs" dxfId="3770" priority="316" stopIfTrue="1" operator="lessThan">
      <formula>0</formula>
    </cfRule>
  </conditionalFormatting>
  <conditionalFormatting sqref="A219:L219 A220:A233">
    <cfRule type="cellIs" dxfId="3769" priority="315" stopIfTrue="1" operator="lessThan">
      <formula>0</formula>
    </cfRule>
  </conditionalFormatting>
  <conditionalFormatting sqref="F205:F207 B205:D207 A208:G214 A188:A207 A218:G218 E204:E207 G204:G207 B188:L203 B215:G216 H204:L216">
    <cfRule type="cellIs" dxfId="3768" priority="314" stopIfTrue="1" operator="lessThan">
      <formula>0</formula>
    </cfRule>
  </conditionalFormatting>
  <conditionalFormatting sqref="A218:L219 A188:L214 A220:A233 B215:L216">
    <cfRule type="cellIs" dxfId="3767" priority="313" stopIfTrue="1" operator="lessThan">
      <formula>0</formula>
    </cfRule>
  </conditionalFormatting>
  <conditionalFormatting sqref="A209:L209">
    <cfRule type="cellIs" dxfId="3766" priority="312" stopIfTrue="1" operator="lessThan">
      <formula>0</formula>
    </cfRule>
  </conditionalFormatting>
  <conditionalFormatting sqref="A210:L210">
    <cfRule type="cellIs" dxfId="3765" priority="311" stopIfTrue="1" operator="lessThan">
      <formula>0</formula>
    </cfRule>
  </conditionalFormatting>
  <conditionalFormatting sqref="A211:L211">
    <cfRule type="cellIs" dxfId="3764" priority="310" stopIfTrue="1" operator="lessThan">
      <formula>0</formula>
    </cfRule>
  </conditionalFormatting>
  <conditionalFormatting sqref="A212:L212">
    <cfRule type="cellIs" dxfId="3763" priority="309" stopIfTrue="1" operator="lessThan">
      <formula>0</formula>
    </cfRule>
  </conditionalFormatting>
  <conditionalFormatting sqref="A218:L219 A220:A233">
    <cfRule type="cellIs" dxfId="3762" priority="308" stopIfTrue="1" operator="lessThan">
      <formula>0</formula>
    </cfRule>
  </conditionalFormatting>
  <conditionalFormatting sqref="A219:L219 A220:A233">
    <cfRule type="cellIs" dxfId="3761" priority="307" stopIfTrue="1" operator="lessThan">
      <formula>0</formula>
    </cfRule>
  </conditionalFormatting>
  <conditionalFormatting sqref="A209:L209">
    <cfRule type="cellIs" dxfId="3760" priority="306" stopIfTrue="1" operator="lessThan">
      <formula>0</formula>
    </cfRule>
  </conditionalFormatting>
  <conditionalFormatting sqref="A210:L210">
    <cfRule type="cellIs" dxfId="3759" priority="305" stopIfTrue="1" operator="lessThan">
      <formula>0</formula>
    </cfRule>
  </conditionalFormatting>
  <conditionalFormatting sqref="A211:L211">
    <cfRule type="cellIs" dxfId="3758" priority="304" stopIfTrue="1" operator="lessThan">
      <formula>0</formula>
    </cfRule>
  </conditionalFormatting>
  <conditionalFormatting sqref="A212:L212">
    <cfRule type="cellIs" dxfId="3757" priority="303" stopIfTrue="1" operator="lessThan">
      <formula>0</formula>
    </cfRule>
  </conditionalFormatting>
  <conditionalFormatting sqref="A218:L219 A220:A233">
    <cfRule type="cellIs" dxfId="3756" priority="302" stopIfTrue="1" operator="lessThan">
      <formula>0</formula>
    </cfRule>
  </conditionalFormatting>
  <conditionalFormatting sqref="A219:L219 A220:A233">
    <cfRule type="cellIs" dxfId="3755" priority="301" stopIfTrue="1" operator="lessThan">
      <formula>0</formula>
    </cfRule>
  </conditionalFormatting>
  <conditionalFormatting sqref="A209:L209">
    <cfRule type="cellIs" dxfId="3754" priority="300" stopIfTrue="1" operator="lessThan">
      <formula>0</formula>
    </cfRule>
  </conditionalFormatting>
  <conditionalFormatting sqref="A210:L210">
    <cfRule type="cellIs" dxfId="3753" priority="299" stopIfTrue="1" operator="lessThan">
      <formula>0</formula>
    </cfRule>
  </conditionalFormatting>
  <conditionalFormatting sqref="A211:L211">
    <cfRule type="cellIs" dxfId="3752" priority="298" stopIfTrue="1" operator="lessThan">
      <formula>0</formula>
    </cfRule>
  </conditionalFormatting>
  <conditionalFormatting sqref="A212:L212">
    <cfRule type="cellIs" dxfId="3751" priority="297" stopIfTrue="1" operator="lessThan">
      <formula>0</formula>
    </cfRule>
  </conditionalFormatting>
  <conditionalFormatting sqref="A218:L219 A220:A233">
    <cfRule type="cellIs" dxfId="3750" priority="296" stopIfTrue="1" operator="lessThan">
      <formula>0</formula>
    </cfRule>
  </conditionalFormatting>
  <conditionalFormatting sqref="A219:L219 A220:A233">
    <cfRule type="cellIs" dxfId="3749" priority="295" stopIfTrue="1" operator="lessThan">
      <formula>0</formula>
    </cfRule>
  </conditionalFormatting>
  <conditionalFormatting sqref="A218:G219 A188:L214 A220:A233 B215:L216">
    <cfRule type="cellIs" dxfId="3748" priority="294" stopIfTrue="1" operator="lessThan">
      <formula>0</formula>
    </cfRule>
  </conditionalFormatting>
  <conditionalFormatting sqref="A218:L219 B220:L220 A188:L214 A220:A233 B215:L216">
    <cfRule type="cellIs" dxfId="3747" priority="293" stopIfTrue="1" operator="lessThan">
      <formula>0</formula>
    </cfRule>
  </conditionalFormatting>
  <conditionalFormatting sqref="A210:L210">
    <cfRule type="cellIs" dxfId="3746" priority="292" stopIfTrue="1" operator="lessThan">
      <formula>0</formula>
    </cfRule>
  </conditionalFormatting>
  <conditionalFormatting sqref="A211:L211">
    <cfRule type="cellIs" dxfId="3745" priority="291" stopIfTrue="1" operator="lessThan">
      <formula>0</formula>
    </cfRule>
  </conditionalFormatting>
  <conditionalFormatting sqref="A212:L212">
    <cfRule type="cellIs" dxfId="3744" priority="290" stopIfTrue="1" operator="lessThan">
      <formula>0</formula>
    </cfRule>
  </conditionalFormatting>
  <conditionalFormatting sqref="A213:L213">
    <cfRule type="cellIs" dxfId="3743" priority="289" stopIfTrue="1" operator="lessThan">
      <formula>0</formula>
    </cfRule>
  </conditionalFormatting>
  <conditionalFormatting sqref="A219:L219 B220:L220 A220:A233">
    <cfRule type="cellIs" dxfId="3742" priority="288" stopIfTrue="1" operator="lessThan">
      <formula>0</formula>
    </cfRule>
  </conditionalFormatting>
  <conditionalFormatting sqref="B220:L220">
    <cfRule type="cellIs" dxfId="3741" priority="287" stopIfTrue="1" operator="lessThan">
      <formula>0</formula>
    </cfRule>
  </conditionalFormatting>
  <conditionalFormatting sqref="A210:L210">
    <cfRule type="cellIs" dxfId="3740" priority="286" stopIfTrue="1" operator="lessThan">
      <formula>0</formula>
    </cfRule>
  </conditionalFormatting>
  <conditionalFormatting sqref="A211:L211">
    <cfRule type="cellIs" dxfId="3739" priority="285" stopIfTrue="1" operator="lessThan">
      <formula>0</formula>
    </cfRule>
  </conditionalFormatting>
  <conditionalFormatting sqref="A212:L212">
    <cfRule type="cellIs" dxfId="3738" priority="284" stopIfTrue="1" operator="lessThan">
      <formula>0</formula>
    </cfRule>
  </conditionalFormatting>
  <conditionalFormatting sqref="A213:L213">
    <cfRule type="cellIs" dxfId="3737" priority="283" stopIfTrue="1" operator="lessThan">
      <formula>0</formula>
    </cfRule>
  </conditionalFormatting>
  <conditionalFormatting sqref="A219:L219 B220:L220 A220:A233">
    <cfRule type="cellIs" dxfId="3736" priority="282" stopIfTrue="1" operator="lessThan">
      <formula>0</formula>
    </cfRule>
  </conditionalFormatting>
  <conditionalFormatting sqref="B220:L220">
    <cfRule type="cellIs" dxfId="3735" priority="281" stopIfTrue="1" operator="lessThan">
      <formula>0</formula>
    </cfRule>
  </conditionalFormatting>
  <conditionalFormatting sqref="A210:L210">
    <cfRule type="cellIs" dxfId="3734" priority="280" stopIfTrue="1" operator="lessThan">
      <formula>0</formula>
    </cfRule>
  </conditionalFormatting>
  <conditionalFormatting sqref="A211:L211">
    <cfRule type="cellIs" dxfId="3733" priority="279" stopIfTrue="1" operator="lessThan">
      <formula>0</formula>
    </cfRule>
  </conditionalFormatting>
  <conditionalFormatting sqref="A212:L212">
    <cfRule type="cellIs" dxfId="3732" priority="278" stopIfTrue="1" operator="lessThan">
      <formula>0</formula>
    </cfRule>
  </conditionalFormatting>
  <conditionalFormatting sqref="A213:L213">
    <cfRule type="cellIs" dxfId="3731" priority="277" stopIfTrue="1" operator="lessThan">
      <formula>0</formula>
    </cfRule>
  </conditionalFormatting>
  <conditionalFormatting sqref="A219:L219 B220:L220 A220:A233">
    <cfRule type="cellIs" dxfId="3730" priority="276" stopIfTrue="1" operator="lessThan">
      <formula>0</formula>
    </cfRule>
  </conditionalFormatting>
  <conditionalFormatting sqref="B220:L220">
    <cfRule type="cellIs" dxfId="3729" priority="275" stopIfTrue="1" operator="lessThan">
      <formula>0</formula>
    </cfRule>
  </conditionalFormatting>
  <conditionalFormatting sqref="A218:G219 B220:G220 A188:L214 A220:A233 B215:L216">
    <cfRule type="cellIs" dxfId="3728" priority="274" stopIfTrue="1" operator="lessThan">
      <formula>0</formula>
    </cfRule>
  </conditionalFormatting>
  <conditionalFormatting sqref="A218:L219 B220:L222 A188:L214 A220:A233 B215:L216">
    <cfRule type="cellIs" dxfId="3727" priority="273" stopIfTrue="1" operator="lessThan">
      <formula>0</formula>
    </cfRule>
  </conditionalFormatting>
  <conditionalFormatting sqref="A211:L211">
    <cfRule type="cellIs" dxfId="3726" priority="272" stopIfTrue="1" operator="lessThan">
      <formula>0</formula>
    </cfRule>
  </conditionalFormatting>
  <conditionalFormatting sqref="A212:L212">
    <cfRule type="cellIs" dxfId="3725" priority="271" stopIfTrue="1" operator="lessThan">
      <formula>0</formula>
    </cfRule>
  </conditionalFormatting>
  <conditionalFormatting sqref="A213:L213">
    <cfRule type="cellIs" dxfId="3724" priority="270" stopIfTrue="1" operator="lessThan">
      <formula>0</formula>
    </cfRule>
  </conditionalFormatting>
  <conditionalFormatting sqref="A214:L214 B215:L216">
    <cfRule type="cellIs" dxfId="3723" priority="269" stopIfTrue="1" operator="lessThan">
      <formula>0</formula>
    </cfRule>
  </conditionalFormatting>
  <conditionalFormatting sqref="B220:L221">
    <cfRule type="cellIs" dxfId="3722" priority="268" stopIfTrue="1" operator="lessThan">
      <formula>0</formula>
    </cfRule>
  </conditionalFormatting>
  <conditionalFormatting sqref="B221:L222">
    <cfRule type="cellIs" dxfId="3721" priority="267" stopIfTrue="1" operator="lessThan">
      <formula>0</formula>
    </cfRule>
  </conditionalFormatting>
  <conditionalFormatting sqref="A211:L211">
    <cfRule type="cellIs" dxfId="3720" priority="266" stopIfTrue="1" operator="lessThan">
      <formula>0</formula>
    </cfRule>
  </conditionalFormatting>
  <conditionalFormatting sqref="A212:L212">
    <cfRule type="cellIs" dxfId="3719" priority="265" stopIfTrue="1" operator="lessThan">
      <formula>0</formula>
    </cfRule>
  </conditionalFormatting>
  <conditionalFormatting sqref="A213:L213">
    <cfRule type="cellIs" dxfId="3718" priority="264" stopIfTrue="1" operator="lessThan">
      <formula>0</formula>
    </cfRule>
  </conditionalFormatting>
  <conditionalFormatting sqref="A214:L214 B215:L216">
    <cfRule type="cellIs" dxfId="3717" priority="263" stopIfTrue="1" operator="lessThan">
      <formula>0</formula>
    </cfRule>
  </conditionalFormatting>
  <conditionalFormatting sqref="B220:L221">
    <cfRule type="cellIs" dxfId="3716" priority="262" stopIfTrue="1" operator="lessThan">
      <formula>0</formula>
    </cfRule>
  </conditionalFormatting>
  <conditionalFormatting sqref="B221:L222">
    <cfRule type="cellIs" dxfId="3715" priority="261" stopIfTrue="1" operator="lessThan">
      <formula>0</formula>
    </cfRule>
  </conditionalFormatting>
  <conditionalFormatting sqref="A211:L211">
    <cfRule type="cellIs" dxfId="3714" priority="260" stopIfTrue="1" operator="lessThan">
      <formula>0</formula>
    </cfRule>
  </conditionalFormatting>
  <conditionalFormatting sqref="A212:L212">
    <cfRule type="cellIs" dxfId="3713" priority="259" stopIfTrue="1" operator="lessThan">
      <formula>0</formula>
    </cfRule>
  </conditionalFormatting>
  <conditionalFormatting sqref="A213:L213">
    <cfRule type="cellIs" dxfId="3712" priority="258" stopIfTrue="1" operator="lessThan">
      <formula>0</formula>
    </cfRule>
  </conditionalFormatting>
  <conditionalFormatting sqref="A214:L214 B215:L216">
    <cfRule type="cellIs" dxfId="3711" priority="257" stopIfTrue="1" operator="lessThan">
      <formula>0</formula>
    </cfRule>
  </conditionalFormatting>
  <conditionalFormatting sqref="B220:L221">
    <cfRule type="cellIs" dxfId="3710" priority="256" stopIfTrue="1" operator="lessThan">
      <formula>0</formula>
    </cfRule>
  </conditionalFormatting>
  <conditionalFormatting sqref="B221:L222">
    <cfRule type="cellIs" dxfId="3709" priority="255" stopIfTrue="1" operator="lessThan">
      <formula>0</formula>
    </cfRule>
  </conditionalFormatting>
  <conditionalFormatting sqref="B222:L222">
    <cfRule type="cellIs" dxfId="3708" priority="254" stopIfTrue="1" operator="lessThan">
      <formula>0</formula>
    </cfRule>
  </conditionalFormatting>
  <conditionalFormatting sqref="A218:G219 B220:G221 A188:L214 A220:A233 B215:L216">
    <cfRule type="cellIs" dxfId="3707" priority="253" stopIfTrue="1" operator="lessThan">
      <formula>0</formula>
    </cfRule>
  </conditionalFormatting>
  <conditionalFormatting sqref="A218:L219 B220:L223 A188:L214 A220:A233 B215:L216">
    <cfRule type="cellIs" dxfId="3706" priority="252" stopIfTrue="1" operator="lessThan">
      <formula>0</formula>
    </cfRule>
  </conditionalFormatting>
  <conditionalFormatting sqref="A212:L212">
    <cfRule type="cellIs" dxfId="3705" priority="251" stopIfTrue="1" operator="lessThan">
      <formula>0</formula>
    </cfRule>
  </conditionalFormatting>
  <conditionalFormatting sqref="A213:L213">
    <cfRule type="cellIs" dxfId="3704" priority="250" stopIfTrue="1" operator="lessThan">
      <formula>0</formula>
    </cfRule>
  </conditionalFormatting>
  <conditionalFormatting sqref="A214:L214 B215:L216">
    <cfRule type="cellIs" dxfId="3703" priority="249" stopIfTrue="1" operator="lessThan">
      <formula>0</formula>
    </cfRule>
  </conditionalFormatting>
  <conditionalFormatting sqref="A218:L218">
    <cfRule type="cellIs" dxfId="3702" priority="248" stopIfTrue="1" operator="lessThan">
      <formula>0</formula>
    </cfRule>
  </conditionalFormatting>
  <conditionalFormatting sqref="B221:L222">
    <cfRule type="cellIs" dxfId="3701" priority="247" stopIfTrue="1" operator="lessThan">
      <formula>0</formula>
    </cfRule>
  </conditionalFormatting>
  <conditionalFormatting sqref="B222:L223">
    <cfRule type="cellIs" dxfId="3700" priority="246" stopIfTrue="1" operator="lessThan">
      <formula>0</formula>
    </cfRule>
  </conditionalFormatting>
  <conditionalFormatting sqref="A212:L212">
    <cfRule type="cellIs" dxfId="3699" priority="245" stopIfTrue="1" operator="lessThan">
      <formula>0</formula>
    </cfRule>
  </conditionalFormatting>
  <conditionalFormatting sqref="A213:L213">
    <cfRule type="cellIs" dxfId="3698" priority="244" stopIfTrue="1" operator="lessThan">
      <formula>0</formula>
    </cfRule>
  </conditionalFormatting>
  <conditionalFormatting sqref="A214:L214 B215:L216">
    <cfRule type="cellIs" dxfId="3697" priority="243" stopIfTrue="1" operator="lessThan">
      <formula>0</formula>
    </cfRule>
  </conditionalFormatting>
  <conditionalFormatting sqref="A218:L218">
    <cfRule type="cellIs" dxfId="3696" priority="242" stopIfTrue="1" operator="lessThan">
      <formula>0</formula>
    </cfRule>
  </conditionalFormatting>
  <conditionalFormatting sqref="B221:L222">
    <cfRule type="cellIs" dxfId="3695" priority="241" stopIfTrue="1" operator="lessThan">
      <formula>0</formula>
    </cfRule>
  </conditionalFormatting>
  <conditionalFormatting sqref="B222:L223">
    <cfRule type="cellIs" dxfId="3694" priority="240" stopIfTrue="1" operator="lessThan">
      <formula>0</formula>
    </cfRule>
  </conditionalFormatting>
  <conditionalFormatting sqref="A212:L212">
    <cfRule type="cellIs" dxfId="3693" priority="239" stopIfTrue="1" operator="lessThan">
      <formula>0</formula>
    </cfRule>
  </conditionalFormatting>
  <conditionalFormatting sqref="A213:L213">
    <cfRule type="cellIs" dxfId="3692" priority="238" stopIfTrue="1" operator="lessThan">
      <formula>0</formula>
    </cfRule>
  </conditionalFormatting>
  <conditionalFormatting sqref="A214:L214 B215:L216">
    <cfRule type="cellIs" dxfId="3691" priority="237" stopIfTrue="1" operator="lessThan">
      <formula>0</formula>
    </cfRule>
  </conditionalFormatting>
  <conditionalFormatting sqref="A218:L218">
    <cfRule type="cellIs" dxfId="3690" priority="236" stopIfTrue="1" operator="lessThan">
      <formula>0</formula>
    </cfRule>
  </conditionalFormatting>
  <conditionalFormatting sqref="B221:L222">
    <cfRule type="cellIs" dxfId="3689" priority="235" stopIfTrue="1" operator="lessThan">
      <formula>0</formula>
    </cfRule>
  </conditionalFormatting>
  <conditionalFormatting sqref="B222:L223">
    <cfRule type="cellIs" dxfId="3688" priority="234" stopIfTrue="1" operator="lessThan">
      <formula>0</formula>
    </cfRule>
  </conditionalFormatting>
  <conditionalFormatting sqref="B223:L223">
    <cfRule type="cellIs" dxfId="3687" priority="233" stopIfTrue="1" operator="lessThan">
      <formula>0</formula>
    </cfRule>
  </conditionalFormatting>
  <conditionalFormatting sqref="A218:G219 B220:G222 A188:L214 A220:A233 B215:L216">
    <cfRule type="cellIs" dxfId="3686" priority="232" stopIfTrue="1" operator="lessThan">
      <formula>0</formula>
    </cfRule>
  </conditionalFormatting>
  <conditionalFormatting sqref="A218:L219 B220:L225 A188:L214 A220:A233 B215:L216">
    <cfRule type="cellIs" dxfId="3685" priority="231" stopIfTrue="1" operator="lessThan">
      <formula>0</formula>
    </cfRule>
  </conditionalFormatting>
  <conditionalFormatting sqref="A213:L213">
    <cfRule type="cellIs" dxfId="3684" priority="230" stopIfTrue="1" operator="lessThan">
      <formula>0</formula>
    </cfRule>
  </conditionalFormatting>
  <conditionalFormatting sqref="A214:L214 B215:L216">
    <cfRule type="cellIs" dxfId="3683" priority="229" stopIfTrue="1" operator="lessThan">
      <formula>0</formula>
    </cfRule>
  </conditionalFormatting>
  <conditionalFormatting sqref="A218:L218">
    <cfRule type="cellIs" dxfId="3682" priority="228" stopIfTrue="1" operator="lessThan">
      <formula>0</formula>
    </cfRule>
  </conditionalFormatting>
  <conditionalFormatting sqref="A219:L219 A220:A233">
    <cfRule type="cellIs" dxfId="3681" priority="227" stopIfTrue="1" operator="lessThan">
      <formula>0</formula>
    </cfRule>
  </conditionalFormatting>
  <conditionalFormatting sqref="B222:L223">
    <cfRule type="cellIs" dxfId="3680" priority="226" stopIfTrue="1" operator="lessThan">
      <formula>0</formula>
    </cfRule>
  </conditionalFormatting>
  <conditionalFormatting sqref="B223:L224">
    <cfRule type="cellIs" dxfId="3679" priority="225" stopIfTrue="1" operator="lessThan">
      <formula>0</formula>
    </cfRule>
  </conditionalFormatting>
  <conditionalFormatting sqref="A213:L213">
    <cfRule type="cellIs" dxfId="3678" priority="224" stopIfTrue="1" operator="lessThan">
      <formula>0</formula>
    </cfRule>
  </conditionalFormatting>
  <conditionalFormatting sqref="A214:L214 B215:L216">
    <cfRule type="cellIs" dxfId="3677" priority="223" stopIfTrue="1" operator="lessThan">
      <formula>0</formula>
    </cfRule>
  </conditionalFormatting>
  <conditionalFormatting sqref="A218:L218">
    <cfRule type="cellIs" dxfId="3676" priority="222" stopIfTrue="1" operator="lessThan">
      <formula>0</formula>
    </cfRule>
  </conditionalFormatting>
  <conditionalFormatting sqref="A219:L219 A220:A233">
    <cfRule type="cellIs" dxfId="3675" priority="221" stopIfTrue="1" operator="lessThan">
      <formula>0</formula>
    </cfRule>
  </conditionalFormatting>
  <conditionalFormatting sqref="B222:L223">
    <cfRule type="cellIs" dxfId="3674" priority="220" stopIfTrue="1" operator="lessThan">
      <formula>0</formula>
    </cfRule>
  </conditionalFormatting>
  <conditionalFormatting sqref="B223:L224">
    <cfRule type="cellIs" dxfId="3673" priority="219" stopIfTrue="1" operator="lessThan">
      <formula>0</formula>
    </cfRule>
  </conditionalFormatting>
  <conditionalFormatting sqref="A213:L213">
    <cfRule type="cellIs" dxfId="3672" priority="218" stopIfTrue="1" operator="lessThan">
      <formula>0</formula>
    </cfRule>
  </conditionalFormatting>
  <conditionalFormatting sqref="A214:L214 B215:L216">
    <cfRule type="cellIs" dxfId="3671" priority="217" stopIfTrue="1" operator="lessThan">
      <formula>0</formula>
    </cfRule>
  </conditionalFormatting>
  <conditionalFormatting sqref="A218:L218">
    <cfRule type="cellIs" dxfId="3670" priority="216" stopIfTrue="1" operator="lessThan">
      <formula>0</formula>
    </cfRule>
  </conditionalFormatting>
  <conditionalFormatting sqref="A219:L219 A220:A233">
    <cfRule type="cellIs" dxfId="3669" priority="215" stopIfTrue="1" operator="lessThan">
      <formula>0</formula>
    </cfRule>
  </conditionalFormatting>
  <conditionalFormatting sqref="B222:L223">
    <cfRule type="cellIs" dxfId="3668" priority="214" stopIfTrue="1" operator="lessThan">
      <formula>0</formula>
    </cfRule>
  </conditionalFormatting>
  <conditionalFormatting sqref="B223:L224">
    <cfRule type="cellIs" dxfId="3667" priority="213" stopIfTrue="1" operator="lessThan">
      <formula>0</formula>
    </cfRule>
  </conditionalFormatting>
  <conditionalFormatting sqref="B224:L225">
    <cfRule type="cellIs" dxfId="3666" priority="212" stopIfTrue="1" operator="lessThan">
      <formula>0</formula>
    </cfRule>
  </conditionalFormatting>
  <conditionalFormatting sqref="B225:L225">
    <cfRule type="cellIs" dxfId="3665" priority="211" stopIfTrue="1" operator="lessThan">
      <formula>0</formula>
    </cfRule>
  </conditionalFormatting>
  <conditionalFormatting sqref="A218:G219 B220:G223 A188:L214 A220:A233 B215:L216">
    <cfRule type="cellIs" dxfId="3664" priority="210" stopIfTrue="1" operator="lessThan">
      <formula>0</formula>
    </cfRule>
  </conditionalFormatting>
  <conditionalFormatting sqref="A218:L219 B220:L225 A188:L214 A220:A233 B215:L216">
    <cfRule type="cellIs" dxfId="3663" priority="209" stopIfTrue="1" operator="lessThan">
      <formula>0</formula>
    </cfRule>
  </conditionalFormatting>
  <conditionalFormatting sqref="A214:L214 B215:L216">
    <cfRule type="cellIs" dxfId="3662" priority="208" stopIfTrue="1" operator="lessThan">
      <formula>0</formula>
    </cfRule>
  </conditionalFormatting>
  <conditionalFormatting sqref="A218:L218">
    <cfRule type="cellIs" dxfId="3661" priority="207" stopIfTrue="1" operator="lessThan">
      <formula>0</formula>
    </cfRule>
  </conditionalFormatting>
  <conditionalFormatting sqref="A219:L219 A220:A233">
    <cfRule type="cellIs" dxfId="3660" priority="206" stopIfTrue="1" operator="lessThan">
      <formula>0</formula>
    </cfRule>
  </conditionalFormatting>
  <conditionalFormatting sqref="B220:L220">
    <cfRule type="cellIs" dxfId="3659" priority="205" stopIfTrue="1" operator="lessThan">
      <formula>0</formula>
    </cfRule>
  </conditionalFormatting>
  <conditionalFormatting sqref="B223:L224">
    <cfRule type="cellIs" dxfId="3658" priority="204" stopIfTrue="1" operator="lessThan">
      <formula>0</formula>
    </cfRule>
  </conditionalFormatting>
  <conditionalFormatting sqref="B224:L225">
    <cfRule type="cellIs" dxfId="3657" priority="203" stopIfTrue="1" operator="lessThan">
      <formula>0</formula>
    </cfRule>
  </conditionalFormatting>
  <conditionalFormatting sqref="A214:L214 B215:L216">
    <cfRule type="cellIs" dxfId="3656" priority="202" stopIfTrue="1" operator="lessThan">
      <formula>0</formula>
    </cfRule>
  </conditionalFormatting>
  <conditionalFormatting sqref="A218:L218">
    <cfRule type="cellIs" dxfId="3655" priority="201" stopIfTrue="1" operator="lessThan">
      <formula>0</formula>
    </cfRule>
  </conditionalFormatting>
  <conditionalFormatting sqref="A219:L219 A220:A233">
    <cfRule type="cellIs" dxfId="3654" priority="200" stopIfTrue="1" operator="lessThan">
      <formula>0</formula>
    </cfRule>
  </conditionalFormatting>
  <conditionalFormatting sqref="B220:L220">
    <cfRule type="cellIs" dxfId="3653" priority="199" stopIfTrue="1" operator="lessThan">
      <formula>0</formula>
    </cfRule>
  </conditionalFormatting>
  <conditionalFormatting sqref="B223:L224">
    <cfRule type="cellIs" dxfId="3652" priority="198" stopIfTrue="1" operator="lessThan">
      <formula>0</formula>
    </cfRule>
  </conditionalFormatting>
  <conditionalFormatting sqref="B224:L225">
    <cfRule type="cellIs" dxfId="3651" priority="197" stopIfTrue="1" operator="lessThan">
      <formula>0</formula>
    </cfRule>
  </conditionalFormatting>
  <conditionalFormatting sqref="A214:L214 B215:L216">
    <cfRule type="cellIs" dxfId="3650" priority="196" stopIfTrue="1" operator="lessThan">
      <formula>0</formula>
    </cfRule>
  </conditionalFormatting>
  <conditionalFormatting sqref="A218:L218">
    <cfRule type="cellIs" dxfId="3649" priority="195" stopIfTrue="1" operator="lessThan">
      <formula>0</formula>
    </cfRule>
  </conditionalFormatting>
  <conditionalFormatting sqref="A219:L219 A220:A233">
    <cfRule type="cellIs" dxfId="3648" priority="194" stopIfTrue="1" operator="lessThan">
      <formula>0</formula>
    </cfRule>
  </conditionalFormatting>
  <conditionalFormatting sqref="B220:L220">
    <cfRule type="cellIs" dxfId="3647" priority="193" stopIfTrue="1" operator="lessThan">
      <formula>0</formula>
    </cfRule>
  </conditionalFormatting>
  <conditionalFormatting sqref="B223:L224">
    <cfRule type="cellIs" dxfId="3646" priority="192" stopIfTrue="1" operator="lessThan">
      <formula>0</formula>
    </cfRule>
  </conditionalFormatting>
  <conditionalFormatting sqref="B224:L225">
    <cfRule type="cellIs" dxfId="3645" priority="191" stopIfTrue="1" operator="lessThan">
      <formula>0</formula>
    </cfRule>
  </conditionalFormatting>
  <conditionalFormatting sqref="B225:L225">
    <cfRule type="cellIs" dxfId="3644" priority="190" stopIfTrue="1" operator="lessThan">
      <formula>0</formula>
    </cfRule>
  </conditionalFormatting>
  <conditionalFormatting sqref="A218:G219 B220:G224 A188:L214 A220:A233 B215:L216">
    <cfRule type="cellIs" dxfId="3643" priority="189" stopIfTrue="1" operator="lessThan">
      <formula>0</formula>
    </cfRule>
  </conditionalFormatting>
  <conditionalFormatting sqref="A218:L219 B220:L228 A188:L214 A220:A233 B215:L216">
    <cfRule type="cellIs" dxfId="3642" priority="188" stopIfTrue="1" operator="lessThan">
      <formula>0</formula>
    </cfRule>
  </conditionalFormatting>
  <conditionalFormatting sqref="A219:L219 A220:A233">
    <cfRule type="cellIs" dxfId="3641" priority="187" stopIfTrue="1" operator="lessThan">
      <formula>0</formula>
    </cfRule>
  </conditionalFormatting>
  <conditionalFormatting sqref="B220:L220">
    <cfRule type="cellIs" dxfId="3640" priority="186" stopIfTrue="1" operator="lessThan">
      <formula>0</formula>
    </cfRule>
  </conditionalFormatting>
  <conditionalFormatting sqref="B221:L221">
    <cfRule type="cellIs" dxfId="3639" priority="185" stopIfTrue="1" operator="lessThan">
      <formula>0</formula>
    </cfRule>
  </conditionalFormatting>
  <conditionalFormatting sqref="B222:L222">
    <cfRule type="cellIs" dxfId="3638" priority="184" stopIfTrue="1" operator="lessThan">
      <formula>0</formula>
    </cfRule>
  </conditionalFormatting>
  <conditionalFormatting sqref="B225:L226 B227:G227">
    <cfRule type="cellIs" dxfId="3637" priority="183" stopIfTrue="1" operator="lessThan">
      <formula>0</formula>
    </cfRule>
  </conditionalFormatting>
  <conditionalFormatting sqref="B226:L227">
    <cfRule type="cellIs" dxfId="3636" priority="182" stopIfTrue="1" operator="lessThan">
      <formula>0</formula>
    </cfRule>
  </conditionalFormatting>
  <conditionalFormatting sqref="A219:L219 A220:A233">
    <cfRule type="cellIs" dxfId="3635" priority="181" stopIfTrue="1" operator="lessThan">
      <formula>0</formula>
    </cfRule>
  </conditionalFormatting>
  <conditionalFormatting sqref="B220:L220">
    <cfRule type="cellIs" dxfId="3634" priority="180" stopIfTrue="1" operator="lessThan">
      <formula>0</formula>
    </cfRule>
  </conditionalFormatting>
  <conditionalFormatting sqref="B221:L221">
    <cfRule type="cellIs" dxfId="3633" priority="179" stopIfTrue="1" operator="lessThan">
      <formula>0</formula>
    </cfRule>
  </conditionalFormatting>
  <conditionalFormatting sqref="B222:L222">
    <cfRule type="cellIs" dxfId="3632" priority="178" stopIfTrue="1" operator="lessThan">
      <formula>0</formula>
    </cfRule>
  </conditionalFormatting>
  <conditionalFormatting sqref="B225:L226 B227:G227">
    <cfRule type="cellIs" dxfId="3631" priority="177" stopIfTrue="1" operator="lessThan">
      <formula>0</formula>
    </cfRule>
  </conditionalFormatting>
  <conditionalFormatting sqref="B226:L227">
    <cfRule type="cellIs" dxfId="3630" priority="176" stopIfTrue="1" operator="lessThan">
      <formula>0</formula>
    </cfRule>
  </conditionalFormatting>
  <conditionalFormatting sqref="A219:L219 A220:A233">
    <cfRule type="cellIs" dxfId="3629" priority="175" stopIfTrue="1" operator="lessThan">
      <formula>0</formula>
    </cfRule>
  </conditionalFormatting>
  <conditionalFormatting sqref="B220:L220">
    <cfRule type="cellIs" dxfId="3628" priority="174" stopIfTrue="1" operator="lessThan">
      <formula>0</formula>
    </cfRule>
  </conditionalFormatting>
  <conditionalFormatting sqref="B221:L221">
    <cfRule type="cellIs" dxfId="3627" priority="173" stopIfTrue="1" operator="lessThan">
      <formula>0</formula>
    </cfRule>
  </conditionalFormatting>
  <conditionalFormatting sqref="B222:L222">
    <cfRule type="cellIs" dxfId="3626" priority="172" stopIfTrue="1" operator="lessThan">
      <formula>0</formula>
    </cfRule>
  </conditionalFormatting>
  <conditionalFormatting sqref="B225:L226 B227:G227">
    <cfRule type="cellIs" dxfId="3625" priority="171" stopIfTrue="1" operator="lessThan">
      <formula>0</formula>
    </cfRule>
  </conditionalFormatting>
  <conditionalFormatting sqref="B226:L227">
    <cfRule type="cellIs" dxfId="3624" priority="170" stopIfTrue="1" operator="lessThan">
      <formula>0</formula>
    </cfRule>
  </conditionalFormatting>
  <conditionalFormatting sqref="B227:L228">
    <cfRule type="cellIs" dxfId="3623" priority="169" stopIfTrue="1" operator="lessThan">
      <formula>0</formula>
    </cfRule>
  </conditionalFormatting>
  <conditionalFormatting sqref="B228:L228">
    <cfRule type="cellIs" dxfId="3622" priority="168" stopIfTrue="1" operator="lessThan">
      <formula>0</formula>
    </cfRule>
  </conditionalFormatting>
  <conditionalFormatting sqref="A219:G219 A218:L218 B220:G227 A188:L214 A220:A233 B215:L216">
    <cfRule type="cellIs" dxfId="3621" priority="167" stopIfTrue="1" operator="lessThan">
      <formula>0</formula>
    </cfRule>
  </conditionalFormatting>
  <conditionalFormatting sqref="A218:L219 B220:L229 A188:L214 A220:A233 B215:L216">
    <cfRule type="cellIs" dxfId="3620" priority="166" stopIfTrue="1" operator="lessThan">
      <formula>0</formula>
    </cfRule>
  </conditionalFormatting>
  <conditionalFormatting sqref="B220:L220">
    <cfRule type="cellIs" dxfId="3619" priority="165" stopIfTrue="1" operator="lessThan">
      <formula>0</formula>
    </cfRule>
  </conditionalFormatting>
  <conditionalFormatting sqref="B221:L221">
    <cfRule type="cellIs" dxfId="3618" priority="164" stopIfTrue="1" operator="lessThan">
      <formula>0</formula>
    </cfRule>
  </conditionalFormatting>
  <conditionalFormatting sqref="B222:L222">
    <cfRule type="cellIs" dxfId="3617" priority="163" stopIfTrue="1" operator="lessThan">
      <formula>0</formula>
    </cfRule>
  </conditionalFormatting>
  <conditionalFormatting sqref="B223:L223">
    <cfRule type="cellIs" dxfId="3616" priority="162" stopIfTrue="1" operator="lessThan">
      <formula>0</formula>
    </cfRule>
  </conditionalFormatting>
  <conditionalFormatting sqref="B226:L227 B228:G228">
    <cfRule type="cellIs" dxfId="3615" priority="161" stopIfTrue="1" operator="lessThan">
      <formula>0</formula>
    </cfRule>
  </conditionalFormatting>
  <conditionalFormatting sqref="B227:L228">
    <cfRule type="cellIs" dxfId="3614" priority="160" stopIfTrue="1" operator="lessThan">
      <formula>0</formula>
    </cfRule>
  </conditionalFormatting>
  <conditionalFormatting sqref="B220:L220">
    <cfRule type="cellIs" dxfId="3613" priority="159" stopIfTrue="1" operator="lessThan">
      <formula>0</formula>
    </cfRule>
  </conditionalFormatting>
  <conditionalFormatting sqref="B221:L221">
    <cfRule type="cellIs" dxfId="3612" priority="158" stopIfTrue="1" operator="lessThan">
      <formula>0</formula>
    </cfRule>
  </conditionalFormatting>
  <conditionalFormatting sqref="B222:L222">
    <cfRule type="cellIs" dxfId="3611" priority="157" stopIfTrue="1" operator="lessThan">
      <formula>0</formula>
    </cfRule>
  </conditionalFormatting>
  <conditionalFormatting sqref="B223:L223">
    <cfRule type="cellIs" dxfId="3610" priority="156" stopIfTrue="1" operator="lessThan">
      <formula>0</formula>
    </cfRule>
  </conditionalFormatting>
  <conditionalFormatting sqref="B226:L227 B228:G228">
    <cfRule type="cellIs" dxfId="3609" priority="155" stopIfTrue="1" operator="lessThan">
      <formula>0</formula>
    </cfRule>
  </conditionalFormatting>
  <conditionalFormatting sqref="B227:L228">
    <cfRule type="cellIs" dxfId="3608" priority="154" stopIfTrue="1" operator="lessThan">
      <formula>0</formula>
    </cfRule>
  </conditionalFormatting>
  <conditionalFormatting sqref="B220:L220">
    <cfRule type="cellIs" dxfId="3607" priority="153" stopIfTrue="1" operator="lessThan">
      <formula>0</formula>
    </cfRule>
  </conditionalFormatting>
  <conditionalFormatting sqref="B221:L221">
    <cfRule type="cellIs" dxfId="3606" priority="152" stopIfTrue="1" operator="lessThan">
      <formula>0</formula>
    </cfRule>
  </conditionalFormatting>
  <conditionalFormatting sqref="B222:L222">
    <cfRule type="cellIs" dxfId="3605" priority="151" stopIfTrue="1" operator="lessThan">
      <formula>0</formula>
    </cfRule>
  </conditionalFormatting>
  <conditionalFormatting sqref="B223:L223">
    <cfRule type="cellIs" dxfId="3604" priority="150" stopIfTrue="1" operator="lessThan">
      <formula>0</formula>
    </cfRule>
  </conditionalFormatting>
  <conditionalFormatting sqref="B226:L227 B228:G228">
    <cfRule type="cellIs" dxfId="3603" priority="149" stopIfTrue="1" operator="lessThan">
      <formula>0</formula>
    </cfRule>
  </conditionalFormatting>
  <conditionalFormatting sqref="B227:L228">
    <cfRule type="cellIs" dxfId="3602" priority="148" stopIfTrue="1" operator="lessThan">
      <formula>0</formula>
    </cfRule>
  </conditionalFormatting>
  <conditionalFormatting sqref="B228:L229">
    <cfRule type="cellIs" dxfId="3601" priority="147" stopIfTrue="1" operator="lessThan">
      <formula>0</formula>
    </cfRule>
  </conditionalFormatting>
  <conditionalFormatting sqref="B229:L229">
    <cfRule type="cellIs" dxfId="3600" priority="146" stopIfTrue="1" operator="lessThan">
      <formula>0</formula>
    </cfRule>
  </conditionalFormatting>
  <conditionalFormatting sqref="B220:G228 A218:L219 A188:L214 A220:A233 B215:L216">
    <cfRule type="cellIs" dxfId="3599" priority="145" stopIfTrue="1" operator="lessThan">
      <formula>0</formula>
    </cfRule>
  </conditionalFormatting>
  <conditionalFormatting sqref="A218:L219 B220:L229 A188:L214 A220:A233 B215:L216">
    <cfRule type="cellIs" dxfId="3598" priority="144" stopIfTrue="1" operator="lessThan">
      <formula>0</formula>
    </cfRule>
  </conditionalFormatting>
  <conditionalFormatting sqref="B221:L221">
    <cfRule type="cellIs" dxfId="3597" priority="143" stopIfTrue="1" operator="lessThan">
      <formula>0</formula>
    </cfRule>
  </conditionalFormatting>
  <conditionalFormatting sqref="B222:L222">
    <cfRule type="cellIs" dxfId="3596" priority="142" stopIfTrue="1" operator="lessThan">
      <formula>0</formula>
    </cfRule>
  </conditionalFormatting>
  <conditionalFormatting sqref="B223:L223">
    <cfRule type="cellIs" dxfId="3595" priority="141" stopIfTrue="1" operator="lessThan">
      <formula>0</formula>
    </cfRule>
  </conditionalFormatting>
  <conditionalFormatting sqref="B224:L224">
    <cfRule type="cellIs" dxfId="3594" priority="140" stopIfTrue="1" operator="lessThan">
      <formula>0</formula>
    </cfRule>
  </conditionalFormatting>
  <conditionalFormatting sqref="B227:L228 B229:G229">
    <cfRule type="cellIs" dxfId="3593" priority="139" stopIfTrue="1" operator="lessThan">
      <formula>0</formula>
    </cfRule>
  </conditionalFormatting>
  <conditionalFormatting sqref="B228:L229">
    <cfRule type="cellIs" dxfId="3592" priority="138" stopIfTrue="1" operator="lessThan">
      <formula>0</formula>
    </cfRule>
  </conditionalFormatting>
  <conditionalFormatting sqref="B221:L221">
    <cfRule type="cellIs" dxfId="3591" priority="137" stopIfTrue="1" operator="lessThan">
      <formula>0</formula>
    </cfRule>
  </conditionalFormatting>
  <conditionalFormatting sqref="B222:L222">
    <cfRule type="cellIs" dxfId="3590" priority="136" stopIfTrue="1" operator="lessThan">
      <formula>0</formula>
    </cfRule>
  </conditionalFormatting>
  <conditionalFormatting sqref="B223:L223">
    <cfRule type="cellIs" dxfId="3589" priority="135" stopIfTrue="1" operator="lessThan">
      <formula>0</formula>
    </cfRule>
  </conditionalFormatting>
  <conditionalFormatting sqref="B224:L224">
    <cfRule type="cellIs" dxfId="3588" priority="134" stopIfTrue="1" operator="lessThan">
      <formula>0</formula>
    </cfRule>
  </conditionalFormatting>
  <conditionalFormatting sqref="B227:L228 B229:G229">
    <cfRule type="cellIs" dxfId="3587" priority="133" stopIfTrue="1" operator="lessThan">
      <formula>0</formula>
    </cfRule>
  </conditionalFormatting>
  <conditionalFormatting sqref="B228:L229">
    <cfRule type="cellIs" dxfId="3586" priority="132" stopIfTrue="1" operator="lessThan">
      <formula>0</formula>
    </cfRule>
  </conditionalFormatting>
  <conditionalFormatting sqref="B221:L221">
    <cfRule type="cellIs" dxfId="3585" priority="131" stopIfTrue="1" operator="lessThan">
      <formula>0</formula>
    </cfRule>
  </conditionalFormatting>
  <conditionalFormatting sqref="B222:L222">
    <cfRule type="cellIs" dxfId="3584" priority="130" stopIfTrue="1" operator="lessThan">
      <formula>0</formula>
    </cfRule>
  </conditionalFormatting>
  <conditionalFormatting sqref="B223:L223">
    <cfRule type="cellIs" dxfId="3583" priority="129" stopIfTrue="1" operator="lessThan">
      <formula>0</formula>
    </cfRule>
  </conditionalFormatting>
  <conditionalFormatting sqref="B224:L224">
    <cfRule type="cellIs" dxfId="3582" priority="128" stopIfTrue="1" operator="lessThan">
      <formula>0</formula>
    </cfRule>
  </conditionalFormatting>
  <conditionalFormatting sqref="B227:L228 B229:G229">
    <cfRule type="cellIs" dxfId="3581" priority="127" stopIfTrue="1" operator="lessThan">
      <formula>0</formula>
    </cfRule>
  </conditionalFormatting>
  <conditionalFormatting sqref="B228:L229">
    <cfRule type="cellIs" dxfId="3580" priority="126" stopIfTrue="1" operator="lessThan">
      <formula>0</formula>
    </cfRule>
  </conditionalFormatting>
  <conditionalFormatting sqref="B229:L229">
    <cfRule type="cellIs" dxfId="3579" priority="125" stopIfTrue="1" operator="lessThan">
      <formula>0</formula>
    </cfRule>
  </conditionalFormatting>
  <conditionalFormatting sqref="B221:G229 A218:L219 B220:L220 A188:L214 A220:A233 B215:L216">
    <cfRule type="cellIs" dxfId="3578" priority="124" stopIfTrue="1" operator="lessThan">
      <formula>0</formula>
    </cfRule>
  </conditionalFormatting>
  <conditionalFormatting sqref="A218:L219 B220:L230 A188:L214 A220:A233 B215:L216">
    <cfRule type="cellIs" dxfId="3577" priority="123" stopIfTrue="1" operator="lessThan">
      <formula>0</formula>
    </cfRule>
  </conditionalFormatting>
  <conditionalFormatting sqref="B222:L222">
    <cfRule type="cellIs" dxfId="3576" priority="122" stopIfTrue="1" operator="lessThan">
      <formula>0</formula>
    </cfRule>
  </conditionalFormatting>
  <conditionalFormatting sqref="B223:L223">
    <cfRule type="cellIs" dxfId="3575" priority="121" stopIfTrue="1" operator="lessThan">
      <formula>0</formula>
    </cfRule>
  </conditionalFormatting>
  <conditionalFormatting sqref="B224:L224">
    <cfRule type="cellIs" dxfId="3574" priority="120" stopIfTrue="1" operator="lessThan">
      <formula>0</formula>
    </cfRule>
  </conditionalFormatting>
  <conditionalFormatting sqref="B225:L225">
    <cfRule type="cellIs" dxfId="3573" priority="119" stopIfTrue="1" operator="lessThan">
      <formula>0</formula>
    </cfRule>
  </conditionalFormatting>
  <conditionalFormatting sqref="B228:L229 B230:G230">
    <cfRule type="cellIs" dxfId="3572" priority="118" stopIfTrue="1" operator="lessThan">
      <formula>0</formula>
    </cfRule>
  </conditionalFormatting>
  <conditionalFormatting sqref="B229:L230">
    <cfRule type="cellIs" dxfId="3571" priority="117" stopIfTrue="1" operator="lessThan">
      <formula>0</formula>
    </cfRule>
  </conditionalFormatting>
  <conditionalFormatting sqref="B222:L222">
    <cfRule type="cellIs" dxfId="3570" priority="116" stopIfTrue="1" operator="lessThan">
      <formula>0</formula>
    </cfRule>
  </conditionalFormatting>
  <conditionalFormatting sqref="B223:L223">
    <cfRule type="cellIs" dxfId="3569" priority="115" stopIfTrue="1" operator="lessThan">
      <formula>0</formula>
    </cfRule>
  </conditionalFormatting>
  <conditionalFormatting sqref="B224:L224">
    <cfRule type="cellIs" dxfId="3568" priority="114" stopIfTrue="1" operator="lessThan">
      <formula>0</formula>
    </cfRule>
  </conditionalFormatting>
  <conditionalFormatting sqref="B225:L225">
    <cfRule type="cellIs" dxfId="3567" priority="113" stopIfTrue="1" operator="lessThan">
      <formula>0</formula>
    </cfRule>
  </conditionalFormatting>
  <conditionalFormatting sqref="B228:L229 B230:G230">
    <cfRule type="cellIs" dxfId="3566" priority="112" stopIfTrue="1" operator="lessThan">
      <formula>0</formula>
    </cfRule>
  </conditionalFormatting>
  <conditionalFormatting sqref="B229:L230">
    <cfRule type="cellIs" dxfId="3565" priority="111" stopIfTrue="1" operator="lessThan">
      <formula>0</formula>
    </cfRule>
  </conditionalFormatting>
  <conditionalFormatting sqref="B222:L222">
    <cfRule type="cellIs" dxfId="3564" priority="110" stopIfTrue="1" operator="lessThan">
      <formula>0</formula>
    </cfRule>
  </conditionalFormatting>
  <conditionalFormatting sqref="B223:L223">
    <cfRule type="cellIs" dxfId="3563" priority="109" stopIfTrue="1" operator="lessThan">
      <formula>0</formula>
    </cfRule>
  </conditionalFormatting>
  <conditionalFormatting sqref="B224:L224">
    <cfRule type="cellIs" dxfId="3562" priority="108" stopIfTrue="1" operator="lessThan">
      <formula>0</formula>
    </cfRule>
  </conditionalFormatting>
  <conditionalFormatting sqref="B225:L225">
    <cfRule type="cellIs" dxfId="3561" priority="107" stopIfTrue="1" operator="lessThan">
      <formula>0</formula>
    </cfRule>
  </conditionalFormatting>
  <conditionalFormatting sqref="B228:L229 B230:G230">
    <cfRule type="cellIs" dxfId="3560" priority="106" stopIfTrue="1" operator="lessThan">
      <formula>0</formula>
    </cfRule>
  </conditionalFormatting>
  <conditionalFormatting sqref="B229:L230">
    <cfRule type="cellIs" dxfId="3559" priority="105" stopIfTrue="1" operator="lessThan">
      <formula>0</formula>
    </cfRule>
  </conditionalFormatting>
  <conditionalFormatting sqref="B230:L230">
    <cfRule type="cellIs" dxfId="3558" priority="104" stopIfTrue="1" operator="lessThan">
      <formula>0</formula>
    </cfRule>
  </conditionalFormatting>
  <conditionalFormatting sqref="F219:F221 B219:D221 E218:E221 G218:L221 B222:G230 A188:L214 A218:A233 B215:L216">
    <cfRule type="cellIs" dxfId="3557" priority="103" stopIfTrue="1" operator="lessThan">
      <formula>0</formula>
    </cfRule>
  </conditionalFormatting>
  <conditionalFormatting sqref="A217:L217 A215:A216">
    <cfRule type="cellIs" dxfId="3556" priority="102" stopIfTrue="1" operator="lessThan">
      <formula>0</formula>
    </cfRule>
  </conditionalFormatting>
  <conditionalFormatting sqref="E217 G217:L217 A215:A217">
    <cfRule type="cellIs" dxfId="3555" priority="101" stopIfTrue="1" operator="lessThan">
      <formula>0</formula>
    </cfRule>
  </conditionalFormatting>
  <conditionalFormatting sqref="A217:G217 A215:A216">
    <cfRule type="cellIs" dxfId="3554" priority="100" stopIfTrue="1" operator="lessThan">
      <formula>0</formula>
    </cfRule>
  </conditionalFormatting>
  <conditionalFormatting sqref="A217:L217 A215:A216">
    <cfRule type="cellIs" dxfId="3553" priority="99" stopIfTrue="1" operator="lessThan">
      <formula>0</formula>
    </cfRule>
  </conditionalFormatting>
  <conditionalFormatting sqref="A217:L217 A215:A216">
    <cfRule type="cellIs" dxfId="3552" priority="98" stopIfTrue="1" operator="lessThan">
      <formula>0</formula>
    </cfRule>
  </conditionalFormatting>
  <conditionalFormatting sqref="A217:L217 A215:A216">
    <cfRule type="cellIs" dxfId="3551" priority="97" stopIfTrue="1" operator="lessThan">
      <formula>0</formula>
    </cfRule>
  </conditionalFormatting>
  <conditionalFormatting sqref="A217:L217 A215:A216">
    <cfRule type="cellIs" dxfId="3550" priority="96" stopIfTrue="1" operator="lessThan">
      <formula>0</formula>
    </cfRule>
  </conditionalFormatting>
  <conditionalFormatting sqref="A217:G217 A215:A216">
    <cfRule type="cellIs" dxfId="3549" priority="95" stopIfTrue="1" operator="lessThan">
      <formula>0</formula>
    </cfRule>
  </conditionalFormatting>
  <conditionalFormatting sqref="A217:L217 A215:A216">
    <cfRule type="cellIs" dxfId="3548" priority="94" stopIfTrue="1" operator="lessThan">
      <formula>0</formula>
    </cfRule>
  </conditionalFormatting>
  <conditionalFormatting sqref="A217:G217 A215:A216">
    <cfRule type="cellIs" dxfId="3547" priority="93" stopIfTrue="1" operator="lessThan">
      <formula>0</formula>
    </cfRule>
  </conditionalFormatting>
  <conditionalFormatting sqref="A217:L217 A215:A216">
    <cfRule type="cellIs" dxfId="3546" priority="92" stopIfTrue="1" operator="lessThan">
      <formula>0</formula>
    </cfRule>
  </conditionalFormatting>
  <conditionalFormatting sqref="A217:G217 A215:A216">
    <cfRule type="cellIs" dxfId="3545" priority="91" stopIfTrue="1" operator="lessThan">
      <formula>0</formula>
    </cfRule>
  </conditionalFormatting>
  <conditionalFormatting sqref="A217:L217 A215:A216">
    <cfRule type="cellIs" dxfId="3544" priority="90" stopIfTrue="1" operator="lessThan">
      <formula>0</formula>
    </cfRule>
  </conditionalFormatting>
  <conditionalFormatting sqref="A217:L217 A215:A216">
    <cfRule type="cellIs" dxfId="3543" priority="89" stopIfTrue="1" operator="lessThan">
      <formula>0</formula>
    </cfRule>
  </conditionalFormatting>
  <conditionalFormatting sqref="A217:L217 A215:A216">
    <cfRule type="cellIs" dxfId="3542" priority="88" stopIfTrue="1" operator="lessThan">
      <formula>0</formula>
    </cfRule>
  </conditionalFormatting>
  <conditionalFormatting sqref="A217:L217 A215:A216">
    <cfRule type="cellIs" dxfId="3541" priority="87" stopIfTrue="1" operator="lessThan">
      <formula>0</formula>
    </cfRule>
  </conditionalFormatting>
  <conditionalFormatting sqref="A217:G217 A215:A216">
    <cfRule type="cellIs" dxfId="3540" priority="86" stopIfTrue="1" operator="lessThan">
      <formula>0</formula>
    </cfRule>
  </conditionalFormatting>
  <conditionalFormatting sqref="A217:L217 A215:A216">
    <cfRule type="cellIs" dxfId="3539" priority="85" stopIfTrue="1" operator="lessThan">
      <formula>0</formula>
    </cfRule>
  </conditionalFormatting>
  <conditionalFormatting sqref="A217:L217 A215:A216">
    <cfRule type="cellIs" dxfId="3538" priority="84" stopIfTrue="1" operator="lessThan">
      <formula>0</formula>
    </cfRule>
  </conditionalFormatting>
  <conditionalFormatting sqref="A217:L217 A215:A216">
    <cfRule type="cellIs" dxfId="3537" priority="83" stopIfTrue="1" operator="lessThan">
      <formula>0</formula>
    </cfRule>
  </conditionalFormatting>
  <conditionalFormatting sqref="A217:L217 A215:A216">
    <cfRule type="cellIs" dxfId="3536" priority="82" stopIfTrue="1" operator="lessThan">
      <formula>0</formula>
    </cfRule>
  </conditionalFormatting>
  <conditionalFormatting sqref="A217:G217 A215:A216">
    <cfRule type="cellIs" dxfId="3535" priority="81" stopIfTrue="1" operator="lessThan">
      <formula>0</formula>
    </cfRule>
  </conditionalFormatting>
  <conditionalFormatting sqref="A217:L217 A215:A216">
    <cfRule type="cellIs" dxfId="3534" priority="80" stopIfTrue="1" operator="lessThan">
      <formula>0</formula>
    </cfRule>
  </conditionalFormatting>
  <conditionalFormatting sqref="A217:L217 A215:A216">
    <cfRule type="cellIs" dxfId="3533" priority="79" stopIfTrue="1" operator="lessThan">
      <formula>0</formula>
    </cfRule>
  </conditionalFormatting>
  <conditionalFormatting sqref="A217:L217 A215:A216">
    <cfRule type="cellIs" dxfId="3532" priority="78" stopIfTrue="1" operator="lessThan">
      <formula>0</formula>
    </cfRule>
  </conditionalFormatting>
  <conditionalFormatting sqref="A217:L217 A215:A216">
    <cfRule type="cellIs" dxfId="3531" priority="77" stopIfTrue="1" operator="lessThan">
      <formula>0</formula>
    </cfRule>
  </conditionalFormatting>
  <conditionalFormatting sqref="A217:G217 A215:A216">
    <cfRule type="cellIs" dxfId="3530" priority="76" stopIfTrue="1" operator="lessThan">
      <formula>0</formula>
    </cfRule>
  </conditionalFormatting>
  <conditionalFormatting sqref="A217:L217 A215:A216">
    <cfRule type="cellIs" dxfId="3529" priority="75" stopIfTrue="1" operator="lessThan">
      <formula>0</formula>
    </cfRule>
  </conditionalFormatting>
  <conditionalFormatting sqref="A217:L217 A215:A216">
    <cfRule type="cellIs" dxfId="3528" priority="74" stopIfTrue="1" operator="lessThan">
      <formula>0</formula>
    </cfRule>
  </conditionalFormatting>
  <conditionalFormatting sqref="A217:L217 A215:A216">
    <cfRule type="cellIs" dxfId="3527" priority="73" stopIfTrue="1" operator="lessThan">
      <formula>0</formula>
    </cfRule>
  </conditionalFormatting>
  <conditionalFormatting sqref="A217:L217 A215:A216">
    <cfRule type="cellIs" dxfId="3526" priority="72" stopIfTrue="1" operator="lessThan">
      <formula>0</formula>
    </cfRule>
  </conditionalFormatting>
  <conditionalFormatting sqref="A217:G217 A215:A216">
    <cfRule type="cellIs" dxfId="3525" priority="71" stopIfTrue="1" operator="lessThan">
      <formula>0</formula>
    </cfRule>
  </conditionalFormatting>
  <conditionalFormatting sqref="A217:L217 A215:A216">
    <cfRule type="cellIs" dxfId="3524" priority="70" stopIfTrue="1" operator="lessThan">
      <formula>0</formula>
    </cfRule>
  </conditionalFormatting>
  <conditionalFormatting sqref="A217:L217 A215:A216">
    <cfRule type="cellIs" dxfId="3523" priority="69" stopIfTrue="1" operator="lessThan">
      <formula>0</formula>
    </cfRule>
  </conditionalFormatting>
  <conditionalFormatting sqref="A217:L217 A215:A216">
    <cfRule type="cellIs" dxfId="3522" priority="68" stopIfTrue="1" operator="lessThan">
      <formula>0</formula>
    </cfRule>
  </conditionalFormatting>
  <conditionalFormatting sqref="A217:L217 A215:A216">
    <cfRule type="cellIs" dxfId="3521" priority="67" stopIfTrue="1" operator="lessThan">
      <formula>0</formula>
    </cfRule>
  </conditionalFormatting>
  <conditionalFormatting sqref="A217:L217 A215:A216">
    <cfRule type="cellIs" dxfId="3520" priority="66" stopIfTrue="1" operator="lessThan">
      <formula>0</formula>
    </cfRule>
  </conditionalFormatting>
  <conditionalFormatting sqref="E217 G217:L217 A215:A217">
    <cfRule type="cellIs" dxfId="3519" priority="65" stopIfTrue="1" operator="lessThan">
      <formula>0</formula>
    </cfRule>
  </conditionalFormatting>
  <conditionalFormatting sqref="A217:L217 A215:A216">
    <cfRule type="cellIs" dxfId="3518" priority="64" stopIfTrue="1" operator="lessThan">
      <formula>0</formula>
    </cfRule>
  </conditionalFormatting>
  <conditionalFormatting sqref="A217:L217 A215:A216">
    <cfRule type="cellIs" dxfId="3517" priority="63" stopIfTrue="1" operator="lessThan">
      <formula>0</formula>
    </cfRule>
  </conditionalFormatting>
  <conditionalFormatting sqref="B231:G233">
    <cfRule type="cellIs" dxfId="3516" priority="62" stopIfTrue="1" operator="lessThan">
      <formula>0</formula>
    </cfRule>
  </conditionalFormatting>
  <conditionalFormatting sqref="B231:G233">
    <cfRule type="cellIs" dxfId="3515" priority="61" stopIfTrue="1" operator="lessThan">
      <formula>0</formula>
    </cfRule>
  </conditionalFormatting>
  <conditionalFormatting sqref="B231:G233">
    <cfRule type="cellIs" dxfId="3514" priority="60" stopIfTrue="1" operator="lessThan">
      <formula>0</formula>
    </cfRule>
  </conditionalFormatting>
  <conditionalFormatting sqref="B231:G233">
    <cfRule type="cellIs" dxfId="3513" priority="59" stopIfTrue="1" operator="lessThan">
      <formula>0</formula>
    </cfRule>
  </conditionalFormatting>
  <conditionalFormatting sqref="B231:G233">
    <cfRule type="cellIs" dxfId="3512" priority="58" stopIfTrue="1" operator="lessThan">
      <formula>0</formula>
    </cfRule>
  </conditionalFormatting>
  <conditionalFormatting sqref="B231:G233">
    <cfRule type="cellIs" dxfId="3511" priority="57" stopIfTrue="1" operator="lessThan">
      <formula>0</formula>
    </cfRule>
  </conditionalFormatting>
  <conditionalFormatting sqref="B231:G233">
    <cfRule type="cellIs" dxfId="3510" priority="56" stopIfTrue="1" operator="lessThan">
      <formula>0</formula>
    </cfRule>
  </conditionalFormatting>
  <conditionalFormatting sqref="B231:G233">
    <cfRule type="cellIs" dxfId="3509" priority="55" stopIfTrue="1" operator="lessThan">
      <formula>0</formula>
    </cfRule>
  </conditionalFormatting>
  <conditionalFormatting sqref="B231:G233">
    <cfRule type="cellIs" dxfId="3508" priority="54" stopIfTrue="1" operator="lessThan">
      <formula>0</formula>
    </cfRule>
  </conditionalFormatting>
  <conditionalFormatting sqref="B231:G233">
    <cfRule type="cellIs" dxfId="3507" priority="53" stopIfTrue="1" operator="lessThan">
      <formula>0</formula>
    </cfRule>
  </conditionalFormatting>
  <conditionalFormatting sqref="B231:G233">
    <cfRule type="cellIs" dxfId="3506" priority="52" stopIfTrue="1" operator="lessThan">
      <formula>0</formula>
    </cfRule>
  </conditionalFormatting>
  <conditionalFormatting sqref="B231:G233">
    <cfRule type="cellIs" dxfId="3505" priority="51" stopIfTrue="1" operator="lessThan">
      <formula>0</formula>
    </cfRule>
  </conditionalFormatting>
  <conditionalFormatting sqref="B187:D187">
    <cfRule type="cellIs" dxfId="3504" priority="50" stopIfTrue="1" operator="lessThan">
      <formula>0</formula>
    </cfRule>
  </conditionalFormatting>
  <conditionalFormatting sqref="B187:D187">
    <cfRule type="cellIs" dxfId="3503" priority="49" stopIfTrue="1" operator="lessThan">
      <formula>0</formula>
    </cfRule>
  </conditionalFormatting>
  <conditionalFormatting sqref="B187:D187">
    <cfRule type="cellIs" dxfId="3502" priority="48" stopIfTrue="1" operator="lessThan">
      <formula>0</formula>
    </cfRule>
  </conditionalFormatting>
  <conditionalFormatting sqref="B187:D187">
    <cfRule type="cellIs" dxfId="3501" priority="47" stopIfTrue="1" operator="lessThan">
      <formula>0</formula>
    </cfRule>
  </conditionalFormatting>
  <conditionalFormatting sqref="B187:D187">
    <cfRule type="cellIs" dxfId="3500" priority="46" stopIfTrue="1" operator="lessThan">
      <formula>0</formula>
    </cfRule>
  </conditionalFormatting>
  <conditionalFormatting sqref="B187:D187">
    <cfRule type="cellIs" dxfId="3499" priority="45" stopIfTrue="1" operator="lessThan">
      <formula>0</formula>
    </cfRule>
  </conditionalFormatting>
  <conditionalFormatting sqref="B187:D187">
    <cfRule type="cellIs" dxfId="3498" priority="44" stopIfTrue="1" operator="lessThan">
      <formula>0</formula>
    </cfRule>
  </conditionalFormatting>
  <conditionalFormatting sqref="B187:D187">
    <cfRule type="cellIs" dxfId="3497" priority="43" stopIfTrue="1" operator="lessThan">
      <formula>0</formula>
    </cfRule>
  </conditionalFormatting>
  <conditionalFormatting sqref="B187:D187">
    <cfRule type="cellIs" dxfId="3496" priority="42" stopIfTrue="1" operator="lessThan">
      <formula>0</formula>
    </cfRule>
  </conditionalFormatting>
  <conditionalFormatting sqref="B187:D187">
    <cfRule type="cellIs" dxfId="3495" priority="41" stopIfTrue="1" operator="lessThan">
      <formula>0</formula>
    </cfRule>
  </conditionalFormatting>
  <conditionalFormatting sqref="B187:D187">
    <cfRule type="cellIs" dxfId="3494" priority="40" stopIfTrue="1" operator="lessThan">
      <formula>0</formula>
    </cfRule>
  </conditionalFormatting>
  <conditionalFormatting sqref="B187:D187">
    <cfRule type="cellIs" dxfId="3493" priority="39" stopIfTrue="1" operator="lessThan">
      <formula>0</formula>
    </cfRule>
  </conditionalFormatting>
  <conditionalFormatting sqref="B187:D187">
    <cfRule type="cellIs" dxfId="3492" priority="38" stopIfTrue="1" operator="lessThan">
      <formula>0</formula>
    </cfRule>
  </conditionalFormatting>
  <conditionalFormatting sqref="B187:D187">
    <cfRule type="cellIs" dxfId="3491" priority="37" stopIfTrue="1" operator="lessThan">
      <formula>0</formula>
    </cfRule>
  </conditionalFormatting>
  <conditionalFormatting sqref="B187:D187">
    <cfRule type="cellIs" dxfId="3490" priority="36" stopIfTrue="1" operator="lessThan">
      <formula>0</formula>
    </cfRule>
  </conditionalFormatting>
  <conditionalFormatting sqref="B187:D187">
    <cfRule type="cellIs" dxfId="3489" priority="35" stopIfTrue="1" operator="lessThan">
      <formula>0</formula>
    </cfRule>
  </conditionalFormatting>
  <conditionalFormatting sqref="B187:D187">
    <cfRule type="cellIs" dxfId="3488" priority="34" stopIfTrue="1" operator="lessThan">
      <formula>0</formula>
    </cfRule>
  </conditionalFormatting>
  <conditionalFormatting sqref="B187:D187">
    <cfRule type="cellIs" dxfId="3487" priority="33" stopIfTrue="1" operator="lessThan">
      <formula>0</formula>
    </cfRule>
  </conditionalFormatting>
  <conditionalFormatting sqref="B187:D187">
    <cfRule type="cellIs" dxfId="3486" priority="32" stopIfTrue="1" operator="lessThan">
      <formula>0</formula>
    </cfRule>
  </conditionalFormatting>
  <conditionalFormatting sqref="B187:D187">
    <cfRule type="cellIs" dxfId="3485" priority="31" stopIfTrue="1" operator="lessThan">
      <formula>0</formula>
    </cfRule>
  </conditionalFormatting>
  <conditionalFormatting sqref="B187:D187">
    <cfRule type="cellIs" dxfId="3484" priority="30" stopIfTrue="1" operator="lessThan">
      <formula>0</formula>
    </cfRule>
  </conditionalFormatting>
  <conditionalFormatting sqref="B187:D187">
    <cfRule type="cellIs" dxfId="3483" priority="29" stopIfTrue="1" operator="lessThan">
      <formula>0</formula>
    </cfRule>
  </conditionalFormatting>
  <conditionalFormatting sqref="B187:D187">
    <cfRule type="cellIs" dxfId="3482" priority="28" stopIfTrue="1" operator="lessThan">
      <formula>0</formula>
    </cfRule>
  </conditionalFormatting>
  <conditionalFormatting sqref="B187:D187">
    <cfRule type="cellIs" dxfId="3481" priority="27" stopIfTrue="1" operator="lessThan">
      <formula>0</formula>
    </cfRule>
  </conditionalFormatting>
  <conditionalFormatting sqref="B187:D187">
    <cfRule type="cellIs" dxfId="3480" priority="26" stopIfTrue="1" operator="lessThan">
      <formula>0</formula>
    </cfRule>
  </conditionalFormatting>
  <conditionalFormatting sqref="A187 E187:L187">
    <cfRule type="cellIs" dxfId="3479" priority="25" stopIfTrue="1" operator="lessThan">
      <formula>0</formula>
    </cfRule>
  </conditionalFormatting>
  <conditionalFormatting sqref="A187 E187:L187">
    <cfRule type="cellIs" dxfId="3478" priority="24" stopIfTrue="1" operator="lessThan">
      <formula>0</formula>
    </cfRule>
  </conditionalFormatting>
  <conditionalFormatting sqref="A187 E187:L187">
    <cfRule type="cellIs" dxfId="3477" priority="23" stopIfTrue="1" operator="lessThan">
      <formula>0</formula>
    </cfRule>
  </conditionalFormatting>
  <conditionalFormatting sqref="A187 E187:L187">
    <cfRule type="cellIs" dxfId="3476" priority="22" stopIfTrue="1" operator="lessThan">
      <formula>0</formula>
    </cfRule>
  </conditionalFormatting>
  <conditionalFormatting sqref="A187 E187:L187">
    <cfRule type="cellIs" dxfId="3475" priority="21" stopIfTrue="1" operator="lessThan">
      <formula>0</formula>
    </cfRule>
  </conditionalFormatting>
  <conditionalFormatting sqref="A187 E187:L187">
    <cfRule type="cellIs" dxfId="3474" priority="20" stopIfTrue="1" operator="lessThan">
      <formula>0</formula>
    </cfRule>
  </conditionalFormatting>
  <conditionalFormatting sqref="A187 E187:L187">
    <cfRule type="cellIs" dxfId="3473" priority="19" stopIfTrue="1" operator="lessThan">
      <formula>0</formula>
    </cfRule>
  </conditionalFormatting>
  <conditionalFormatting sqref="A187 E187:L187">
    <cfRule type="cellIs" dxfId="3472" priority="18" stopIfTrue="1" operator="lessThan">
      <formula>0</formula>
    </cfRule>
  </conditionalFormatting>
  <conditionalFormatting sqref="A187 E187:L187">
    <cfRule type="cellIs" dxfId="3471" priority="17" stopIfTrue="1" operator="lessThan">
      <formula>0</formula>
    </cfRule>
  </conditionalFormatting>
  <conditionalFormatting sqref="A187 E187:L187">
    <cfRule type="cellIs" dxfId="3470" priority="16" stopIfTrue="1" operator="lessThan">
      <formula>0</formula>
    </cfRule>
  </conditionalFormatting>
  <conditionalFormatting sqref="A187 E187:L187">
    <cfRule type="cellIs" dxfId="3469" priority="15" stopIfTrue="1" operator="lessThan">
      <formula>0</formula>
    </cfRule>
  </conditionalFormatting>
  <conditionalFormatting sqref="A187 E187:L187">
    <cfRule type="cellIs" dxfId="3468" priority="14" stopIfTrue="1" operator="lessThan">
      <formula>0</formula>
    </cfRule>
  </conditionalFormatting>
  <conditionalFormatting sqref="A187 E187:L187">
    <cfRule type="cellIs" dxfId="3467" priority="13" stopIfTrue="1" operator="lessThan">
      <formula>0</formula>
    </cfRule>
  </conditionalFormatting>
  <conditionalFormatting sqref="A187 E187:L187">
    <cfRule type="cellIs" dxfId="3466" priority="12" stopIfTrue="1" operator="lessThan">
      <formula>0</formula>
    </cfRule>
  </conditionalFormatting>
  <conditionalFormatting sqref="A187 E187:L187">
    <cfRule type="cellIs" dxfId="3465" priority="11" stopIfTrue="1" operator="lessThan">
      <formula>0</formula>
    </cfRule>
  </conditionalFormatting>
  <conditionalFormatting sqref="A187 E187:L187">
    <cfRule type="cellIs" dxfId="3464" priority="10" stopIfTrue="1" operator="lessThan">
      <formula>0</formula>
    </cfRule>
  </conditionalFormatting>
  <conditionalFormatting sqref="A187 E187:L187">
    <cfRule type="cellIs" dxfId="3463" priority="9" stopIfTrue="1" operator="lessThan">
      <formula>0</formula>
    </cfRule>
  </conditionalFormatting>
  <conditionalFormatting sqref="A187 E187:L187">
    <cfRule type="cellIs" dxfId="3462" priority="8" stopIfTrue="1" operator="lessThan">
      <formula>0</formula>
    </cfRule>
  </conditionalFormatting>
  <conditionalFormatting sqref="A187 E187:L187">
    <cfRule type="cellIs" dxfId="3461" priority="7" stopIfTrue="1" operator="lessThan">
      <formula>0</formula>
    </cfRule>
  </conditionalFormatting>
  <conditionalFormatting sqref="A187 E187:L187">
    <cfRule type="cellIs" dxfId="3460" priority="6" stopIfTrue="1" operator="lessThan">
      <formula>0</formula>
    </cfRule>
  </conditionalFormatting>
  <conditionalFormatting sqref="A187 E187:L187">
    <cfRule type="cellIs" dxfId="3459" priority="5" stopIfTrue="1" operator="lessThan">
      <formula>0</formula>
    </cfRule>
  </conditionalFormatting>
  <conditionalFormatting sqref="A187 E187:L187">
    <cfRule type="cellIs" dxfId="3458" priority="4" stopIfTrue="1" operator="lessThan">
      <formula>0</formula>
    </cfRule>
  </conditionalFormatting>
  <conditionalFormatting sqref="A187 E187:L187">
    <cfRule type="cellIs" dxfId="3457" priority="3" stopIfTrue="1" operator="lessThan">
      <formula>0</formula>
    </cfRule>
  </conditionalFormatting>
  <conditionalFormatting sqref="A187 E187:L187">
    <cfRule type="cellIs" dxfId="3456" priority="2" stopIfTrue="1" operator="lessThan">
      <formula>0</formula>
    </cfRule>
  </conditionalFormatting>
  <conditionalFormatting sqref="A187 E187:L187">
    <cfRule type="cellIs" dxfId="3455" priority="1" stopIfTrue="1" operator="lessThan">
      <formula>0</formula>
    </cfRule>
  </conditionalFormatting>
  <pageMargins left="0.81" right="0.46" top="0.43307086614173229" bottom="0.28999999999999998" header="0.35433070866141736" footer="0.23622047244094491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3"/>
  <sheetViews>
    <sheetView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16.28515625" customWidth="1"/>
    <col min="2" max="2" width="11.7109375" customWidth="1"/>
    <col min="3" max="4" width="9.85546875" customWidth="1"/>
    <col min="5" max="5" width="7.85546875" customWidth="1"/>
    <col min="6" max="6" width="11.7109375" customWidth="1"/>
    <col min="7" max="8" width="9.28515625" customWidth="1"/>
    <col min="9" max="9" width="3.7109375" customWidth="1"/>
    <col min="10" max="10" width="9.28515625" customWidth="1"/>
    <col min="11" max="11" width="10.42578125" customWidth="1"/>
    <col min="12" max="12" width="9.85546875" customWidth="1"/>
    <col min="13" max="13" width="23.42578125" customWidth="1"/>
    <col min="14" max="14" width="23.140625" customWidth="1"/>
  </cols>
  <sheetData>
    <row r="1" spans="1:28" x14ac:dyDescent="0.2">
      <c r="B1" s="1"/>
      <c r="C1" s="1"/>
      <c r="D1" s="1"/>
      <c r="J1" s="1"/>
    </row>
    <row r="2" spans="1:28" x14ac:dyDescent="0.2">
      <c r="B2" s="1"/>
      <c r="C2" s="1"/>
      <c r="D2" s="1"/>
      <c r="J2" s="1"/>
    </row>
    <row r="3" spans="1:28" x14ac:dyDescent="0.2">
      <c r="B3" s="1"/>
      <c r="C3" s="1"/>
      <c r="D3" s="1"/>
      <c r="J3" s="1"/>
    </row>
    <row r="4" spans="1:28" ht="15.75" x14ac:dyDescent="0.25">
      <c r="A4" s="2" t="s">
        <v>52</v>
      </c>
      <c r="B4" s="3"/>
      <c r="C4" s="3"/>
      <c r="D4" s="3"/>
      <c r="E4" s="9"/>
      <c r="F4" s="9"/>
      <c r="G4" s="9"/>
      <c r="H4" s="9"/>
      <c r="I4" s="9"/>
      <c r="J4" s="3"/>
      <c r="K4" s="9"/>
      <c r="L4" s="9"/>
    </row>
    <row r="5" spans="1:28" ht="15.75" x14ac:dyDescent="0.25">
      <c r="A5" s="2" t="s">
        <v>79</v>
      </c>
      <c r="B5" s="3"/>
      <c r="C5" s="3"/>
      <c r="D5" s="3"/>
      <c r="E5" s="9"/>
      <c r="F5" s="9"/>
      <c r="G5" s="9"/>
      <c r="H5" s="9"/>
      <c r="I5" s="9"/>
      <c r="J5" s="3"/>
      <c r="K5" s="9"/>
      <c r="L5" s="9"/>
    </row>
    <row r="6" spans="1:28" x14ac:dyDescent="0.2">
      <c r="A6" s="9"/>
      <c r="B6" s="3" t="s">
        <v>0</v>
      </c>
      <c r="C6" s="1"/>
      <c r="D6" s="1"/>
      <c r="F6" s="69" t="s">
        <v>2</v>
      </c>
      <c r="G6" s="70"/>
      <c r="H6" s="70"/>
      <c r="J6" s="69" t="s">
        <v>3</v>
      </c>
      <c r="K6" s="70"/>
      <c r="L6" s="70"/>
    </row>
    <row r="7" spans="1:28" s="9" customFormat="1" x14ac:dyDescent="0.2">
      <c r="B7" s="9" t="s">
        <v>53</v>
      </c>
      <c r="F7" s="9" t="s">
        <v>54</v>
      </c>
      <c r="J7" s="9" t="s">
        <v>55</v>
      </c>
    </row>
    <row r="8" spans="1:28" s="28" customFormat="1" ht="110.1" customHeight="1" x14ac:dyDescent="0.2">
      <c r="A8" s="71"/>
      <c r="B8" s="33" t="s">
        <v>57</v>
      </c>
      <c r="C8" s="33" t="s">
        <v>58</v>
      </c>
      <c r="D8" s="33" t="s">
        <v>56</v>
      </c>
      <c r="E8" s="71"/>
      <c r="F8" s="33" t="s">
        <v>57</v>
      </c>
      <c r="G8" s="33" t="s">
        <v>58</v>
      </c>
      <c r="H8" s="33" t="s">
        <v>56</v>
      </c>
      <c r="I8" s="71"/>
      <c r="J8" s="33" t="s">
        <v>57</v>
      </c>
      <c r="K8" s="33" t="s">
        <v>58</v>
      </c>
      <c r="L8" s="33" t="s">
        <v>56</v>
      </c>
      <c r="M8" s="27"/>
      <c r="O8" s="4" t="s">
        <v>4</v>
      </c>
      <c r="P8" s="4" t="s">
        <v>5</v>
      </c>
      <c r="Q8" s="4" t="s">
        <v>6</v>
      </c>
      <c r="R8" s="4" t="s">
        <v>7</v>
      </c>
      <c r="S8" s="4" t="s">
        <v>8</v>
      </c>
      <c r="T8" s="4" t="s">
        <v>9</v>
      </c>
      <c r="U8" s="4" t="s">
        <v>10</v>
      </c>
      <c r="V8" s="4" t="s">
        <v>11</v>
      </c>
      <c r="W8" s="4" t="s">
        <v>12</v>
      </c>
      <c r="X8" s="4" t="s">
        <v>13</v>
      </c>
      <c r="Y8" s="4" t="s">
        <v>14</v>
      </c>
      <c r="Z8" s="4" t="s">
        <v>15</v>
      </c>
      <c r="AA8" s="4" t="s">
        <v>16</v>
      </c>
      <c r="AB8" s="4" t="s">
        <v>17</v>
      </c>
    </row>
    <row r="9" spans="1:28" x14ac:dyDescent="0.2">
      <c r="A9" s="12" t="s">
        <v>80</v>
      </c>
      <c r="B9" s="13">
        <f t="shared" ref="B9:D40" si="0">F9+J9</f>
        <v>527315.70204528281</v>
      </c>
      <c r="C9" s="13">
        <f t="shared" si="0"/>
        <v>438569.77819582098</v>
      </c>
      <c r="D9" s="13">
        <f t="shared" si="0"/>
        <v>40099.519759223855</v>
      </c>
      <c r="E9" s="14"/>
      <c r="F9" s="13">
        <f>[7]Tammi!D8*[8]Tammi!H8/100</f>
        <v>327853.70288057026</v>
      </c>
      <c r="G9" s="13">
        <f>[7]Tammi!D8*[8]Tammi!I8/100</f>
        <v>309229.82572749048</v>
      </c>
      <c r="H9" s="13">
        <f>[7]Tammi!D8*[8]Tammi!J8/100</f>
        <v>29718.471392606105</v>
      </c>
      <c r="I9" s="14"/>
      <c r="J9" s="13">
        <f>[7]Tammi!E8*[8]Tammi!K8/100</f>
        <v>199461.99916471259</v>
      </c>
      <c r="K9" s="13">
        <f>[7]Tammi!E8*[8]Tammi!L8/100</f>
        <v>129339.95246833051</v>
      </c>
      <c r="L9" s="13">
        <f>[7]Tammi!E8*[8]Tammi!M8/100</f>
        <v>10381.048366617746</v>
      </c>
    </row>
    <row r="10" spans="1:28" x14ac:dyDescent="0.2">
      <c r="A10" s="12" t="s">
        <v>81</v>
      </c>
      <c r="B10" s="13">
        <f t="shared" si="0"/>
        <v>657228.97253788915</v>
      </c>
      <c r="C10" s="13">
        <f t="shared" si="0"/>
        <v>423078.71032356244</v>
      </c>
      <c r="D10" s="13">
        <f t="shared" si="0"/>
        <v>44447.317139571132</v>
      </c>
      <c r="E10" s="14"/>
      <c r="F10" s="13">
        <f>[7]Helmi!D8*[8]Helmi!H8/100</f>
        <v>526792.70679665345</v>
      </c>
      <c r="G10" s="13">
        <f>[7]Helmi!D8*[8]Helmi!I8/100</f>
        <v>303713.21910088195</v>
      </c>
      <c r="H10" s="13">
        <f>[7]Helmi!D8*[8]Helmi!J8/100</f>
        <v>32950.074105055013</v>
      </c>
      <c r="I10" s="14"/>
      <c r="J10" s="13">
        <f>[7]Helmi!E8*[8]Helmi!K8/100</f>
        <v>130436.26574123563</v>
      </c>
      <c r="K10" s="13">
        <f>[7]Helmi!E8*[8]Helmi!L8/100</f>
        <v>119365.49122268047</v>
      </c>
      <c r="L10" s="13">
        <f>[7]Helmi!E8*[8]Helmi!M8/100</f>
        <v>11497.243034516117</v>
      </c>
    </row>
    <row r="11" spans="1:28" x14ac:dyDescent="0.2">
      <c r="A11" s="12" t="s">
        <v>82</v>
      </c>
      <c r="B11" s="13">
        <f t="shared" si="0"/>
        <v>815972.73789316579</v>
      </c>
      <c r="C11" s="13">
        <f t="shared" si="0"/>
        <v>485625.40688988683</v>
      </c>
      <c r="D11" s="13">
        <f t="shared" si="0"/>
        <v>54020.855209232701</v>
      </c>
      <c r="E11" s="14"/>
      <c r="F11" s="13">
        <f>[7]Maalis!D8*[8]Maalis!H8/100</f>
        <v>657427.40339459584</v>
      </c>
      <c r="G11" s="13">
        <f>[7]Maalis!D8*[8]Maalis!I8/100</f>
        <v>361899.6288787988</v>
      </c>
      <c r="H11" s="13">
        <f>[7]Maalis!D8*[8]Maalis!J8/100</f>
        <v>40523.967719186388</v>
      </c>
      <c r="I11" s="14"/>
      <c r="J11" s="13">
        <f>[7]Maalis!E8*[8]Maalis!K8/100</f>
        <v>158545.33449856992</v>
      </c>
      <c r="K11" s="13">
        <f>[7]Maalis!E8*[8]Maalis!L8/100</f>
        <v>123725.778011088</v>
      </c>
      <c r="L11" s="13">
        <f>[7]Maalis!E8*[8]Maalis!M8/100</f>
        <v>13496.887490046312</v>
      </c>
    </row>
    <row r="12" spans="1:28" x14ac:dyDescent="0.2">
      <c r="A12" s="12" t="s">
        <v>83</v>
      </c>
      <c r="B12" s="13">
        <f t="shared" si="0"/>
        <v>702264.73779520195</v>
      </c>
      <c r="C12" s="13">
        <f t="shared" si="0"/>
        <v>405288.71530459297</v>
      </c>
      <c r="D12" s="13">
        <f t="shared" si="0"/>
        <v>47779.546902405753</v>
      </c>
      <c r="E12" s="14"/>
      <c r="F12" s="13">
        <f>[7]Huhti!D8*[8]Huhti!H8/100</f>
        <v>604599.10012882494</v>
      </c>
      <c r="G12" s="13">
        <f>[7]Huhti!D8*[8]Huhti!I8/100</f>
        <v>303369.78796687897</v>
      </c>
      <c r="H12" s="13">
        <f>[7]Huhti!D8*[8]Huhti!J8/100</f>
        <v>36464.111907129452</v>
      </c>
      <c r="I12" s="14"/>
      <c r="J12" s="13">
        <f>[7]Huhti!E8*[8]Huhti!K8/100</f>
        <v>97665.637666376992</v>
      </c>
      <c r="K12" s="13">
        <f>[7]Huhti!E8*[8]Huhti!L8/100</f>
        <v>101918.92733771401</v>
      </c>
      <c r="L12" s="13">
        <f>[7]Huhti!E8*[8]Huhti!M8/100</f>
        <v>11315.434995276302</v>
      </c>
    </row>
    <row r="13" spans="1:28" x14ac:dyDescent="0.2">
      <c r="A13" s="15" t="s">
        <v>84</v>
      </c>
      <c r="B13" s="16">
        <f t="shared" si="0"/>
        <v>580986.50264982728</v>
      </c>
      <c r="C13" s="16">
        <f t="shared" si="0"/>
        <v>475790.48017014645</v>
      </c>
      <c r="D13" s="16">
        <f t="shared" si="0"/>
        <v>55007.017185305449</v>
      </c>
      <c r="E13" s="17"/>
      <c r="F13" s="16">
        <f>[7]Touko!D8*[8]Touko!H8/100</f>
        <v>443554.14362463175</v>
      </c>
      <c r="G13" s="16">
        <f>[7]Touko!D8*[8]Touko!I8/100</f>
        <v>345576.4740551365</v>
      </c>
      <c r="H13" s="16">
        <f>[7]Touko!D8*[8]Touko!J8/100</f>
        <v>42945.3823243921</v>
      </c>
      <c r="I13" s="17"/>
      <c r="J13" s="16">
        <f>[7]Touko!E8*[8]Touko!K8/100</f>
        <v>137432.35902519553</v>
      </c>
      <c r="K13" s="16">
        <f>[7]Touko!E8*[8]Touko!L8/100</f>
        <v>130214.00611500995</v>
      </c>
      <c r="L13" s="16">
        <f>[7]Touko!E8*[8]Touko!M8/100</f>
        <v>12061.634860913353</v>
      </c>
    </row>
    <row r="14" spans="1:28" x14ac:dyDescent="0.2">
      <c r="A14" s="15" t="s">
        <v>85</v>
      </c>
      <c r="B14" s="16">
        <f t="shared" si="0"/>
        <v>1463483.7629066317</v>
      </c>
      <c r="C14" s="16">
        <f t="shared" si="0"/>
        <v>430717.82831306697</v>
      </c>
      <c r="D14" s="16">
        <f t="shared" si="0"/>
        <v>73427.408772424911</v>
      </c>
      <c r="E14" s="17"/>
      <c r="F14" s="16">
        <f>[7]Kesä!D8*[8]Kesä!H8/100</f>
        <v>1133284.727248179</v>
      </c>
      <c r="G14" s="16">
        <f>[7]Kesä!D8*[8]Kesä!I8/100</f>
        <v>287088.58121297299</v>
      </c>
      <c r="H14" s="16">
        <f>[7]Kesä!D8*[8]Kesä!J8/100</f>
        <v>53869.691534425292</v>
      </c>
      <c r="I14" s="17"/>
      <c r="J14" s="16">
        <f>[7]Kesä!E8*[8]Kesä!K8/100</f>
        <v>330199.03565845272</v>
      </c>
      <c r="K14" s="16">
        <f>[7]Kesä!E8*[8]Kesä!L8/100</f>
        <v>143629.24710009395</v>
      </c>
      <c r="L14" s="16">
        <f>[7]Kesä!E8*[8]Kesä!M8/100</f>
        <v>19557.717237999619</v>
      </c>
    </row>
    <row r="15" spans="1:28" x14ac:dyDescent="0.2">
      <c r="A15" s="15" t="s">
        <v>86</v>
      </c>
      <c r="B15" s="16">
        <f t="shared" si="0"/>
        <v>2383275.1112597468</v>
      </c>
      <c r="C15" s="16">
        <f t="shared" si="0"/>
        <v>314850.11781369557</v>
      </c>
      <c r="D15" s="16">
        <f t="shared" si="0"/>
        <v>52681.770910449915</v>
      </c>
      <c r="E15" s="17"/>
      <c r="F15" s="16">
        <f>[7]Heinä!D8*[8]Heinä!H8/100</f>
        <v>1749641.3478218308</v>
      </c>
      <c r="G15" s="16">
        <f>[7]Heinä!D8*[8]Heinä!I8/100</f>
        <v>227039.22974517039</v>
      </c>
      <c r="H15" s="16">
        <f>[7]Heinä!D8*[8]Heinä!J8/100</f>
        <v>36807.422416890979</v>
      </c>
      <c r="I15" s="17"/>
      <c r="J15" s="16">
        <f>[7]Heinä!E8*[8]Heinä!K8/100</f>
        <v>633633.76343791594</v>
      </c>
      <c r="K15" s="16">
        <f>[7]Heinä!E8*[8]Heinä!L8/100</f>
        <v>87810.888068525164</v>
      </c>
      <c r="L15" s="16">
        <f>[7]Heinä!E8*[8]Heinä!M8/100</f>
        <v>15874.348493558939</v>
      </c>
    </row>
    <row r="16" spans="1:28" x14ac:dyDescent="0.2">
      <c r="A16" s="15" t="s">
        <v>87</v>
      </c>
      <c r="B16" s="16">
        <f t="shared" si="0"/>
        <v>1392791.0401291545</v>
      </c>
      <c r="C16" s="16">
        <f t="shared" si="0"/>
        <v>447775.98672670359</v>
      </c>
      <c r="D16" s="16">
        <f t="shared" si="0"/>
        <v>65683.97315237447</v>
      </c>
      <c r="E16" s="17"/>
      <c r="F16" s="16">
        <f>[7]Elo!D8*[8]Elo!H8/100</f>
        <v>952929.14085622015</v>
      </c>
      <c r="G16" s="16">
        <f>[7]Elo!D8*[8]Elo!I8/100</f>
        <v>302156.71418087638</v>
      </c>
      <c r="H16" s="16">
        <f>[7]Elo!D8*[8]Elo!J8/100</f>
        <v>43732.144968098728</v>
      </c>
      <c r="I16" s="17"/>
      <c r="J16" s="16">
        <f>[7]Elo!E8*[8]Elo!K8/100</f>
        <v>439861.8992729343</v>
      </c>
      <c r="K16" s="16">
        <f>[7]Elo!E8*[8]Elo!L8/100</f>
        <v>145619.27254582717</v>
      </c>
      <c r="L16" s="16">
        <f>[7]Elo!E8*[8]Elo!M8/100</f>
        <v>21951.82818427575</v>
      </c>
    </row>
    <row r="17" spans="1:12" x14ac:dyDescent="0.2">
      <c r="A17" s="15" t="s">
        <v>88</v>
      </c>
      <c r="B17" s="16">
        <f t="shared" si="0"/>
        <v>690809.41503649205</v>
      </c>
      <c r="C17" s="16">
        <f t="shared" si="0"/>
        <v>505817.56185569061</v>
      </c>
      <c r="D17" s="16">
        <f t="shared" si="0"/>
        <v>52267.023100153434</v>
      </c>
      <c r="E17" s="17"/>
      <c r="F17" s="16">
        <f>[7]Syys!D8*[8]Syys!H8/100</f>
        <v>560056.64192581642</v>
      </c>
      <c r="G17" s="16">
        <f>[7]Syys!D8*[8]Syys!I8/100</f>
        <v>358833.76565255166</v>
      </c>
      <c r="H17" s="16">
        <f>[7]Syys!D8*[8]Syys!J8/100</f>
        <v>39108.592413968036</v>
      </c>
      <c r="I17" s="17"/>
      <c r="J17" s="16">
        <f>[7]Syys!E8*[8]Syys!K8/100</f>
        <v>130752.77311067564</v>
      </c>
      <c r="K17" s="16">
        <f>[7]Syys!E8*[8]Syys!L8/100</f>
        <v>146983.79620313895</v>
      </c>
      <c r="L17" s="16">
        <f>[7]Syys!E8*[8]Syys!M8/100</f>
        <v>13158.4306861854</v>
      </c>
    </row>
    <row r="18" spans="1:12" x14ac:dyDescent="0.2">
      <c r="A18" s="12" t="s">
        <v>89</v>
      </c>
      <c r="B18" s="13">
        <f t="shared" si="0"/>
        <v>554840.59147032094</v>
      </c>
      <c r="C18" s="13">
        <f t="shared" si="0"/>
        <v>496395.10570272838</v>
      </c>
      <c r="D18" s="13">
        <f t="shared" si="0"/>
        <v>52994.302828056316</v>
      </c>
      <c r="E18" s="14"/>
      <c r="F18" s="13">
        <f>[7]Loka!D8*[8]Loka!H8/100</f>
        <v>475122.55968227924</v>
      </c>
      <c r="G18" s="13">
        <f>[7]Loka!D8*[8]Loka!I8/100</f>
        <v>367425.69200178579</v>
      </c>
      <c r="H18" s="13">
        <f>[7]Loka!D8*[8]Loka!J8/100</f>
        <v>41110.74831770231</v>
      </c>
      <c r="I18" s="14"/>
      <c r="J18" s="13">
        <f>[7]Loka!E8*[8]Loka!K8/100</f>
        <v>79718.031788041655</v>
      </c>
      <c r="K18" s="13">
        <f>[7]Loka!E8*[8]Loka!L8/100</f>
        <v>128969.41370094262</v>
      </c>
      <c r="L18" s="13">
        <f>[7]Loka!E8*[8]Loka!M8/100</f>
        <v>11883.554510354006</v>
      </c>
    </row>
    <row r="19" spans="1:12" x14ac:dyDescent="0.2">
      <c r="A19" s="12" t="s">
        <v>90</v>
      </c>
      <c r="B19" s="13">
        <f t="shared" si="0"/>
        <v>511319.74492682517</v>
      </c>
      <c r="C19" s="13">
        <f t="shared" si="0"/>
        <v>484449.66953563795</v>
      </c>
      <c r="D19" s="13">
        <f t="shared" si="0"/>
        <v>41803.585536874059</v>
      </c>
      <c r="E19" s="14"/>
      <c r="F19" s="13">
        <f>[7]Marras!D8*[8]Marras!H8/100</f>
        <v>431571.05115903245</v>
      </c>
      <c r="G19" s="13">
        <f>[7]Marras!D8*[8]Marras!I8/100</f>
        <v>352158.55623982305</v>
      </c>
      <c r="H19" s="13">
        <f>[7]Marras!D8*[8]Marras!J8/100</f>
        <v>32888.392601144522</v>
      </c>
      <c r="I19" s="14"/>
      <c r="J19" s="13">
        <f>[7]Marras!E8*[8]Marras!K8/100</f>
        <v>79748.693767792705</v>
      </c>
      <c r="K19" s="13">
        <f>[7]Marras!E8*[8]Marras!L8/100</f>
        <v>132291.1132958149</v>
      </c>
      <c r="L19" s="13">
        <f>[7]Marras!E8*[8]Marras!M8/100</f>
        <v>8915.1929357295339</v>
      </c>
    </row>
    <row r="20" spans="1:12" x14ac:dyDescent="0.2">
      <c r="A20" s="12" t="s">
        <v>92</v>
      </c>
      <c r="B20" s="13">
        <f t="shared" si="0"/>
        <v>625226.32413513795</v>
      </c>
      <c r="C20" s="13">
        <f t="shared" si="0"/>
        <v>292491.29279747943</v>
      </c>
      <c r="D20" s="13">
        <f t="shared" si="0"/>
        <v>27877.383063567671</v>
      </c>
      <c r="E20" s="14"/>
      <c r="F20" s="13">
        <f>[7]Joulu!D8*[8]Joulu!H8/100</f>
        <v>420447.51906113664</v>
      </c>
      <c r="G20" s="13">
        <f>[7]Joulu!D8*[8]Joulu!I8/100</f>
        <v>192892.9483742025</v>
      </c>
      <c r="H20" s="13">
        <f>[7]Joulu!D8*[8]Joulu!J8/100</f>
        <v>20689.532560222691</v>
      </c>
      <c r="I20" s="14"/>
      <c r="J20" s="13">
        <f>[7]Joulu!E8*[8]Joulu!K8/100</f>
        <v>204778.80507400125</v>
      </c>
      <c r="K20" s="13">
        <f>[7]Joulu!E8*[8]Joulu!L8/100</f>
        <v>99598.344423276896</v>
      </c>
      <c r="L20" s="13">
        <f>[7]Joulu!E8*[8]Joulu!M8/100</f>
        <v>7187.8505033449792</v>
      </c>
    </row>
    <row r="21" spans="1:12" x14ac:dyDescent="0.2">
      <c r="A21" s="12" t="s">
        <v>94</v>
      </c>
      <c r="B21" s="13">
        <f t="shared" si="0"/>
        <v>564331.11920676136</v>
      </c>
      <c r="C21" s="13">
        <f t="shared" si="0"/>
        <v>386481.7450255056</v>
      </c>
      <c r="D21" s="13">
        <f t="shared" si="0"/>
        <v>21762.135765007475</v>
      </c>
      <c r="E21" s="14"/>
      <c r="F21" s="13">
        <f>[9]Tammi!D8*[10]Tammi!H8/100</f>
        <v>346808.88444178848</v>
      </c>
      <c r="G21" s="13">
        <f>[9]Tammi!D8*[10]Tammi!I8/100</f>
        <v>270312.96530038043</v>
      </c>
      <c r="H21" s="13">
        <f>[9]Tammi!D8*[10]Tammi!J8/100</f>
        <v>14751.15025783113</v>
      </c>
      <c r="I21" s="14"/>
      <c r="J21" s="13">
        <f>[9]Tammi!E8*[10]Tammi!K8/100</f>
        <v>217522.23476497285</v>
      </c>
      <c r="K21" s="13">
        <f>[9]Tammi!E8*[10]Tammi!L8/100</f>
        <v>116168.77972512518</v>
      </c>
      <c r="L21" s="13">
        <f>[9]Tammi!E8*[10]Tammi!M8/100</f>
        <v>7010.9855071763441</v>
      </c>
    </row>
    <row r="22" spans="1:12" x14ac:dyDescent="0.2">
      <c r="A22" s="12" t="s">
        <v>96</v>
      </c>
      <c r="B22" s="13">
        <f t="shared" si="0"/>
        <v>713111.27879701974</v>
      </c>
      <c r="C22" s="13">
        <f t="shared" si="0"/>
        <v>371008.71500952338</v>
      </c>
      <c r="D22" s="13">
        <f t="shared" si="0"/>
        <v>35538.00619631882</v>
      </c>
      <c r="E22" s="14"/>
      <c r="F22" s="13">
        <f>[9]Helmi!D8*[10]Helmi!H8/100</f>
        <v>572903.61889113893</v>
      </c>
      <c r="G22" s="13">
        <f>[9]Helmi!D8*[10]Helmi!I8/100</f>
        <v>271335.79014593182</v>
      </c>
      <c r="H22" s="13">
        <f>[9]Helmi!D8*[10]Helmi!J8/100</f>
        <v>26879.590965542695</v>
      </c>
      <c r="I22" s="14"/>
      <c r="J22" s="13">
        <f>[9]Helmi!E8*[10]Helmi!K8/100</f>
        <v>140207.65990588084</v>
      </c>
      <c r="K22" s="13">
        <f>[9]Helmi!E8*[10]Helmi!L8/100</f>
        <v>99672.924863591572</v>
      </c>
      <c r="L22" s="13">
        <f>[9]Helmi!E8*[10]Helmi!M8/100</f>
        <v>8658.4152307761287</v>
      </c>
    </row>
    <row r="23" spans="1:12" x14ac:dyDescent="0.2">
      <c r="A23" s="12" t="s">
        <v>97</v>
      </c>
      <c r="B23" s="13">
        <f t="shared" si="0"/>
        <v>870804.80150939524</v>
      </c>
      <c r="C23" s="13">
        <f t="shared" si="0"/>
        <v>424477.5779393416</v>
      </c>
      <c r="D23" s="13">
        <f t="shared" si="0"/>
        <v>40759.620548591214</v>
      </c>
      <c r="E23" s="14"/>
      <c r="F23" s="13">
        <f>[9]Maalis!D8*[10]Maalis!H8/100</f>
        <v>711624.0382043916</v>
      </c>
      <c r="G23" s="13">
        <f>[9]Maalis!D8*[10]Maalis!I8/100</f>
        <v>301361.92144451884</v>
      </c>
      <c r="H23" s="13">
        <f>[9]Maalis!D8*[10]Maalis!J8/100</f>
        <v>31010.040349001647</v>
      </c>
      <c r="I23" s="14"/>
      <c r="J23" s="13">
        <f>[9]Maalis!E8*[10]Maalis!K8/100</f>
        <v>159180.76330500358</v>
      </c>
      <c r="K23" s="13">
        <f>[9]Maalis!E8*[10]Maalis!L8/100</f>
        <v>123115.65649482276</v>
      </c>
      <c r="L23" s="13">
        <f>[9]Maalis!E8*[10]Maalis!M8/100</f>
        <v>9749.580199589569</v>
      </c>
    </row>
    <row r="24" spans="1:12" x14ac:dyDescent="0.2">
      <c r="A24" s="12" t="s">
        <v>98</v>
      </c>
      <c r="B24" s="13">
        <f t="shared" si="0"/>
        <v>667575.69933159277</v>
      </c>
      <c r="C24" s="13">
        <f t="shared" si="0"/>
        <v>436781.03106867953</v>
      </c>
      <c r="D24" s="13">
        <f t="shared" si="0"/>
        <v>42896.269601106433</v>
      </c>
      <c r="E24" s="14"/>
      <c r="F24" s="13">
        <f>[9]Huhti!D8*[10]Huhti!H8/100</f>
        <v>559172.77015078277</v>
      </c>
      <c r="G24" s="13">
        <f>[9]Huhti!D8*[10]Huhti!I8/100</f>
        <v>325092.45346117264</v>
      </c>
      <c r="H24" s="13">
        <f>[9]Huhti!D8*[10]Huhti!J8/100</f>
        <v>31496.776388960381</v>
      </c>
      <c r="I24" s="13"/>
      <c r="J24" s="13">
        <f>[9]Huhti!E8*[10]Huhti!K8/100</f>
        <v>108402.92918081004</v>
      </c>
      <c r="K24" s="13">
        <f>[9]Huhti!E8*[10]Huhti!L8/100</f>
        <v>111688.5776075069</v>
      </c>
      <c r="L24" s="13">
        <f>[9]Huhti!E8*[10]Huhti!M8/100</f>
        <v>11399.493212146052</v>
      </c>
    </row>
    <row r="25" spans="1:12" x14ac:dyDescent="0.2">
      <c r="A25" s="15" t="s">
        <v>99</v>
      </c>
      <c r="B25" s="16">
        <f t="shared" si="0"/>
        <v>587303.73600211507</v>
      </c>
      <c r="C25" s="16">
        <f t="shared" si="0"/>
        <v>438640.27828955773</v>
      </c>
      <c r="D25" s="16">
        <f t="shared" si="0"/>
        <v>49524.985710774687</v>
      </c>
      <c r="E25" s="17"/>
      <c r="F25" s="16">
        <f>[9]Touko!D8*[10]Touko!H8/100</f>
        <v>431120.493254887</v>
      </c>
      <c r="G25" s="16">
        <f>[9]Touko!D8*[10]Touko!I8/100</f>
        <v>311764.84200747596</v>
      </c>
      <c r="H25" s="16">
        <f>[9]Touko!D8*[10]Touko!J8/100</f>
        <v>36014.664739194799</v>
      </c>
      <c r="I25" s="16"/>
      <c r="J25" s="16">
        <f>[9]Touko!E8*[10]Touko!K8/100</f>
        <v>156183.24274722804</v>
      </c>
      <c r="K25" s="16">
        <f>[9]Touko!E8*[10]Touko!L8/100</f>
        <v>126875.43628208175</v>
      </c>
      <c r="L25" s="16">
        <f>[9]Touko!E8*[10]Touko!M8/100</f>
        <v>13510.320971579888</v>
      </c>
    </row>
    <row r="26" spans="1:12" x14ac:dyDescent="0.2">
      <c r="A26" s="15" t="s">
        <v>100</v>
      </c>
      <c r="B26" s="16">
        <f t="shared" si="0"/>
        <v>1455529.1918193633</v>
      </c>
      <c r="C26" s="16">
        <f t="shared" si="0"/>
        <v>419502.71249946707</v>
      </c>
      <c r="D26" s="16">
        <f t="shared" si="0"/>
        <v>47490.095689321875</v>
      </c>
      <c r="E26" s="17"/>
      <c r="F26" s="16">
        <f>[9]Kesä!D8*[10]Kesä!H8/100</f>
        <v>1117584.3178128114</v>
      </c>
      <c r="G26" s="16">
        <f>[9]Kesä!D8*[10]Kesä!I8/100</f>
        <v>277421.24936839094</v>
      </c>
      <c r="H26" s="16">
        <f>[9]Kesä!D8*[10]Kesä!J8/100</f>
        <v>40687.432825976197</v>
      </c>
      <c r="I26" s="16"/>
      <c r="J26" s="16">
        <f>[9]Kesä!E8*[10]Kesä!K8/100</f>
        <v>337944.87400655187</v>
      </c>
      <c r="K26" s="16">
        <f>[9]Kesä!E8*[10]Kesä!L8/100</f>
        <v>142081.46313107616</v>
      </c>
      <c r="L26" s="16">
        <f>[9]Kesä!E8*[10]Kesä!M8/100</f>
        <v>6802.6628633456785</v>
      </c>
    </row>
    <row r="27" spans="1:12" x14ac:dyDescent="0.2">
      <c r="A27" s="15" t="s">
        <v>101</v>
      </c>
      <c r="B27" s="16">
        <f t="shared" si="0"/>
        <v>2459891.0835848176</v>
      </c>
      <c r="C27" s="16">
        <f t="shared" si="0"/>
        <v>299632.95628691075</v>
      </c>
      <c r="D27" s="16">
        <f t="shared" si="0"/>
        <v>48264.960112329012</v>
      </c>
      <c r="E27" s="17"/>
      <c r="F27" s="16">
        <f>[9]Heinä!D8*[10]Heinä!H8/100</f>
        <v>1784908.5482130926</v>
      </c>
      <c r="G27" s="16">
        <f>[9]Heinä!D8*[10]Heinä!I8/100</f>
        <v>210354.09545526869</v>
      </c>
      <c r="H27" s="16">
        <f>[9]Heinä!D8*[10]Heinä!J8/100</f>
        <v>35207.356313364166</v>
      </c>
      <c r="I27" s="16"/>
      <c r="J27" s="16">
        <f>[9]Heinä!E8*[10]Heinä!K8/100</f>
        <v>674982.5353717251</v>
      </c>
      <c r="K27" s="16">
        <f>[9]Heinä!E8*[10]Heinä!L8/100</f>
        <v>89278.860831642058</v>
      </c>
      <c r="L27" s="16">
        <f>[9]Heinä!E8*[10]Heinä!M8/100</f>
        <v>13057.603798964848</v>
      </c>
    </row>
    <row r="28" spans="1:12" x14ac:dyDescent="0.2">
      <c r="A28" s="15" t="s">
        <v>102</v>
      </c>
      <c r="B28" s="16">
        <f t="shared" si="0"/>
        <v>1409637.9446411878</v>
      </c>
      <c r="C28" s="16">
        <f t="shared" si="0"/>
        <v>431110.20898977586</v>
      </c>
      <c r="D28" s="16">
        <f t="shared" si="0"/>
        <v>55767.846362726144</v>
      </c>
      <c r="E28" s="17"/>
      <c r="F28" s="16">
        <f>[9]Elo!D8*[10]Elo!H8/100</f>
        <v>948958.35980566207</v>
      </c>
      <c r="G28" s="16">
        <f>[9]Elo!D8*[10]Elo!I8/100</f>
        <v>289604.35612277943</v>
      </c>
      <c r="H28" s="16">
        <f>[9]Elo!D8*[10]Elo!J8/100</f>
        <v>37191.284067731292</v>
      </c>
      <c r="I28" s="16"/>
      <c r="J28" s="16">
        <f>[9]Elo!E8*[10]Elo!K8/100</f>
        <v>460679.58483552566</v>
      </c>
      <c r="K28" s="16">
        <f>[9]Elo!E8*[10]Elo!L8/100</f>
        <v>141505.85286699643</v>
      </c>
      <c r="L28" s="16">
        <f>[9]Elo!E8*[10]Elo!M8/100</f>
        <v>18576.562294994852</v>
      </c>
    </row>
    <row r="29" spans="1:12" x14ac:dyDescent="0.2">
      <c r="A29" s="15" t="s">
        <v>103</v>
      </c>
      <c r="B29" s="16">
        <f t="shared" si="0"/>
        <v>712174.05106705194</v>
      </c>
      <c r="C29" s="16">
        <f t="shared" si="0"/>
        <v>473775.17972968018</v>
      </c>
      <c r="D29" s="16">
        <f t="shared" si="0"/>
        <v>44702.769206024786</v>
      </c>
      <c r="E29" s="17"/>
      <c r="F29" s="16">
        <f>[9]Syys!D8*[10]Syys!H8/100</f>
        <v>553803.6505580286</v>
      </c>
      <c r="G29" s="16">
        <f>[9]Syys!D8*[10]Syys!I8/100</f>
        <v>332464.48920395819</v>
      </c>
      <c r="H29" s="16">
        <f>[9]Syys!D8*[10]Syys!J8/100</f>
        <v>32699.860240770184</v>
      </c>
      <c r="I29" s="16"/>
      <c r="J29" s="16">
        <f>[9]Syys!E8*[10]Syys!K8/100</f>
        <v>158370.4005090234</v>
      </c>
      <c r="K29" s="16">
        <f>[9]Syys!E8*[10]Syys!L8/100</f>
        <v>141310.69052572199</v>
      </c>
      <c r="L29" s="16">
        <f>[9]Syys!E8*[10]Syys!M8/100</f>
        <v>12002.908965254601</v>
      </c>
    </row>
    <row r="30" spans="1:12" x14ac:dyDescent="0.2">
      <c r="A30" s="12" t="s">
        <v>104</v>
      </c>
      <c r="B30" s="13">
        <f t="shared" si="0"/>
        <v>550214.27739774191</v>
      </c>
      <c r="C30" s="13">
        <f t="shared" si="0"/>
        <v>477249.44937962247</v>
      </c>
      <c r="D30" s="13">
        <f t="shared" si="0"/>
        <v>43881.273224778241</v>
      </c>
      <c r="E30" s="14"/>
      <c r="F30" s="13">
        <f>[9]Loka!D8*[10]Loka!H8/100</f>
        <v>459037.33909830189</v>
      </c>
      <c r="G30" s="13">
        <f>[9]Loka!D8*[10]Loka!I8/100</f>
        <v>352249.21597158746</v>
      </c>
      <c r="H30" s="13">
        <f>[9]Loka!D8*[10]Loka!J8/100</f>
        <v>33558.444931800237</v>
      </c>
      <c r="I30" s="13"/>
      <c r="J30" s="13">
        <f>[9]Loka!E8*[10]Loka!K8/100</f>
        <v>91176.938299439993</v>
      </c>
      <c r="K30" s="13">
        <f>[9]Loka!E8*[10]Loka!L8/100</f>
        <v>125000.233408035</v>
      </c>
      <c r="L30" s="13">
        <f>[9]Loka!E8*[10]Loka!M8/100</f>
        <v>10322.828292978002</v>
      </c>
    </row>
    <row r="31" spans="1:12" x14ac:dyDescent="0.2">
      <c r="A31" s="12" t="s">
        <v>105</v>
      </c>
      <c r="B31" s="13">
        <f t="shared" si="0"/>
        <v>495913.13801153831</v>
      </c>
      <c r="C31" s="13">
        <f t="shared" si="0"/>
        <v>465610.0007571475</v>
      </c>
      <c r="D31" s="13">
        <f t="shared" si="0"/>
        <v>43800.86123098126</v>
      </c>
      <c r="E31" s="14"/>
      <c r="F31" s="13">
        <f>[9]Marras!D8*[10]Marras!H8/100</f>
        <v>405092.17666992359</v>
      </c>
      <c r="G31" s="13">
        <f>[9]Marras!D8*[10]Marras!I8/100</f>
        <v>345619.63856279134</v>
      </c>
      <c r="H31" s="13">
        <f>[9]Marras!D8*[10]Marras!J8/100</f>
        <v>30475.184766503877</v>
      </c>
      <c r="I31" s="13"/>
      <c r="J31" s="13">
        <f>[9]Marras!E8*[10]Marras!K8/100</f>
        <v>90820.961341614748</v>
      </c>
      <c r="K31" s="13">
        <f>[9]Marras!E8*[10]Marras!L8/100</f>
        <v>119990.36219435616</v>
      </c>
      <c r="L31" s="13">
        <f>[9]Marras!E8*[10]Marras!M8/100</f>
        <v>13325.676464477385</v>
      </c>
    </row>
    <row r="32" spans="1:12" x14ac:dyDescent="0.2">
      <c r="A32" s="12" t="s">
        <v>106</v>
      </c>
      <c r="B32" s="13">
        <f t="shared" si="0"/>
        <v>585776.6391272865</v>
      </c>
      <c r="C32" s="13">
        <f t="shared" si="0"/>
        <v>274121.08422644949</v>
      </c>
      <c r="D32" s="13">
        <f t="shared" si="0"/>
        <v>17307.276646514838</v>
      </c>
      <c r="E32" s="14"/>
      <c r="F32" s="13">
        <f>[9]Joulu!D8*[10]Joulu!H8/100</f>
        <v>364651.55929363432</v>
      </c>
      <c r="G32" s="13">
        <f>[9]Joulu!D8*[10]Joulu!I8/100</f>
        <v>187588.33673902685</v>
      </c>
      <c r="H32" s="13">
        <f>[9]Joulu!D8*[10]Joulu!J8/100</f>
        <v>11778.103967902816</v>
      </c>
      <c r="I32" s="13"/>
      <c r="J32" s="13">
        <f>[9]Joulu!E8*[10]Joulu!K8/100</f>
        <v>221125.07983365218</v>
      </c>
      <c r="K32" s="13">
        <f>[9]Joulu!E8*[10]Joulu!L8/100</f>
        <v>86532.747487422603</v>
      </c>
      <c r="L32" s="13">
        <f>[9]Joulu!E8*[10]Joulu!M8/100</f>
        <v>5529.1726786120234</v>
      </c>
    </row>
    <row r="33" spans="1:12" x14ac:dyDescent="0.2">
      <c r="A33" s="12" t="s">
        <v>108</v>
      </c>
      <c r="B33" s="13">
        <f t="shared" si="0"/>
        <v>542683.14887731639</v>
      </c>
      <c r="C33" s="13">
        <f t="shared" si="0"/>
        <v>375529.47333434079</v>
      </c>
      <c r="D33" s="13">
        <f t="shared" si="0"/>
        <v>36240.377784399636</v>
      </c>
      <c r="E33" s="14"/>
      <c r="F33" s="13">
        <f>[11]Tammi!D8*[12]Tammi!H8/100</f>
        <v>322138.58992023038</v>
      </c>
      <c r="G33" s="13">
        <f>[11]Tammi!D8*[12]Tammi!I8/100</f>
        <v>261579.41436150126</v>
      </c>
      <c r="H33" s="13">
        <f>[11]Tammi!D8*[12]Tammi!J8/100</f>
        <v>28479.995713982931</v>
      </c>
      <c r="I33" s="13"/>
      <c r="J33" s="13">
        <f>[11]Tammi!E8*[12]Tammi!K8/100</f>
        <v>220544.55895708606</v>
      </c>
      <c r="K33" s="13">
        <f>[11]Tammi!E8*[12]Tammi!L8/100</f>
        <v>113950.05897283951</v>
      </c>
      <c r="L33" s="13">
        <f>[11]Tammi!E8*[12]Tammi!M8/100</f>
        <v>7760.3820704167047</v>
      </c>
    </row>
    <row r="34" spans="1:12" x14ac:dyDescent="0.2">
      <c r="A34" s="12" t="s">
        <v>109</v>
      </c>
      <c r="B34" s="13">
        <f t="shared" si="0"/>
        <v>714094.03048713191</v>
      </c>
      <c r="C34" s="13">
        <f t="shared" si="0"/>
        <v>365885.89821176784</v>
      </c>
      <c r="D34" s="13">
        <f t="shared" si="0"/>
        <v>28002.071294904505</v>
      </c>
      <c r="E34" s="14"/>
      <c r="F34" s="13">
        <f>[11]Helmi!D8*[12]Helmi!H8/100</f>
        <v>558527.33781243523</v>
      </c>
      <c r="G34" s="13">
        <f>[11]Helmi!D8*[12]Helmi!I8/100</f>
        <v>269497.31341488333</v>
      </c>
      <c r="H34" s="13">
        <f>[11]Helmi!D8*[12]Helmi!J8/100</f>
        <v>19934.348766745708</v>
      </c>
      <c r="I34" s="13"/>
      <c r="J34" s="13">
        <f>[11]Helmi!E8*[12]Helmi!K8/100</f>
        <v>155566.69267469665</v>
      </c>
      <c r="K34" s="13">
        <f>[11]Helmi!E8*[12]Helmi!L8/100</f>
        <v>96388.584796884519</v>
      </c>
      <c r="L34" s="13">
        <f>[11]Helmi!E8*[12]Helmi!M8/100</f>
        <v>8067.722528158798</v>
      </c>
    </row>
    <row r="35" spans="1:12" x14ac:dyDescent="0.2">
      <c r="A35" s="12" t="s">
        <v>110</v>
      </c>
      <c r="B35" s="13">
        <f t="shared" si="0"/>
        <v>835570.69364787091</v>
      </c>
      <c r="C35" s="13">
        <f t="shared" si="0"/>
        <v>424982.44215045031</v>
      </c>
      <c r="D35" s="13">
        <f t="shared" si="0"/>
        <v>25455.864197881801</v>
      </c>
      <c r="E35" s="14"/>
      <c r="F35" s="13">
        <f>[11]Maalis!D8*[12]Maalis!H8/100</f>
        <v>656076.75628692855</v>
      </c>
      <c r="G35" s="13">
        <f>[11]Maalis!D8*[12]Maalis!I8/100</f>
        <v>315594.2914661062</v>
      </c>
      <c r="H35" s="13">
        <f>[11]Maalis!D8*[12]Maalis!J8/100</f>
        <v>21776.952241998039</v>
      </c>
      <c r="I35" s="13"/>
      <c r="J35" s="13">
        <f>[11]Maalis!E8*[12]Maalis!K8/100</f>
        <v>179493.93736094239</v>
      </c>
      <c r="K35" s="13">
        <f>[11]Maalis!E8*[12]Maalis!L8/100</f>
        <v>109388.1506843441</v>
      </c>
      <c r="L35" s="13">
        <f>[11]Maalis!E8*[12]Maalis!M8/100</f>
        <v>3678.9119558837638</v>
      </c>
    </row>
    <row r="36" spans="1:12" x14ac:dyDescent="0.2">
      <c r="A36" s="12" t="s">
        <v>111</v>
      </c>
      <c r="B36" s="13">
        <f t="shared" si="0"/>
        <v>721383.01571691409</v>
      </c>
      <c r="C36" s="13">
        <f t="shared" si="0"/>
        <v>394261.79433419037</v>
      </c>
      <c r="D36" s="13">
        <f t="shared" si="0"/>
        <v>40457.189954672162</v>
      </c>
      <c r="E36" s="14"/>
      <c r="F36" s="13">
        <f>[11]Huhti!D8*[12]Huhti!H8/100</f>
        <v>593809.62747664878</v>
      </c>
      <c r="G36" s="13">
        <f>[11]Huhti!D8*[12]Huhti!I8/100</f>
        <v>296672.8354586768</v>
      </c>
      <c r="H36" s="13">
        <f>[11]Huhti!D8*[12]Huhti!J8/100</f>
        <v>35207.537068377256</v>
      </c>
      <c r="I36" s="13"/>
      <c r="J36" s="13">
        <f>[11]Huhti!E8*[12]Huhti!K8/100</f>
        <v>127573.38824026525</v>
      </c>
      <c r="K36" s="13">
        <f>[11]Huhti!E8*[12]Huhti!L8/100</f>
        <v>97588.958875513563</v>
      </c>
      <c r="L36" s="13">
        <f>[11]Huhti!E8*[12]Huhti!M8/100</f>
        <v>5249.6528862949081</v>
      </c>
    </row>
    <row r="37" spans="1:12" x14ac:dyDescent="0.2">
      <c r="A37" s="15" t="s">
        <v>112</v>
      </c>
      <c r="B37" s="16">
        <f t="shared" si="0"/>
        <v>616610.51763024856</v>
      </c>
      <c r="C37" s="16">
        <f t="shared" si="0"/>
        <v>429830.19425208052</v>
      </c>
      <c r="D37" s="16">
        <f t="shared" si="0"/>
        <v>47158.288124165803</v>
      </c>
      <c r="E37" s="17"/>
      <c r="F37" s="16">
        <f>[11]Touko!D8*[12]Touko!H8/100</f>
        <v>460314.73331248132</v>
      </c>
      <c r="G37" s="16">
        <f>[11]Touko!D8*[12]Touko!I8/100</f>
        <v>300943.62116925215</v>
      </c>
      <c r="H37" s="16">
        <f>[11]Touko!D8*[12]Touko!J8/100</f>
        <v>42268.645523891188</v>
      </c>
      <c r="I37" s="16"/>
      <c r="J37" s="16">
        <f>[11]Touko!E8*[12]Touko!K8/100</f>
        <v>156295.78431776722</v>
      </c>
      <c r="K37" s="16">
        <f>[11]Touko!E8*[12]Touko!L8/100</f>
        <v>128886.57308282838</v>
      </c>
      <c r="L37" s="16">
        <f>[11]Touko!E8*[12]Touko!M8/100</f>
        <v>4889.6426002746166</v>
      </c>
    </row>
    <row r="38" spans="1:12" x14ac:dyDescent="0.2">
      <c r="A38" s="15" t="s">
        <v>113</v>
      </c>
      <c r="B38" s="16">
        <f t="shared" si="0"/>
        <v>1428560.3361757842</v>
      </c>
      <c r="C38" s="16">
        <f t="shared" si="0"/>
        <v>424134.55971102137</v>
      </c>
      <c r="D38" s="16">
        <f t="shared" si="0"/>
        <v>54372.104105755272</v>
      </c>
      <c r="E38" s="17"/>
      <c r="F38" s="16">
        <f>[11]Kesä!D8*[12]Kesä!H8/100</f>
        <v>1089545.991351224</v>
      </c>
      <c r="G38" s="16">
        <f>[11]Kesä!D8*[12]Kesä!I8/100</f>
        <v>275792.92794468632</v>
      </c>
      <c r="H38" s="16">
        <f>[11]Kesä!D8*[12]Kesä!J8/100</f>
        <v>49192.080694187869</v>
      </c>
      <c r="I38" s="16"/>
      <c r="J38" s="16">
        <f>[11]Kesä!E8*[12]Kesä!K8/100</f>
        <v>339014.34482456022</v>
      </c>
      <c r="K38" s="16">
        <f>[11]Kesä!E8*[12]Kesä!L8/100</f>
        <v>148341.63176633502</v>
      </c>
      <c r="L38" s="16">
        <f>[11]Kesä!E8*[12]Kesä!M8/100</f>
        <v>5180.0234115674002</v>
      </c>
    </row>
    <row r="39" spans="1:12" x14ac:dyDescent="0.2">
      <c r="A39" s="15" t="s">
        <v>114</v>
      </c>
      <c r="B39" s="16">
        <f t="shared" si="0"/>
        <v>2482855.8103060867</v>
      </c>
      <c r="C39" s="16">
        <f t="shared" si="0"/>
        <v>294577.12058629002</v>
      </c>
      <c r="D39" s="16">
        <f t="shared" si="0"/>
        <v>33740.069108363721</v>
      </c>
      <c r="E39" s="17"/>
      <c r="F39" s="16">
        <f>[11]Heinä!D8*[12]Heinä!H8/100</f>
        <v>1826553.3118913947</v>
      </c>
      <c r="G39" s="16">
        <f>[11]Heinä!D8*[12]Heinä!I8/100</f>
        <v>216814.20700386818</v>
      </c>
      <c r="H39" s="16">
        <f>[11]Heinä!D8*[12]Heinä!J8/100</f>
        <v>27416.481104737279</v>
      </c>
      <c r="I39" s="16"/>
      <c r="J39" s="16">
        <f>[11]Heinä!E8*[12]Heinä!K8/100</f>
        <v>656302.49841469212</v>
      </c>
      <c r="K39" s="16">
        <f>[11]Heinä!E8*[12]Heinä!L8/100</f>
        <v>77762.913582421854</v>
      </c>
      <c r="L39" s="16">
        <f>[11]Heinä!E8*[12]Heinä!M8/100</f>
        <v>6323.5880036264389</v>
      </c>
    </row>
    <row r="40" spans="1:12" x14ac:dyDescent="0.2">
      <c r="A40" s="15" t="s">
        <v>115</v>
      </c>
      <c r="B40" s="16">
        <f t="shared" si="0"/>
        <v>1421022.0995146106</v>
      </c>
      <c r="C40" s="16">
        <f t="shared" si="0"/>
        <v>445883.59520883311</v>
      </c>
      <c r="D40" s="16">
        <f t="shared" si="0"/>
        <v>38655.305285324328</v>
      </c>
      <c r="E40" s="17"/>
      <c r="F40" s="16">
        <f>[11]Elo!D8*[12]Elo!H8/100</f>
        <v>922158.30141557171</v>
      </c>
      <c r="G40" s="16">
        <f>[11]Elo!D8*[12]Elo!I8/100</f>
        <v>288413.36680262448</v>
      </c>
      <c r="H40" s="16">
        <f>[11]Elo!D8*[12]Elo!J8/100</f>
        <v>28693.331789239339</v>
      </c>
      <c r="I40" s="16"/>
      <c r="J40" s="16">
        <f>[11]Elo!E8*[12]Elo!K8/100</f>
        <v>498863.79809903895</v>
      </c>
      <c r="K40" s="16">
        <f>[11]Elo!E8*[12]Elo!L8/100</f>
        <v>157470.22840620865</v>
      </c>
      <c r="L40" s="16">
        <f>[11]Elo!E8*[12]Elo!M8/100</f>
        <v>9961.9734960849928</v>
      </c>
    </row>
    <row r="41" spans="1:12" x14ac:dyDescent="0.2">
      <c r="A41" s="15" t="s">
        <v>116</v>
      </c>
      <c r="B41" s="16">
        <f t="shared" ref="B41:D72" si="1">F41+J41</f>
        <v>715725.3012590087</v>
      </c>
      <c r="C41" s="16">
        <f t="shared" si="1"/>
        <v>512033.90369363601</v>
      </c>
      <c r="D41" s="16">
        <f t="shared" si="1"/>
        <v>39078.795051146008</v>
      </c>
      <c r="E41" s="17"/>
      <c r="F41" s="16">
        <f>[11]Syys!D8*[12]Syys!H8/100</f>
        <v>555045.30967214843</v>
      </c>
      <c r="G41" s="16">
        <f>[11]Syys!D8*[12]Syys!I8/100</f>
        <v>358219.64991161955</v>
      </c>
      <c r="H41" s="16">
        <f>[11]Syys!D8*[12]Syys!J8/100</f>
        <v>34427.040420022771</v>
      </c>
      <c r="I41" s="16"/>
      <c r="J41" s="16">
        <f>[11]Syys!E8*[12]Syys!K8/100</f>
        <v>160679.9915868603</v>
      </c>
      <c r="K41" s="16">
        <f>[11]Syys!E8*[12]Syys!L8/100</f>
        <v>153814.25378201646</v>
      </c>
      <c r="L41" s="16">
        <f>[11]Syys!E8*[12]Syys!M8/100</f>
        <v>4651.75463112324</v>
      </c>
    </row>
    <row r="42" spans="1:12" x14ac:dyDescent="0.2">
      <c r="A42" s="12" t="s">
        <v>117</v>
      </c>
      <c r="B42" s="13">
        <f t="shared" si="1"/>
        <v>571098.64029486268</v>
      </c>
      <c r="C42" s="13">
        <f t="shared" si="1"/>
        <v>474738.21545851993</v>
      </c>
      <c r="D42" s="13">
        <f t="shared" si="1"/>
        <v>25010.144244222502</v>
      </c>
      <c r="E42" s="14"/>
      <c r="F42" s="13">
        <f>[11]Loka!D8*[12]Loka!H8/100</f>
        <v>476172.33857652097</v>
      </c>
      <c r="G42" s="13">
        <f>[11]Loka!D8*[12]Loka!I8/100</f>
        <v>353579.11323317967</v>
      </c>
      <c r="H42" s="13">
        <f>[11]Loka!D8*[12]Loka!J8/100</f>
        <v>20416.548189449193</v>
      </c>
      <c r="I42" s="13"/>
      <c r="J42" s="13">
        <f>[11]Loka!E8*[12]Loka!K8/100</f>
        <v>94926.301718341696</v>
      </c>
      <c r="K42" s="13">
        <f>[11]Loka!E8*[12]Loka!L8/100</f>
        <v>121159.10222534025</v>
      </c>
      <c r="L42" s="13">
        <f>[11]Loka!E8*[12]Loka!M8/100</f>
        <v>4593.5960547733075</v>
      </c>
    </row>
    <row r="43" spans="1:12" x14ac:dyDescent="0.2">
      <c r="A43" s="12" t="s">
        <v>119</v>
      </c>
      <c r="B43" s="13">
        <f t="shared" si="1"/>
        <v>527210.57253808645</v>
      </c>
      <c r="C43" s="13">
        <f t="shared" si="1"/>
        <v>460276.16854130197</v>
      </c>
      <c r="D43" s="13">
        <f t="shared" si="1"/>
        <v>23829.258920386073</v>
      </c>
      <c r="E43" s="14"/>
      <c r="F43" s="13">
        <f>[11]Marras!D8*[12]Marras!H8/100</f>
        <v>430069.38815061667</v>
      </c>
      <c r="G43" s="13">
        <f>[11]Marras!D8*[12]Marras!I8/100</f>
        <v>334888.75925033761</v>
      </c>
      <c r="H43" s="13">
        <f>[11]Marras!D8*[12]Marras!J8/100</f>
        <v>20788.852599045764</v>
      </c>
      <c r="I43" s="13"/>
      <c r="J43" s="13">
        <f>[11]Marras!E8*[12]Marras!K8/100</f>
        <v>97141.184387469737</v>
      </c>
      <c r="K43" s="13">
        <f>[11]Marras!E8*[12]Marras!L8/100</f>
        <v>125387.40929096438</v>
      </c>
      <c r="L43" s="13">
        <f>[11]Marras!E8*[12]Marras!M8/100</f>
        <v>3040.406321340311</v>
      </c>
    </row>
    <row r="44" spans="1:12" x14ac:dyDescent="0.2">
      <c r="A44" s="12" t="s">
        <v>120</v>
      </c>
      <c r="B44" s="13">
        <f t="shared" si="1"/>
        <v>630082.45365597541</v>
      </c>
      <c r="C44" s="13">
        <f t="shared" si="1"/>
        <v>295025.88797600928</v>
      </c>
      <c r="D44" s="13">
        <f t="shared" si="1"/>
        <v>12198.658366736334</v>
      </c>
      <c r="E44" s="14"/>
      <c r="F44" s="13">
        <f>[11]Joulu!D8*[12]Joulu!H8/100</f>
        <v>394260.68015067786</v>
      </c>
      <c r="G44" s="13">
        <f>[11]Joulu!D8*[12]Joulu!I8/100</f>
        <v>191130.86275371644</v>
      </c>
      <c r="H44" s="13">
        <f>[11]Joulu!D8*[12]Joulu!J8/100</f>
        <v>10235.457095010093</v>
      </c>
      <c r="I44" s="13"/>
      <c r="J44" s="13">
        <f>[11]Joulu!E8*[12]Joulu!K8/100</f>
        <v>235821.77350529761</v>
      </c>
      <c r="K44" s="13">
        <f>[11]Joulu!E8*[12]Joulu!L8/100</f>
        <v>103895.02522229281</v>
      </c>
      <c r="L44" s="13">
        <f>[11]Joulu!E8*[12]Joulu!M8/100</f>
        <v>1963.2012717262398</v>
      </c>
    </row>
    <row r="45" spans="1:12" x14ac:dyDescent="0.2">
      <c r="A45" s="12" t="s">
        <v>124</v>
      </c>
      <c r="B45" s="13">
        <f t="shared" si="1"/>
        <v>574083.7425430296</v>
      </c>
      <c r="C45" s="13">
        <f t="shared" si="1"/>
        <v>382034.52004120906</v>
      </c>
      <c r="D45" s="13">
        <f t="shared" si="1"/>
        <v>17674.737414412597</v>
      </c>
      <c r="E45" s="14"/>
      <c r="F45" s="13">
        <f>[13]Tammi!D8*[14]Tammi!H8/100</f>
        <v>368548.6712994852</v>
      </c>
      <c r="G45" s="13">
        <f>[13]Tammi!D8*[14]Tammi!I8/100</f>
        <v>258720.0253032764</v>
      </c>
      <c r="H45" s="13">
        <f>[13]Tammi!D8*[14]Tammi!J8/100</f>
        <v>14733.303397880441</v>
      </c>
      <c r="I45" s="13"/>
      <c r="J45" s="13">
        <f>[13]Tammi!E8*[14]Tammi!K8/100</f>
        <v>205535.0712435444</v>
      </c>
      <c r="K45" s="13">
        <f>[13]Tammi!E8*[14]Tammi!L8/100</f>
        <v>123314.49473793268</v>
      </c>
      <c r="L45" s="13">
        <f>[13]Tammi!E8*[14]Tammi!M8/100</f>
        <v>2941.4340165321541</v>
      </c>
    </row>
    <row r="46" spans="1:12" x14ac:dyDescent="0.2">
      <c r="A46" s="12" t="s">
        <v>125</v>
      </c>
      <c r="B46" s="13">
        <f t="shared" si="1"/>
        <v>763069.91096332995</v>
      </c>
      <c r="C46" s="13">
        <f t="shared" si="1"/>
        <v>394122.53155204252</v>
      </c>
      <c r="D46" s="13">
        <f t="shared" si="1"/>
        <v>24345.557479567702</v>
      </c>
      <c r="E46" s="14"/>
      <c r="F46" s="13">
        <f>[13]Helmi!D8*[14]Helmi!H8/100</f>
        <v>601767.14578889089</v>
      </c>
      <c r="G46" s="13">
        <f>[13]Helmi!D8*[14]Helmi!I8/100</f>
        <v>283230.74097220891</v>
      </c>
      <c r="H46" s="13">
        <f>[13]Helmi!D8*[14]Helmi!J8/100</f>
        <v>22012.113231644118</v>
      </c>
      <c r="I46" s="13"/>
      <c r="J46" s="13">
        <f>[13]Helmi!E8*[14]Helmi!K8/100</f>
        <v>161302.76517443906</v>
      </c>
      <c r="K46" s="13">
        <f>[13]Helmi!E8*[14]Helmi!L8/100</f>
        <v>110891.7905798336</v>
      </c>
      <c r="L46" s="13">
        <f>[13]Helmi!E8*[14]Helmi!M8/100</f>
        <v>2333.444247923584</v>
      </c>
    </row>
    <row r="47" spans="1:12" x14ac:dyDescent="0.2">
      <c r="A47" s="12" t="s">
        <v>127</v>
      </c>
      <c r="B47" s="13">
        <f t="shared" si="1"/>
        <v>832775.92907577171</v>
      </c>
      <c r="C47" s="13">
        <f t="shared" si="1"/>
        <v>446130.77400252724</v>
      </c>
      <c r="D47" s="13">
        <f t="shared" si="1"/>
        <v>30831.296913842572</v>
      </c>
      <c r="E47" s="14"/>
      <c r="F47" s="13">
        <f>[13]Maalis!D8*[14]Maalis!H8/100</f>
        <v>663583.34474300593</v>
      </c>
      <c r="G47" s="13">
        <f>[13]Maalis!D8*[14]Maalis!I8/100</f>
        <v>324715.08144674101</v>
      </c>
      <c r="H47" s="13">
        <f>[13]Maalis!D8*[14]Maalis!J8/100</f>
        <v>25151.573804172302</v>
      </c>
      <c r="I47" s="13"/>
      <c r="J47" s="13">
        <f>[13]Maalis!E8*[14]Maalis!K8/100</f>
        <v>169192.58433276575</v>
      </c>
      <c r="K47" s="13">
        <f>[13]Maalis!E8*[14]Maalis!L8/100</f>
        <v>121415.69255578624</v>
      </c>
      <c r="L47" s="13">
        <f>[13]Maalis!E8*[14]Maalis!M8/100</f>
        <v>5679.7231096702717</v>
      </c>
    </row>
    <row r="48" spans="1:12" x14ac:dyDescent="0.2">
      <c r="A48" s="12" t="s">
        <v>128</v>
      </c>
      <c r="B48" s="13">
        <f t="shared" si="1"/>
        <v>702754.43632633623</v>
      </c>
      <c r="C48" s="13">
        <f t="shared" si="1"/>
        <v>387287.67044908082</v>
      </c>
      <c r="D48" s="13">
        <f t="shared" si="1"/>
        <v>27620.89322883611</v>
      </c>
      <c r="E48" s="14"/>
      <c r="F48" s="13">
        <f>[13]Huhti!D8*[14]Huhti!H8/100</f>
        <v>591947.39199508075</v>
      </c>
      <c r="G48" s="13">
        <f>[13]Huhti!D8*[14]Huhti!I8/100</f>
        <v>286756.92891762953</v>
      </c>
      <c r="H48" s="13">
        <f>[13]Huhti!D8*[14]Huhti!J8/100</f>
        <v>21426.679090890233</v>
      </c>
      <c r="I48" s="13"/>
      <c r="J48" s="13">
        <f>[13]Huhti!E8*[14]Huhti!K8/100</f>
        <v>110807.04433125544</v>
      </c>
      <c r="K48" s="13">
        <f>[13]Huhti!E8*[14]Huhti!L8/100</f>
        <v>100530.74153145128</v>
      </c>
      <c r="L48" s="13">
        <f>[13]Huhti!E8*[14]Huhti!M8/100</f>
        <v>6194.2141379458762</v>
      </c>
    </row>
    <row r="49" spans="1:18" x14ac:dyDescent="0.2">
      <c r="A49" s="15" t="s">
        <v>129</v>
      </c>
      <c r="B49" s="16">
        <f t="shared" si="1"/>
        <v>583636.25907315803</v>
      </c>
      <c r="C49" s="16">
        <f t="shared" si="1"/>
        <v>447645.04278703657</v>
      </c>
      <c r="D49" s="16">
        <f t="shared" si="1"/>
        <v>45387.698133866477</v>
      </c>
      <c r="E49" s="17"/>
      <c r="F49" s="16">
        <f>[13]Touko!D8*[14]Touko!H8/100</f>
        <v>441831.21183831751</v>
      </c>
      <c r="G49" s="16">
        <f>[13]Touko!D8*[14]Touko!I8/100</f>
        <v>307671.41663985257</v>
      </c>
      <c r="H49" s="16">
        <f>[13]Touko!D8*[14]Touko!J8/100</f>
        <v>38616.371514736777</v>
      </c>
      <c r="I49" s="16"/>
      <c r="J49" s="16">
        <f>[13]Touko!E8*[14]Touko!K8/100</f>
        <v>141805.04723484052</v>
      </c>
      <c r="K49" s="16">
        <f>[13]Touko!E8*[14]Touko!L8/100</f>
        <v>139973.626147184</v>
      </c>
      <c r="L49" s="16">
        <f>[13]Touko!E8*[14]Touko!M8/100</f>
        <v>6771.3266191296998</v>
      </c>
    </row>
    <row r="50" spans="1:18" x14ac:dyDescent="0.2">
      <c r="A50" s="58" t="s">
        <v>130</v>
      </c>
      <c r="B50" s="59">
        <f t="shared" si="1"/>
        <v>1350751.8741734242</v>
      </c>
      <c r="C50" s="59">
        <f t="shared" si="1"/>
        <v>449310.32545525895</v>
      </c>
      <c r="D50" s="59">
        <f t="shared" si="1"/>
        <v>52527.80036838552</v>
      </c>
      <c r="E50" s="58"/>
      <c r="F50" s="59">
        <f>[13]Kesä!D8*[14]Kesä!H8/100</f>
        <v>1018669.1502677901</v>
      </c>
      <c r="G50" s="59">
        <f>[13]Kesä!D8*[14]Kesä!I8/100</f>
        <v>297750.38492586691</v>
      </c>
      <c r="H50" s="59">
        <f>[13]Kesä!D8*[14]Kesä!J8/100</f>
        <v>47590.464806343</v>
      </c>
      <c r="I50" s="59"/>
      <c r="J50" s="59">
        <f>[13]Kesä!E8*[14]Kesä!K8/100</f>
        <v>332082.72390563402</v>
      </c>
      <c r="K50" s="59">
        <f>[13]Kesä!E8*[14]Kesä!L8/100</f>
        <v>151559.94052939201</v>
      </c>
      <c r="L50" s="59">
        <f>[13]Kesä!E8*[14]Kesä!M8/100</f>
        <v>4937.33556204252</v>
      </c>
    </row>
    <row r="51" spans="1:18" x14ac:dyDescent="0.2">
      <c r="A51" s="58" t="s">
        <v>131</v>
      </c>
      <c r="B51" s="59">
        <f t="shared" si="1"/>
        <v>2413735.5920171537</v>
      </c>
      <c r="C51" s="59">
        <f t="shared" si="1"/>
        <v>375315.43386153021</v>
      </c>
      <c r="D51" s="59">
        <f t="shared" si="1"/>
        <v>47335.974125529552</v>
      </c>
      <c r="E51" s="58"/>
      <c r="F51" s="59">
        <f>[13]Heinä!D8*[14]Heinä!H8/100</f>
        <v>1795376.4408361635</v>
      </c>
      <c r="G51" s="59">
        <f>[13]Heinä!D8*[14]Heinä!I8/100</f>
        <v>271213.74188024941</v>
      </c>
      <c r="H51" s="59">
        <f>[13]Heinä!D8*[14]Heinä!J8/100</f>
        <v>40127.81728780063</v>
      </c>
      <c r="I51" s="59"/>
      <c r="J51" s="59">
        <f>[13]Heinä!E8*[14]Heinä!K8/100</f>
        <v>618359.15118099039</v>
      </c>
      <c r="K51" s="59">
        <f>[13]Heinä!E8*[14]Heinä!L8/100</f>
        <v>104101.6919812808</v>
      </c>
      <c r="L51" s="59">
        <f>[13]Heinä!E8*[14]Heinä!M8/100</f>
        <v>7208.1568377289195</v>
      </c>
    </row>
    <row r="52" spans="1:18" x14ac:dyDescent="0.2">
      <c r="A52" s="58" t="s">
        <v>132</v>
      </c>
      <c r="B52" s="59">
        <f t="shared" si="1"/>
        <v>1352918.6039733835</v>
      </c>
      <c r="C52" s="59">
        <f t="shared" si="1"/>
        <v>488390.75947560283</v>
      </c>
      <c r="D52" s="59">
        <f t="shared" si="1"/>
        <v>42060.636557279402</v>
      </c>
      <c r="E52" s="58"/>
      <c r="F52" s="59">
        <f>[13]Elo!D8*[14]Elo!H8/100</f>
        <v>904438.06341705192</v>
      </c>
      <c r="G52" s="59">
        <f>[13]Elo!D8*[14]Elo!I8/100</f>
        <v>314250.90074037662</v>
      </c>
      <c r="H52" s="59">
        <f>[13]Elo!D8*[14]Elo!J8/100</f>
        <v>30741.035847569321</v>
      </c>
      <c r="I52" s="59"/>
      <c r="J52" s="59">
        <f>[13]Elo!E8*[14]Elo!K8/100</f>
        <v>448480.54055633157</v>
      </c>
      <c r="K52" s="59">
        <f>[13]Elo!E8*[14]Elo!L8/100</f>
        <v>174139.85873522621</v>
      </c>
      <c r="L52" s="59">
        <f>[13]Elo!E8*[14]Elo!M8/100</f>
        <v>11319.600709710081</v>
      </c>
    </row>
    <row r="53" spans="1:18" x14ac:dyDescent="0.2">
      <c r="A53" s="58" t="s">
        <v>133</v>
      </c>
      <c r="B53" s="59">
        <f t="shared" si="1"/>
        <v>696439.36303218303</v>
      </c>
      <c r="C53" s="59">
        <f t="shared" si="1"/>
        <v>541322.33384440374</v>
      </c>
      <c r="D53" s="59">
        <f t="shared" si="1"/>
        <v>40938.303125970677</v>
      </c>
      <c r="E53" s="58"/>
      <c r="F53" s="59">
        <f>[13]Syys!D8*[14]Syys!H8/100</f>
        <v>556524.90670351544</v>
      </c>
      <c r="G53" s="59">
        <f>[13]Syys!D8*[14]Syys!I8/100</f>
        <v>374756.89166729606</v>
      </c>
      <c r="H53" s="59">
        <f>[13]Syys!D8*[14]Syys!J8/100</f>
        <v>34354.201631119831</v>
      </c>
      <c r="I53" s="59"/>
      <c r="J53" s="59">
        <f>[13]Syys!E8*[14]Syys!K8/100</f>
        <v>139914.45632866761</v>
      </c>
      <c r="K53" s="59">
        <f>[13]Syys!E8*[14]Syys!L8/100</f>
        <v>166565.44217710767</v>
      </c>
      <c r="L53" s="59">
        <f>[13]Syys!E8*[14]Syys!M8/100</f>
        <v>6584.1014948508482</v>
      </c>
    </row>
    <row r="54" spans="1:18" x14ac:dyDescent="0.2">
      <c r="A54" s="56" t="s">
        <v>134</v>
      </c>
      <c r="B54" s="57">
        <f t="shared" si="1"/>
        <v>580586.46368354955</v>
      </c>
      <c r="C54" s="57">
        <f t="shared" si="1"/>
        <v>500177.87811990932</v>
      </c>
      <c r="D54" s="57">
        <f t="shared" si="1"/>
        <v>30007.658204097632</v>
      </c>
      <c r="E54" s="56"/>
      <c r="F54" s="57">
        <f>[13]Loka!D8*[14]Loka!H8/100</f>
        <v>493372.50097908406</v>
      </c>
      <c r="G54" s="57">
        <f>[13]Loka!D8*[14]Loka!I8/100</f>
        <v>372108.16024687962</v>
      </c>
      <c r="H54" s="57">
        <f>[13]Loka!D8*[14]Loka!J8/100</f>
        <v>26454.338780279799</v>
      </c>
      <c r="I54" s="57"/>
      <c r="J54" s="57">
        <f>[13]Loka!E8*[14]Loka!K8/100</f>
        <v>87213.962704465463</v>
      </c>
      <c r="K54" s="57">
        <f>[13]Loka!E8*[14]Loka!L8/100</f>
        <v>128069.71787302973</v>
      </c>
      <c r="L54" s="57">
        <f>[13]Loka!E8*[14]Loka!M8/100</f>
        <v>3553.3194238178321</v>
      </c>
    </row>
    <row r="55" spans="1:18" x14ac:dyDescent="0.2">
      <c r="A55" s="56" t="s">
        <v>135</v>
      </c>
      <c r="B55" s="57">
        <f t="shared" si="1"/>
        <v>503952.77152484708</v>
      </c>
      <c r="C55" s="57">
        <f t="shared" si="1"/>
        <v>498386.40201228095</v>
      </c>
      <c r="D55" s="57">
        <f t="shared" si="1"/>
        <v>24294.826465801765</v>
      </c>
      <c r="E55" s="56"/>
      <c r="F55" s="57">
        <f>[13]Marras!D8*[14]Marras!H8/100</f>
        <v>411337.85053585412</v>
      </c>
      <c r="G55" s="57">
        <f>[13]Marras!D8*[14]Marras!I8/100</f>
        <v>360198.55842511455</v>
      </c>
      <c r="H55" s="57">
        <f>[13]Marras!D8*[14]Marras!J8/100</f>
        <v>19731.591042196509</v>
      </c>
      <c r="I55" s="57"/>
      <c r="J55" s="57">
        <f>[13]Marras!E8*[14]Marras!K8/100</f>
        <v>92614.920988992977</v>
      </c>
      <c r="K55" s="57">
        <f>[13]Marras!E8*[14]Marras!L8/100</f>
        <v>138187.8435871664</v>
      </c>
      <c r="L55" s="57">
        <f>[13]Marras!E8*[14]Marras!M8/100</f>
        <v>4563.2354236052543</v>
      </c>
    </row>
    <row r="56" spans="1:18" x14ac:dyDescent="0.2">
      <c r="A56" s="56" t="s">
        <v>136</v>
      </c>
      <c r="B56" s="57">
        <f t="shared" si="1"/>
        <v>627825.00636779284</v>
      </c>
      <c r="C56" s="57">
        <f t="shared" si="1"/>
        <v>333638.35715426313</v>
      </c>
      <c r="D56" s="57">
        <f t="shared" si="1"/>
        <v>17272.636481148867</v>
      </c>
      <c r="E56" s="56"/>
      <c r="F56" s="57">
        <f>[13]Joulu!D8*[14]Joulu!H8/100</f>
        <v>394665.97880431561</v>
      </c>
      <c r="G56" s="57">
        <f>[13]Joulu!D8*[14]Joulu!I8/100</f>
        <v>215942.73535703722</v>
      </c>
      <c r="H56" s="57">
        <f>[13]Joulu!D8*[14]Joulu!J8/100</f>
        <v>13074.285841141851</v>
      </c>
      <c r="I56" s="57"/>
      <c r="J56" s="57">
        <f>[13]Joulu!E8*[14]Joulu!K8/100</f>
        <v>233159.0275634772</v>
      </c>
      <c r="K56" s="57">
        <f>[13]Joulu!E8*[14]Joulu!L8/100</f>
        <v>117695.62179722589</v>
      </c>
      <c r="L56" s="57">
        <f>[13]Joulu!E8*[14]Joulu!M8/100</f>
        <v>4198.3506400070155</v>
      </c>
    </row>
    <row r="57" spans="1:18" x14ac:dyDescent="0.2">
      <c r="A57" s="56" t="s">
        <v>138</v>
      </c>
      <c r="B57" s="57">
        <f t="shared" si="1"/>
        <v>585371.04184451024</v>
      </c>
      <c r="C57" s="57">
        <f t="shared" si="1"/>
        <v>407514.474039566</v>
      </c>
      <c r="D57" s="57">
        <f t="shared" si="1"/>
        <v>25758.484111584607</v>
      </c>
      <c r="E57" s="56"/>
      <c r="F57" s="13">
        <f>[15]Tammi!D8*[16]Tammi!H8/100</f>
        <v>369808.65945533029</v>
      </c>
      <c r="G57" s="13">
        <f>[15]Tammi!D8*[16]Tammi!I8/100</f>
        <v>272428.21509999351</v>
      </c>
      <c r="H57" s="13">
        <f>[15]Tammi!D8*[16]Tammi!J8/100</f>
        <v>21837.125440691678</v>
      </c>
      <c r="I57" s="13"/>
      <c r="J57" s="13">
        <f>[15]Tammi!E8*[16]Tammi!K8/100</f>
        <v>215562.38238917998</v>
      </c>
      <c r="K57" s="13">
        <f>[15]Tammi!E8*[16]Tammi!L8/100</f>
        <v>135086.25893957249</v>
      </c>
      <c r="L57" s="13">
        <f>[15]Tammi!E8*[16]Tammi!M8/100</f>
        <v>3921.3586708929297</v>
      </c>
    </row>
    <row r="58" spans="1:18" x14ac:dyDescent="0.2">
      <c r="A58" s="56" t="s">
        <v>140</v>
      </c>
      <c r="B58" s="57">
        <f t="shared" si="1"/>
        <v>737551.87118845317</v>
      </c>
      <c r="C58" s="57">
        <f t="shared" si="1"/>
        <v>408508.21398918971</v>
      </c>
      <c r="D58" s="57">
        <f t="shared" si="1"/>
        <v>24241.914828864683</v>
      </c>
      <c r="E58" s="56"/>
      <c r="F58" s="13">
        <f>[15]Helmi!D8*[16]Helmi!H8/100</f>
        <v>571326.44126633531</v>
      </c>
      <c r="G58" s="13">
        <f>[15]Helmi!D8*[16]Helmi!I8/100</f>
        <v>296942.81506511808</v>
      </c>
      <c r="H58" s="13">
        <f>[15]Helmi!D8*[16]Helmi!J8/100</f>
        <v>21275.743674773417</v>
      </c>
      <c r="I58" s="13"/>
      <c r="J58" s="13">
        <f>[15]Helmi!E8*[16]Helmi!K8/100</f>
        <v>166225.42992211788</v>
      </c>
      <c r="K58" s="13">
        <f>[15]Helmi!E8*[16]Helmi!L8/100</f>
        <v>111565.39892407163</v>
      </c>
      <c r="L58" s="13">
        <f>[15]Helmi!E8*[16]Helmi!M8/100</f>
        <v>2966.171154091267</v>
      </c>
    </row>
    <row r="59" spans="1:18" x14ac:dyDescent="0.2">
      <c r="A59" s="56" t="s">
        <v>141</v>
      </c>
      <c r="B59" s="57">
        <f t="shared" si="1"/>
        <v>953800.89350967016</v>
      </c>
      <c r="C59" s="57">
        <f t="shared" si="1"/>
        <v>432946.50216452096</v>
      </c>
      <c r="D59" s="57">
        <f t="shared" si="1"/>
        <v>27788.604325013046</v>
      </c>
      <c r="E59" s="56"/>
      <c r="F59" s="13">
        <f>[15]Maalis!D8*[16]Maalis!H8/100</f>
        <v>771332.74816174875</v>
      </c>
      <c r="G59" s="13">
        <f>[15]Maalis!D8*[16]Maalis!I8/100</f>
        <v>311358.11593140132</v>
      </c>
      <c r="H59" s="13">
        <f>[15]Maalis!D8*[16]Maalis!J8/100</f>
        <v>22514.135905744744</v>
      </c>
      <c r="I59" s="13"/>
      <c r="J59" s="13">
        <f>[15]Maalis!E8*[16]Maalis!K8/100</f>
        <v>182468.14534792141</v>
      </c>
      <c r="K59" s="13">
        <f>[15]Maalis!E8*[16]Maalis!L8/100</f>
        <v>121588.38623311964</v>
      </c>
      <c r="L59" s="13">
        <f>[15]Maalis!E8*[16]Maalis!M8/100</f>
        <v>5274.4684192683017</v>
      </c>
      <c r="Q59" s="42"/>
      <c r="R59" s="42"/>
    </row>
    <row r="60" spans="1:18" x14ac:dyDescent="0.2">
      <c r="A60" s="56" t="s">
        <v>142</v>
      </c>
      <c r="B60" s="57">
        <f t="shared" si="1"/>
        <v>706799.5443773492</v>
      </c>
      <c r="C60" s="57">
        <f t="shared" si="1"/>
        <v>457602.86458037613</v>
      </c>
      <c r="D60" s="57">
        <f t="shared" si="1"/>
        <v>26292.591039657455</v>
      </c>
      <c r="E60" s="56"/>
      <c r="F60" s="13">
        <f>[15]Huhti!D8*[16]Huhti!H8/100</f>
        <v>605497.49312693265</v>
      </c>
      <c r="G60" s="13">
        <f>[15]Huhti!D8*[16]Huhti!I8/100</f>
        <v>326759.82084491733</v>
      </c>
      <c r="H60" s="13">
        <f>[15]Huhti!D8*[16]Huhti!J8/100</f>
        <v>22648.686026240212</v>
      </c>
      <c r="I60" s="13"/>
      <c r="J60" s="13">
        <f>[15]Huhti!E8*[16]Huhti!K8/100</f>
        <v>101302.0512504166</v>
      </c>
      <c r="K60" s="13">
        <f>[15]Huhti!E8*[16]Huhti!L8/100</f>
        <v>130843.04373545879</v>
      </c>
      <c r="L60" s="13">
        <f>[15]Huhti!E8*[16]Huhti!M8/100</f>
        <v>3643.905013417243</v>
      </c>
      <c r="Q60" s="42"/>
      <c r="R60" s="39"/>
    </row>
    <row r="61" spans="1:18" x14ac:dyDescent="0.2">
      <c r="A61" s="58" t="s">
        <v>143</v>
      </c>
      <c r="B61" s="59">
        <f t="shared" si="1"/>
        <v>603925.55733577732</v>
      </c>
      <c r="C61" s="59">
        <f t="shared" si="1"/>
        <v>496692.46511473309</v>
      </c>
      <c r="D61" s="59">
        <f t="shared" si="1"/>
        <v>32566.977544593068</v>
      </c>
      <c r="E61" s="58"/>
      <c r="F61" s="16">
        <f>[15]Touko!D8*[16]Touko!H8/100</f>
        <v>457204.6048570312</v>
      </c>
      <c r="G61" s="16">
        <f>[15]Touko!D8*[16]Touko!I8/100</f>
        <v>331464.83164201758</v>
      </c>
      <c r="H61" s="16">
        <f>[15]Touko!D8*[16]Touko!J8/100</f>
        <v>27410.563496054718</v>
      </c>
      <c r="I61" s="16"/>
      <c r="J61" s="16">
        <f>[15]Touko!E8*[16]Touko!K8/100</f>
        <v>146720.9524787461</v>
      </c>
      <c r="K61" s="16">
        <f>[15]Touko!E8*[16]Touko!L8/100</f>
        <v>165227.63347271553</v>
      </c>
      <c r="L61" s="16">
        <f>[15]Touko!E8*[16]Touko!M8/100</f>
        <v>5156.4140485383505</v>
      </c>
      <c r="R61" s="38"/>
    </row>
    <row r="62" spans="1:18" x14ac:dyDescent="0.2">
      <c r="A62" s="58" t="s">
        <v>146</v>
      </c>
      <c r="B62" s="59">
        <f t="shared" si="1"/>
        <v>1352907.3276402059</v>
      </c>
      <c r="C62" s="59">
        <f t="shared" si="1"/>
        <v>458568.16136486258</v>
      </c>
      <c r="D62" s="59">
        <f t="shared" si="1"/>
        <v>54217.51098792618</v>
      </c>
      <c r="E62" s="58"/>
      <c r="F62" s="59">
        <f>[15]Kesä!D8*[16]Kesä!H8/100</f>
        <v>1052204.3209671555</v>
      </c>
      <c r="G62" s="59">
        <f>[15]Kesä!D8*[16]Kesä!I8/100</f>
        <v>296190.75117455301</v>
      </c>
      <c r="H62" s="59">
        <f>[15]Kesä!D8*[16]Kesä!J8/100</f>
        <v>47863.927854102745</v>
      </c>
      <c r="I62" s="59"/>
      <c r="J62" s="59">
        <f>[15]Kesä!E8*[16]Kesä!K8/100</f>
        <v>300703.00667305035</v>
      </c>
      <c r="K62" s="59">
        <f>[15]Kesä!E8*[16]Kesä!L8/100</f>
        <v>162377.41019030957</v>
      </c>
      <c r="L62" s="59">
        <f>[15]Kesä!E8*[16]Kesä!M8/100</f>
        <v>6353.5831338234366</v>
      </c>
      <c r="R62" s="38"/>
    </row>
    <row r="63" spans="1:18" x14ac:dyDescent="0.2">
      <c r="A63" s="58" t="s">
        <v>147</v>
      </c>
      <c r="B63" s="59">
        <f t="shared" si="1"/>
        <v>2462502.9125334779</v>
      </c>
      <c r="C63" s="59">
        <f t="shared" si="1"/>
        <v>381602.04652186634</v>
      </c>
      <c r="D63" s="59">
        <f t="shared" si="1"/>
        <v>52034.040943975779</v>
      </c>
      <c r="E63" s="58"/>
      <c r="F63" s="59">
        <f>[15]Heinä!D8*[16]Heinä!H8/100</f>
        <v>1893153.9597380289</v>
      </c>
      <c r="G63" s="59">
        <f>[15]Heinä!D8*[16]Heinä!I8/100</f>
        <v>277549.39032537886</v>
      </c>
      <c r="H63" s="59">
        <f>[15]Heinä!D8*[16]Heinä!J8/100</f>
        <v>45060.649936592403</v>
      </c>
      <c r="I63" s="59"/>
      <c r="J63" s="59">
        <f>[15]Heinä!E8*[16]Heinä!K8/100</f>
        <v>569348.95279544871</v>
      </c>
      <c r="K63" s="59">
        <f>[15]Heinä!E8*[16]Heinä!L8/100</f>
        <v>104052.65619648751</v>
      </c>
      <c r="L63" s="59">
        <f>[15]Heinä!E8*[16]Heinä!M8/100</f>
        <v>6973.3910073833749</v>
      </c>
      <c r="R63" s="38"/>
    </row>
    <row r="64" spans="1:18" x14ac:dyDescent="0.2">
      <c r="A64" s="58" t="s">
        <v>148</v>
      </c>
      <c r="B64" s="59">
        <f t="shared" si="1"/>
        <v>1396490.5614645253</v>
      </c>
      <c r="C64" s="59">
        <f t="shared" si="1"/>
        <v>520003.4401789775</v>
      </c>
      <c r="D64" s="59">
        <f t="shared" si="1"/>
        <v>45457.998342125618</v>
      </c>
      <c r="E64" s="58"/>
      <c r="F64" s="59">
        <f>[15]Elo!D8*[16]Elo!H8/100</f>
        <v>926961.54083120835</v>
      </c>
      <c r="G64" s="59">
        <f>[15]Elo!D8*[16]Elo!I8/100</f>
        <v>341060.39088616311</v>
      </c>
      <c r="H64" s="59">
        <f>[15]Elo!D8*[16]Elo!J8/100</f>
        <v>36720.068270885859</v>
      </c>
      <c r="I64" s="59"/>
      <c r="J64" s="59">
        <f>[15]Elo!E8*[16]Elo!K8/100</f>
        <v>469529.02063331701</v>
      </c>
      <c r="K64" s="59">
        <f>[15]Elo!E8*[16]Elo!L8/100</f>
        <v>178943.04929281439</v>
      </c>
      <c r="L64" s="59">
        <f>[15]Elo!E8*[16]Elo!M8/100</f>
        <v>8737.9300712397599</v>
      </c>
      <c r="R64" s="38"/>
    </row>
    <row r="65" spans="1:23" x14ac:dyDescent="0.2">
      <c r="A65" s="58" t="s">
        <v>149</v>
      </c>
      <c r="B65" s="59">
        <f t="shared" si="1"/>
        <v>736690.9896557983</v>
      </c>
      <c r="C65" s="59">
        <f t="shared" si="1"/>
        <v>546452.73757335637</v>
      </c>
      <c r="D65" s="59">
        <f t="shared" si="1"/>
        <v>39290.272769139097</v>
      </c>
      <c r="E65" s="58"/>
      <c r="F65" s="59">
        <f>[15]Syys!D8*[16]Syys!H8/100</f>
        <v>589799.64724680316</v>
      </c>
      <c r="G65" s="59">
        <f>[15]Syys!D8*[16]Syys!I8/100</f>
        <v>384519.94857558532</v>
      </c>
      <c r="H65" s="59">
        <f>[15]Syys!D8*[16]Syys!J8/100</f>
        <v>35265.404175592375</v>
      </c>
      <c r="I65" s="59"/>
      <c r="J65" s="59">
        <f>[15]Syys!E8*[16]Syys!K8/100</f>
        <v>146891.34240899509</v>
      </c>
      <c r="K65" s="59">
        <f>[15]Syys!E8*[16]Syys!L8/100</f>
        <v>161932.78899777104</v>
      </c>
      <c r="L65" s="59">
        <f>[15]Syys!E8*[16]Syys!M8/100</f>
        <v>4024.8685935467192</v>
      </c>
      <c r="R65" s="38"/>
    </row>
    <row r="66" spans="1:23" x14ac:dyDescent="0.2">
      <c r="A66" s="56" t="s">
        <v>150</v>
      </c>
      <c r="B66" s="57">
        <f t="shared" si="1"/>
        <v>601907.09792925802</v>
      </c>
      <c r="C66" s="57">
        <f t="shared" si="1"/>
        <v>525750.94405759883</v>
      </c>
      <c r="D66" s="57">
        <f t="shared" si="1"/>
        <v>37479.958010768598</v>
      </c>
      <c r="E66" s="56"/>
      <c r="F66" s="57">
        <f>[15]Loka!D8*[16]Loka!H8/100</f>
        <v>513437.96533440746</v>
      </c>
      <c r="G66" s="57">
        <f>[15]Loka!D8*[16]Loka!I8/100</f>
        <v>377149.15761346504</v>
      </c>
      <c r="H66" s="57">
        <f>[15]Loka!D8*[16]Loka!J8/100</f>
        <v>32662.877051204247</v>
      </c>
      <c r="I66" s="57"/>
      <c r="J66" s="57">
        <f>[15]Loka!E8*[16]Loka!K8/100</f>
        <v>88469.132594850569</v>
      </c>
      <c r="K66" s="57">
        <f>[15]Loka!E8*[16]Loka!L8/100</f>
        <v>148601.78644413376</v>
      </c>
      <c r="L66" s="57">
        <f>[15]Loka!E8*[16]Loka!M8/100</f>
        <v>4817.0809595643523</v>
      </c>
      <c r="R66" s="38"/>
    </row>
    <row r="67" spans="1:23" x14ac:dyDescent="0.2">
      <c r="A67" s="56" t="s">
        <v>151</v>
      </c>
      <c r="B67" s="57">
        <f t="shared" si="1"/>
        <v>529937.29300115141</v>
      </c>
      <c r="C67" s="57">
        <f t="shared" si="1"/>
        <v>507173.89981897915</v>
      </c>
      <c r="D67" s="57">
        <f t="shared" si="1"/>
        <v>32893.807183756311</v>
      </c>
      <c r="E67" s="56"/>
      <c r="F67" s="57">
        <f>[15]Marras!D8*[16]Marras!H8/100</f>
        <v>424279.11874615011</v>
      </c>
      <c r="G67" s="57">
        <f>[15]Marras!D8*[16]Marras!I8/100</f>
        <v>364468.4966088105</v>
      </c>
      <c r="H67" s="57">
        <f>[15]Marras!D8*[16]Marras!J8/100</f>
        <v>27953.384649939529</v>
      </c>
      <c r="I67" s="57"/>
      <c r="J67" s="57">
        <f>[15]Marras!E8*[16]Marras!K8/100</f>
        <v>105658.17425500136</v>
      </c>
      <c r="K67" s="57">
        <f>[15]Marras!E8*[16]Marras!L8/100</f>
        <v>142705.40321016865</v>
      </c>
      <c r="L67" s="57">
        <f>[15]Marras!E8*[16]Marras!M8/100</f>
        <v>4940.4225338167844</v>
      </c>
      <c r="R67" s="38"/>
    </row>
    <row r="68" spans="1:23" x14ac:dyDescent="0.2">
      <c r="A68" s="56" t="s">
        <v>152</v>
      </c>
      <c r="B68" s="57">
        <f t="shared" si="1"/>
        <v>698858.57773156534</v>
      </c>
      <c r="C68" s="57">
        <f t="shared" si="1"/>
        <v>337884.6417592254</v>
      </c>
      <c r="D68" s="57">
        <f t="shared" si="1"/>
        <v>13570.78051351817</v>
      </c>
      <c r="E68" s="56"/>
      <c r="F68" s="57">
        <f>[15]Joulu!D8*[16]Joulu!H8/100</f>
        <v>442133.71436100383</v>
      </c>
      <c r="G68" s="57">
        <f>[15]Joulu!D8*[16]Joulu!I8/100</f>
        <v>213530.093037635</v>
      </c>
      <c r="H68" s="57">
        <f>[15]Joulu!D8*[16]Joulu!J8/100</f>
        <v>8627.192603353993</v>
      </c>
      <c r="I68" s="57"/>
      <c r="J68" s="57">
        <f>[15]Joulu!E8*[16]Joulu!K8/100</f>
        <v>256724.86337056148</v>
      </c>
      <c r="K68" s="57">
        <f>[15]Joulu!E8*[16]Joulu!L8/100</f>
        <v>124354.54872159043</v>
      </c>
      <c r="L68" s="57">
        <f>[15]Joulu!E8*[16]Joulu!M8/100</f>
        <v>4943.5879101641776</v>
      </c>
      <c r="R68" s="38"/>
    </row>
    <row r="69" spans="1:23" x14ac:dyDescent="0.2">
      <c r="A69" s="56" t="s">
        <v>154</v>
      </c>
      <c r="B69" s="57">
        <f t="shared" si="1"/>
        <v>631852.27953063138</v>
      </c>
      <c r="C69" s="57">
        <f t="shared" si="1"/>
        <v>422386.92406307539</v>
      </c>
      <c r="D69" s="57">
        <f t="shared" si="1"/>
        <v>27100.796402137457</v>
      </c>
      <c r="E69" s="56"/>
      <c r="F69" s="57">
        <f>[17]Tammi!D8*[18]Tammi!H8/100</f>
        <v>370845.13859163702</v>
      </c>
      <c r="G69" s="57">
        <f>[17]Tammi!D8*[18]Tammi!I8/100</f>
        <v>271638.38393155916</v>
      </c>
      <c r="H69" s="57">
        <f>[17]Tammi!D8*[18]Tammi!J8/100</f>
        <v>21910.477473481889</v>
      </c>
      <c r="I69" s="57"/>
      <c r="J69" s="57">
        <f>[17]Tammi!E8*[18]Tammi!K8/100</f>
        <v>261007.1409389943</v>
      </c>
      <c r="K69" s="57">
        <f>[17]Tammi!E8*[18]Tammi!L8/100</f>
        <v>150748.54013151623</v>
      </c>
      <c r="L69" s="57">
        <f>[17]Tammi!E8*[18]Tammi!M8/100</f>
        <v>5190.318928655568</v>
      </c>
      <c r="R69" s="38"/>
    </row>
    <row r="70" spans="1:23" x14ac:dyDescent="0.2">
      <c r="A70" s="56" t="s">
        <v>158</v>
      </c>
      <c r="B70" s="57">
        <f t="shared" si="1"/>
        <v>782691.41242782434</v>
      </c>
      <c r="C70" s="57">
        <f t="shared" si="1"/>
        <v>421110.1519511193</v>
      </c>
      <c r="D70" s="57">
        <f t="shared" si="1"/>
        <v>23828.435618911757</v>
      </c>
      <c r="E70" s="56"/>
      <c r="F70" s="57">
        <f>[17]Helmi!D8*[18]Helmi!H8/100</f>
        <v>606819.23818975175</v>
      </c>
      <c r="G70" s="57">
        <f>[17]Helmi!D8*[18]Helmi!I8/100</f>
        <v>289607.87129574839</v>
      </c>
      <c r="H70" s="57">
        <f>[17]Helmi!D8*[18]Helmi!J8/100</f>
        <v>20641.890512665748</v>
      </c>
      <c r="I70" s="57"/>
      <c r="J70" s="57">
        <f>[17]Helmi!E8*[18]Helmi!K8/100</f>
        <v>175872.17423807256</v>
      </c>
      <c r="K70" s="57">
        <f>[17]Helmi!E8*[18]Helmi!L8/100</f>
        <v>131502.28065537088</v>
      </c>
      <c r="L70" s="57">
        <f>[17]Helmi!E8*[18]Helmi!M8/100</f>
        <v>3186.5451062460093</v>
      </c>
      <c r="R70" s="38"/>
    </row>
    <row r="71" spans="1:23" x14ac:dyDescent="0.2">
      <c r="A71" s="56" t="s">
        <v>159</v>
      </c>
      <c r="B71" s="57">
        <f t="shared" si="1"/>
        <v>907578.17733446136</v>
      </c>
      <c r="C71" s="57">
        <f t="shared" si="1"/>
        <v>516783.33044711372</v>
      </c>
      <c r="D71" s="57">
        <f t="shared" si="1"/>
        <v>42705.492209912882</v>
      </c>
      <c r="E71" s="56"/>
      <c r="F71" s="57">
        <f>[17]Maalis!D8*[18]Maalis!H8/100</f>
        <v>734414.68317604135</v>
      </c>
      <c r="G71" s="57">
        <f>[17]Maalis!D8*[18]Maalis!I8/100</f>
        <v>345387.43267143337</v>
      </c>
      <c r="H71" s="57">
        <f>[17]Maalis!D8*[18]Maalis!J8/100</f>
        <v>35753.884144716343</v>
      </c>
      <c r="I71" s="57"/>
      <c r="J71" s="57">
        <f>[17]Maalis!E8*[18]Maalis!K8/100</f>
        <v>173163.49415842007</v>
      </c>
      <c r="K71" s="57">
        <f>[17]Maalis!E8*[18]Maalis!L8/100</f>
        <v>171395.89777568035</v>
      </c>
      <c r="L71" s="57">
        <f>[17]Maalis!E8*[18]Maalis!M8/100</f>
        <v>6951.6080651965376</v>
      </c>
      <c r="R71" s="39"/>
    </row>
    <row r="72" spans="1:23" x14ac:dyDescent="0.2">
      <c r="A72" s="56" t="s">
        <v>160</v>
      </c>
      <c r="B72" s="57">
        <f t="shared" si="1"/>
        <v>831721.48320235859</v>
      </c>
      <c r="C72" s="57">
        <f t="shared" si="1"/>
        <v>413985.96934030321</v>
      </c>
      <c r="D72" s="57">
        <f t="shared" si="1"/>
        <v>33413.5474583666</v>
      </c>
      <c r="E72" s="56"/>
      <c r="F72" s="57">
        <f>[17]Huhti!D8*[18]Huhti!H8/100</f>
        <v>717808.54221647338</v>
      </c>
      <c r="G72" s="57">
        <f>[17]Huhti!D8*[18]Huhti!I8/100</f>
        <v>282615.85452673602</v>
      </c>
      <c r="H72" s="57">
        <f>[17]Huhti!D8*[18]Huhti!J8/100</f>
        <v>27936.603257818999</v>
      </c>
      <c r="I72" s="57"/>
      <c r="J72" s="57">
        <f>[17]Huhti!E8*[18]Huhti!K8/100</f>
        <v>113912.94098588519</v>
      </c>
      <c r="K72" s="57">
        <f>[17]Huhti!E8*[18]Huhti!L8/100</f>
        <v>131370.11481356723</v>
      </c>
      <c r="L72" s="57">
        <f>[17]Huhti!E8*[18]Huhti!M8/100</f>
        <v>5476.9442005476003</v>
      </c>
      <c r="R72" s="39"/>
    </row>
    <row r="73" spans="1:23" x14ac:dyDescent="0.2">
      <c r="A73" s="58" t="s">
        <v>161</v>
      </c>
      <c r="B73" s="59">
        <f t="shared" ref="B73:D104" si="2">F73+J73</f>
        <v>602156.85841766419</v>
      </c>
      <c r="C73" s="59">
        <f t="shared" si="2"/>
        <v>518436.99287949823</v>
      </c>
      <c r="D73" s="59">
        <f t="shared" si="2"/>
        <v>39958.148698119912</v>
      </c>
      <c r="E73" s="58"/>
      <c r="F73" s="59">
        <f>[17]Touko!D8*[18]Touko!H8/100</f>
        <v>468795.39214886987</v>
      </c>
      <c r="G73" s="59">
        <f>[17]Touko!D8*[18]Touko!I8/100</f>
        <v>339428.5201416348</v>
      </c>
      <c r="H73" s="59">
        <f>[17]Touko!D8*[18]Touko!J8/100</f>
        <v>31529.087704456804</v>
      </c>
      <c r="I73" s="59"/>
      <c r="J73" s="59">
        <f>[17]Touko!E8*[18]Touko!K8/100</f>
        <v>133361.46626879426</v>
      </c>
      <c r="K73" s="59">
        <f>[17]Touko!E8*[18]Touko!L8/100</f>
        <v>179008.47273786343</v>
      </c>
      <c r="L73" s="59">
        <f>[17]Touko!E8*[18]Touko!M8/100</f>
        <v>8429.0609936631081</v>
      </c>
      <c r="R73" s="38"/>
    </row>
    <row r="74" spans="1:23" x14ac:dyDescent="0.2">
      <c r="A74" s="58" t="s">
        <v>162</v>
      </c>
      <c r="B74" s="59">
        <f t="shared" si="2"/>
        <v>1390091.6463820951</v>
      </c>
      <c r="C74" s="59">
        <f t="shared" si="2"/>
        <v>514973.57783208345</v>
      </c>
      <c r="D74" s="59">
        <f t="shared" si="2"/>
        <v>60528.775787016159</v>
      </c>
      <c r="E74" s="58"/>
      <c r="F74" s="59">
        <f>[17]Kesä!D8*[18]Kesä!H8/100</f>
        <v>1080809.5311016422</v>
      </c>
      <c r="G74" s="59">
        <f>[17]Kesä!D8*[18]Kesä!I8/100</f>
        <v>311504.88243594719</v>
      </c>
      <c r="H74" s="59">
        <f>[17]Kesä!D8*[18]Kesä!J8/100</f>
        <v>46577.586460971746</v>
      </c>
      <c r="I74" s="59"/>
      <c r="J74" s="59">
        <f>[17]Kesä!E8*[18]Kesä!K8/100</f>
        <v>309282.11528045282</v>
      </c>
      <c r="K74" s="59">
        <f>[17]Kesä!E8*[18]Kesä!L8/100</f>
        <v>203468.69539613626</v>
      </c>
      <c r="L74" s="59">
        <f>[17]Kesä!E8*[18]Kesä!M8/100</f>
        <v>13951.189326044412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x14ac:dyDescent="0.2">
      <c r="A75" s="58" t="s">
        <v>163</v>
      </c>
      <c r="B75" s="59">
        <f t="shared" si="2"/>
        <v>2500911.5450553158</v>
      </c>
      <c r="C75" s="59">
        <f t="shared" si="2"/>
        <v>392731.42780227721</v>
      </c>
      <c r="D75" s="59">
        <f t="shared" si="2"/>
        <v>60382.027141692102</v>
      </c>
      <c r="E75" s="58"/>
      <c r="F75" s="59">
        <f>[17]Heinä!D8*[18]Heinä!H8/100</f>
        <v>1898666.9713764489</v>
      </c>
      <c r="G75" s="59">
        <f>[17]Heinä!D8*[18]Heinä!I8/100</f>
        <v>280396.63796255813</v>
      </c>
      <c r="H75" s="59">
        <f>[17]Heinä!D8*[18]Heinä!J8/100</f>
        <v>41100.390663213402</v>
      </c>
      <c r="I75" s="59"/>
      <c r="J75" s="59">
        <f>[17]Heinä!E8*[18]Heinä!K8/100</f>
        <v>602244.57367886684</v>
      </c>
      <c r="K75" s="59">
        <f>[17]Heinä!E8*[18]Heinä!L8/100</f>
        <v>112334.78983971907</v>
      </c>
      <c r="L75" s="59">
        <f>[17]Heinä!E8*[18]Heinä!M8/100</f>
        <v>19281.636478478704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x14ac:dyDescent="0.2">
      <c r="A76" s="58" t="s">
        <v>164</v>
      </c>
      <c r="B76" s="59">
        <f t="shared" si="2"/>
        <v>1469595.3811061475</v>
      </c>
      <c r="C76" s="59">
        <f t="shared" si="2"/>
        <v>523736.97585167555</v>
      </c>
      <c r="D76" s="59">
        <f t="shared" si="2"/>
        <v>47100.643046811871</v>
      </c>
      <c r="E76" s="58"/>
      <c r="F76" s="59">
        <f>[17]Elo!D8*[18]Elo!H8/100</f>
        <v>1002543.0835649822</v>
      </c>
      <c r="G76" s="59">
        <f>[17]Elo!D8*[18]Elo!I8/100</f>
        <v>342346.53874424362</v>
      </c>
      <c r="H76" s="59">
        <f>[17]Elo!D8*[18]Elo!J8/100</f>
        <v>33408.377690774127</v>
      </c>
      <c r="I76" s="59"/>
      <c r="J76" s="59">
        <f>[17]Elo!E8*[18]Elo!K8/100</f>
        <v>467052.29754116538</v>
      </c>
      <c r="K76" s="59">
        <f>[17]Elo!E8*[18]Elo!L8/100</f>
        <v>181390.43710743194</v>
      </c>
      <c r="L76" s="59">
        <f>[17]Elo!E8*[18]Elo!M8/100</f>
        <v>13692.265356037744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x14ac:dyDescent="0.2">
      <c r="A77" s="58" t="s">
        <v>165</v>
      </c>
      <c r="B77" s="59">
        <f t="shared" si="2"/>
        <v>799120.80489867553</v>
      </c>
      <c r="C77" s="59">
        <f t="shared" si="2"/>
        <v>606634.61126295151</v>
      </c>
      <c r="D77" s="59">
        <f t="shared" si="2"/>
        <v>43541.583841226886</v>
      </c>
      <c r="E77" s="58"/>
      <c r="F77" s="59">
        <f>[17]Syys!D8*[18]Syys!H8/100</f>
        <v>641198.92878643807</v>
      </c>
      <c r="G77" s="59">
        <f>[17]Syys!D8*[18]Syys!I8/100</f>
        <v>401756.21001403802</v>
      </c>
      <c r="H77" s="59">
        <f>[17]Syys!D8*[18]Syys!J8/100</f>
        <v>32844.861202751403</v>
      </c>
      <c r="I77" s="59"/>
      <c r="J77" s="59">
        <f>[17]Syys!E8*[18]Syys!K8/100</f>
        <v>157921.87611223749</v>
      </c>
      <c r="K77" s="59">
        <f>[17]Syys!E8*[18]Syys!L8/100</f>
        <v>204878.40124891355</v>
      </c>
      <c r="L77" s="59">
        <f>[17]Syys!E8*[18]Syys!M8/100</f>
        <v>10696.722638475483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x14ac:dyDescent="0.2">
      <c r="A78" s="56" t="s">
        <v>166</v>
      </c>
      <c r="B78" s="57">
        <f t="shared" si="2"/>
        <v>616678.67177733721</v>
      </c>
      <c r="C78" s="57">
        <f t="shared" si="2"/>
        <v>574011.75772914267</v>
      </c>
      <c r="D78" s="57">
        <f t="shared" si="2"/>
        <v>42042.570491054634</v>
      </c>
      <c r="E78" s="56"/>
      <c r="F78" s="57">
        <f>[17]Loka!D8*[18]Loka!H8/100</f>
        <v>520563.13441234594</v>
      </c>
      <c r="G78" s="57">
        <f>[17]Loka!D8*[18]Loka!I8/100</f>
        <v>392677.07005290815</v>
      </c>
      <c r="H78" s="57">
        <f>[17]Loka!D8*[18]Loka!J8/100</f>
        <v>29890.795532859618</v>
      </c>
      <c r="I78" s="57"/>
      <c r="J78" s="57">
        <f>[17]Loka!E8*[18]Loka!K8/100</f>
        <v>96115.537364991309</v>
      </c>
      <c r="K78" s="57">
        <f>[17]Loka!E8*[18]Loka!L8/100</f>
        <v>181334.68767623446</v>
      </c>
      <c r="L78" s="57">
        <f>[17]Loka!E8*[18]Loka!M8/100</f>
        <v>12151.774958195017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x14ac:dyDescent="0.2">
      <c r="A79" s="56" t="s">
        <v>167</v>
      </c>
      <c r="B79" s="57">
        <f t="shared" si="2"/>
        <v>538467.55512766447</v>
      </c>
      <c r="C79" s="57">
        <f t="shared" si="2"/>
        <v>576525.09099896485</v>
      </c>
      <c r="D79" s="57">
        <f t="shared" si="2"/>
        <v>43291.353870449893</v>
      </c>
      <c r="E79" s="56"/>
      <c r="F79" s="57">
        <f>[17]Marras!D8*[18]Marras!H8/100</f>
        <v>429855.35627201857</v>
      </c>
      <c r="G79" s="57">
        <f>[17]Marras!D8*[18]Marras!I8/100</f>
        <v>400138.74004634353</v>
      </c>
      <c r="H79" s="57">
        <f>[17]Marras!D8*[18]Marras!J8/100</f>
        <v>26142.903679925646</v>
      </c>
      <c r="I79" s="57"/>
      <c r="J79" s="57">
        <f>[17]Marras!E8*[18]Marras!K8/100</f>
        <v>108612.1988556459</v>
      </c>
      <c r="K79" s="57">
        <f>[17]Marras!E8*[18]Marras!L8/100</f>
        <v>176386.35095262126</v>
      </c>
      <c r="L79" s="57">
        <f>[17]Marras!E8*[18]Marras!M8/100</f>
        <v>17148.450190524251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x14ac:dyDescent="0.2">
      <c r="A80" s="56" t="s">
        <v>168</v>
      </c>
      <c r="B80" s="57">
        <f t="shared" si="2"/>
        <v>758675.68988964497</v>
      </c>
      <c r="C80" s="57">
        <f t="shared" si="2"/>
        <v>354497.09171780082</v>
      </c>
      <c r="D80" s="57">
        <f t="shared" si="2"/>
        <v>39620.21838887356</v>
      </c>
      <c r="E80" s="56"/>
      <c r="F80" s="57">
        <f>[17]Joulu!D8*[18]Joulu!H8/100</f>
        <v>448605.30827000522</v>
      </c>
      <c r="G80" s="57">
        <f>[17]Joulu!D8*[18]Joulu!I8/100</f>
        <v>217475.06548022962</v>
      </c>
      <c r="H80" s="57">
        <f>[17]Joulu!D8*[18]Joulu!J8/100</f>
        <v>21483.626247014901</v>
      </c>
      <c r="I80" s="57"/>
      <c r="J80" s="57">
        <f>[17]Joulu!E8*[18]Joulu!K8/100</f>
        <v>310070.38161963969</v>
      </c>
      <c r="K80" s="57">
        <f>[17]Joulu!E8*[18]Joulu!L8/100</f>
        <v>137022.02623757118</v>
      </c>
      <c r="L80" s="57">
        <f>[17]Joulu!E8*[18]Joulu!M8/100</f>
        <v>18136.592141858662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x14ac:dyDescent="0.2">
      <c r="A81" s="56" t="s">
        <v>171</v>
      </c>
      <c r="B81" s="57">
        <f t="shared" si="2"/>
        <v>680063.49807902565</v>
      </c>
      <c r="C81" s="57">
        <f t="shared" si="2"/>
        <v>490498.09063747304</v>
      </c>
      <c r="D81" s="57">
        <f t="shared" si="2"/>
        <v>26276.411282913898</v>
      </c>
      <c r="E81" s="56"/>
      <c r="F81" s="57">
        <f>[19]Tammi!D8*[20]Tammi!H8/100</f>
        <v>377797.32509630569</v>
      </c>
      <c r="G81" s="57">
        <f>[19]Tammi!D8*[20]Tammi!I8/100</f>
        <v>302513.10178524052</v>
      </c>
      <c r="H81" s="57">
        <f>[19]Tammi!D8*[20]Tammi!J8/100</f>
        <v>16002.57311636482</v>
      </c>
      <c r="I81" s="57"/>
      <c r="J81" s="57">
        <f>[19]Tammi!E8*[20]Tammi!K8/100</f>
        <v>302266.17298271996</v>
      </c>
      <c r="K81" s="57">
        <f>[19]Tammi!E8*[20]Tammi!L8/100</f>
        <v>187984.98885223252</v>
      </c>
      <c r="L81" s="57">
        <f>[19]Tammi!E8*[20]Tammi!M8/100</f>
        <v>10273.838166549076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x14ac:dyDescent="0.2">
      <c r="A82" s="56" t="s">
        <v>174</v>
      </c>
      <c r="B82" s="57">
        <f t="shared" si="2"/>
        <v>799216.45018818125</v>
      </c>
      <c r="C82" s="57">
        <f t="shared" si="2"/>
        <v>466637.78773178591</v>
      </c>
      <c r="D82" s="57">
        <f t="shared" si="2"/>
        <v>25586.762076501938</v>
      </c>
      <c r="E82" s="56"/>
      <c r="F82" s="57">
        <f>[19]Helmi!D8*[20]Helmi!H8/100</f>
        <v>604898.60210590146</v>
      </c>
      <c r="G82" s="57">
        <f>[19]Helmi!D8*[20]Helmi!I8/100</f>
        <v>322599.18719281087</v>
      </c>
      <c r="H82" s="57">
        <f>[19]Helmi!D8*[20]Helmi!J8/100</f>
        <v>20563.210698443498</v>
      </c>
      <c r="I82" s="57"/>
      <c r="J82" s="57">
        <f>[19]Helmi!E8*[20]Helmi!K8/100</f>
        <v>194317.84808227979</v>
      </c>
      <c r="K82" s="57">
        <f>[19]Helmi!E8*[20]Helmi!L8/100</f>
        <v>144038.60053897501</v>
      </c>
      <c r="L82" s="57">
        <f>[19]Helmi!E8*[20]Helmi!M8/100</f>
        <v>5023.5513780584406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x14ac:dyDescent="0.2">
      <c r="A83" s="56" t="s">
        <v>175</v>
      </c>
      <c r="B83" s="57">
        <f t="shared" si="2"/>
        <v>973939.34281136701</v>
      </c>
      <c r="C83" s="57">
        <f t="shared" si="2"/>
        <v>568804.70917066024</v>
      </c>
      <c r="D83" s="57">
        <f t="shared" si="2"/>
        <v>35401.94801170459</v>
      </c>
      <c r="E83" s="56"/>
      <c r="F83" s="57">
        <f>[19]Maalis!D8*[20]Maalis!H8/100</f>
        <v>765504.38013644156</v>
      </c>
      <c r="G83" s="57">
        <f>[19]Maalis!D8*[20]Maalis!I8/100</f>
        <v>388496.15144785156</v>
      </c>
      <c r="H83" s="57">
        <f>[19]Maalis!D8*[20]Maalis!J8/100</f>
        <v>25892.468407447497</v>
      </c>
      <c r="I83" s="57"/>
      <c r="J83" s="57">
        <f>[19]Maalis!E8*[20]Maalis!K8/100</f>
        <v>208434.96267492545</v>
      </c>
      <c r="K83" s="57">
        <f>[19]Maalis!E8*[20]Maalis!L8/100</f>
        <v>180308.55772280871</v>
      </c>
      <c r="L83" s="57">
        <f>[19]Maalis!E8*[20]Maalis!M8/100</f>
        <v>9509.4796042570943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x14ac:dyDescent="0.2">
      <c r="A84" s="56" t="s">
        <v>176</v>
      </c>
      <c r="B84" s="57">
        <f t="shared" si="2"/>
        <v>774995.17474436807</v>
      </c>
      <c r="C84" s="57">
        <f t="shared" si="2"/>
        <v>458883.25861065043</v>
      </c>
      <c r="D84" s="57">
        <f t="shared" si="2"/>
        <v>32075.566639073746</v>
      </c>
      <c r="E84" s="56"/>
      <c r="F84" s="57">
        <f>[19]Huhti!D8*[20]Huhti!H8/100</f>
        <v>640931.68834158126</v>
      </c>
      <c r="G84" s="57">
        <f>[19]Huhti!D8*[20]Huhti!I8/100</f>
        <v>320204.34970412799</v>
      </c>
      <c r="H84" s="57">
        <f>[19]Huhti!D8*[20]Huhti!J8/100</f>
        <v>23491.961950352248</v>
      </c>
      <c r="I84" s="57"/>
      <c r="J84" s="57">
        <f>[19]Huhti!E8*[20]Huhti!K8/100</f>
        <v>134063.4864027868</v>
      </c>
      <c r="K84" s="57">
        <f>[19]Huhti!E8*[20]Huhti!L8/100</f>
        <v>138678.90890652244</v>
      </c>
      <c r="L84" s="57">
        <f>[19]Huhti!E8*[20]Huhti!M8/100</f>
        <v>8583.604688721498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x14ac:dyDescent="0.2">
      <c r="A85" s="58" t="s">
        <v>177</v>
      </c>
      <c r="B85" s="59">
        <f t="shared" si="2"/>
        <v>621559.62323399563</v>
      </c>
      <c r="C85" s="59">
        <f t="shared" si="2"/>
        <v>566917.23484073137</v>
      </c>
      <c r="D85" s="59">
        <f t="shared" si="2"/>
        <v>42988.141924898664</v>
      </c>
      <c r="E85" s="58"/>
      <c r="F85" s="59">
        <f>[19]Touko!D8*[20]Touko!H8/100</f>
        <v>470241.46038522205</v>
      </c>
      <c r="G85" s="59">
        <f>[19]Touko!D8*[20]Touko!I8/100</f>
        <v>383446.60493603419</v>
      </c>
      <c r="H85" s="59">
        <f>[19]Touko!D8*[20]Touko!J8/100</f>
        <v>29704.934676977013</v>
      </c>
      <c r="I85" s="59"/>
      <c r="J85" s="59">
        <f>[19]Touko!E8*[20]Touko!K8/100</f>
        <v>151318.16284877353</v>
      </c>
      <c r="K85" s="59">
        <f>[19]Touko!E8*[20]Touko!L8/100</f>
        <v>183470.62990469713</v>
      </c>
      <c r="L85" s="59">
        <f>[19]Touko!E8*[20]Touko!M8/100</f>
        <v>13283.207247921648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x14ac:dyDescent="0.2">
      <c r="A86" s="58" t="s">
        <v>178</v>
      </c>
      <c r="B86" s="59">
        <f t="shared" si="2"/>
        <v>1481213.2636089791</v>
      </c>
      <c r="C86" s="59">
        <f t="shared" si="2"/>
        <v>546732.69485021615</v>
      </c>
      <c r="D86" s="59">
        <f t="shared" si="2"/>
        <v>61780.041543040366</v>
      </c>
      <c r="E86" s="58"/>
      <c r="F86" s="59">
        <f>[19]Kesä!D8*[20]Kesä!H8/100</f>
        <v>1154789.5098044092</v>
      </c>
      <c r="G86" s="59">
        <f>[19]Kesä!D8*[20]Kesä!I8/100</f>
        <v>349118.74814680236</v>
      </c>
      <c r="H86" s="59">
        <f>[19]Kesä!D8*[20]Kesä!J8/100</f>
        <v>45165.742047239284</v>
      </c>
      <c r="I86" s="59"/>
      <c r="J86" s="59">
        <f>[19]Kesä!E8*[20]Kesä!K8/100</f>
        <v>326423.75380456971</v>
      </c>
      <c r="K86" s="59">
        <f>[19]Kesä!E8*[20]Kesä!L8/100</f>
        <v>197613.94670341379</v>
      </c>
      <c r="L86" s="59">
        <f>[19]Kesä!E8*[20]Kesä!M8/100</f>
        <v>16614.299495801086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x14ac:dyDescent="0.2">
      <c r="A87" s="58" t="s">
        <v>179</v>
      </c>
      <c r="B87" s="59">
        <f t="shared" si="2"/>
        <v>2518993.8231664039</v>
      </c>
      <c r="C87" s="59">
        <f t="shared" si="2"/>
        <v>418379.50155417819</v>
      </c>
      <c r="D87" s="59">
        <f t="shared" si="2"/>
        <v>53327.675283152246</v>
      </c>
      <c r="E87" s="58"/>
      <c r="F87" s="59">
        <f>[19]Heinä!D8*[20]Heinä!H8/100</f>
        <v>1906056.781617085</v>
      </c>
      <c r="G87" s="59">
        <f>[19]Heinä!D8*[20]Heinä!I8/100</f>
        <v>303133.4373460635</v>
      </c>
      <c r="H87" s="59">
        <f>[19]Heinä!D8*[20]Heinä!J8/100</f>
        <v>37547.781039098023</v>
      </c>
      <c r="I87" s="59"/>
      <c r="J87" s="59">
        <f>[19]Heinä!E8*[20]Heinä!K8/100</f>
        <v>612937.04154931905</v>
      </c>
      <c r="K87" s="59">
        <f>[19]Heinä!E8*[20]Heinä!L8/100</f>
        <v>115246.06420811472</v>
      </c>
      <c r="L87" s="59">
        <f>[19]Heinä!E8*[20]Heinä!M8/100</f>
        <v>15779.894244054227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2">
      <c r="A88" s="58" t="s">
        <v>180</v>
      </c>
      <c r="B88" s="59">
        <f t="shared" si="2"/>
        <v>1481974.8208294611</v>
      </c>
      <c r="C88" s="59">
        <f t="shared" si="2"/>
        <v>585463.85672490764</v>
      </c>
      <c r="D88" s="59">
        <f t="shared" si="2"/>
        <v>72533.322444248042</v>
      </c>
      <c r="E88" s="58"/>
      <c r="F88" s="59">
        <f>[19]Elo!D8*[20]Elo!H8/100</f>
        <v>1010594.1284442822</v>
      </c>
      <c r="G88" s="59">
        <f>[19]Elo!D8*[20]Elo!I8/100</f>
        <v>388289.49312247278</v>
      </c>
      <c r="H88" s="59">
        <f>[19]Elo!D8*[20]Elo!J8/100</f>
        <v>49472.378433245038</v>
      </c>
      <c r="I88" s="59"/>
      <c r="J88" s="59">
        <f>[19]Elo!E8*[20]Elo!K8/100</f>
        <v>471380.69238517882</v>
      </c>
      <c r="K88" s="59">
        <f>[19]Elo!E8*[20]Elo!L8/100</f>
        <v>197174.36360243487</v>
      </c>
      <c r="L88" s="59">
        <f>[19]Elo!E8*[20]Elo!M8/100</f>
        <v>23060.944011003008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x14ac:dyDescent="0.2">
      <c r="A89" s="58" t="s">
        <v>181</v>
      </c>
      <c r="B89" s="59">
        <f t="shared" si="2"/>
        <v>834306.3515685593</v>
      </c>
      <c r="C89" s="59">
        <f t="shared" si="2"/>
        <v>596312.16448490787</v>
      </c>
      <c r="D89" s="59">
        <f t="shared" si="2"/>
        <v>51467.483940571394</v>
      </c>
      <c r="E89" s="58"/>
      <c r="F89" s="59">
        <f>[19]Syys!D8*[20]Syys!H8/100</f>
        <v>663743.38719576749</v>
      </c>
      <c r="G89" s="59">
        <f>[19]Syys!D8*[20]Syys!I8/100</f>
        <v>410724.89931145223</v>
      </c>
      <c r="H89" s="59">
        <f>[19]Syys!D8*[20]Syys!J8/100</f>
        <v>39850.713484980028</v>
      </c>
      <c r="I89" s="59"/>
      <c r="J89" s="59">
        <f>[19]Syys!E8*[20]Syys!K8/100</f>
        <v>170562.96437279184</v>
      </c>
      <c r="K89" s="59">
        <f>[19]Syys!E8*[20]Syys!L8/100</f>
        <v>185587.26517345561</v>
      </c>
      <c r="L89" s="59">
        <f>[19]Syys!E8*[20]Syys!M8/100</f>
        <v>11616.770455591364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x14ac:dyDescent="0.2">
      <c r="A90" s="56" t="s">
        <v>182</v>
      </c>
      <c r="B90" s="57">
        <f t="shared" si="2"/>
        <v>664333.85180422664</v>
      </c>
      <c r="C90" s="57">
        <f t="shared" si="2"/>
        <v>583560.86693587969</v>
      </c>
      <c r="D90" s="57">
        <f t="shared" si="2"/>
        <v>62352.281259599076</v>
      </c>
      <c r="E90" s="56"/>
      <c r="F90" s="57">
        <f>[19]Loka!D8*[20]Loka!H8/100</f>
        <v>555327.1601377693</v>
      </c>
      <c r="G90" s="57">
        <f>[19]Loka!D8*[20]Loka!I8/100</f>
        <v>416211.6578314025</v>
      </c>
      <c r="H90" s="57">
        <f>[19]Loka!D8*[20]Loka!J8/100</f>
        <v>44265.18203082816</v>
      </c>
      <c r="I90" s="57"/>
      <c r="J90" s="57">
        <f>[19]Loka!E8*[20]Loka!K8/100</f>
        <v>109006.69166645739</v>
      </c>
      <c r="K90" s="57">
        <f>[19]Loka!E8*[20]Loka!L8/100</f>
        <v>167349.20910447725</v>
      </c>
      <c r="L90" s="57">
        <f>[19]Loka!E8*[20]Loka!M8/100</f>
        <v>18087.099228770916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x14ac:dyDescent="0.2">
      <c r="A91" s="56" t="s">
        <v>183</v>
      </c>
      <c r="B91" s="57">
        <f t="shared" si="2"/>
        <v>590748.74281511398</v>
      </c>
      <c r="C91" s="57">
        <f t="shared" si="2"/>
        <v>585666.15373862186</v>
      </c>
      <c r="D91" s="57">
        <f t="shared" si="2"/>
        <v>38305.103447715548</v>
      </c>
      <c r="E91" s="56"/>
      <c r="F91" s="57">
        <f>[19]Marras!D8*[20]Marras!H8/100</f>
        <v>461732.10311927646</v>
      </c>
      <c r="G91" s="57">
        <f>[19]Marras!D8*[20]Marras!I8/100</f>
        <v>413079.61278331833</v>
      </c>
      <c r="H91" s="57">
        <f>[19]Marras!D8*[20]Marras!J8/100</f>
        <v>30136.28410102499</v>
      </c>
      <c r="I91" s="57"/>
      <c r="J91" s="57">
        <f>[19]Marras!E8*[20]Marras!K8/100</f>
        <v>129016.63969583751</v>
      </c>
      <c r="K91" s="57">
        <f>[19]Marras!E8*[20]Marras!L8/100</f>
        <v>172586.5409553035</v>
      </c>
      <c r="L91" s="57">
        <f>[19]Marras!E8*[20]Marras!M8/100</f>
        <v>8168.819346690555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">
      <c r="A92" s="56" t="s">
        <v>184</v>
      </c>
      <c r="B92" s="57">
        <f t="shared" si="2"/>
        <v>841415.18484067929</v>
      </c>
      <c r="C92" s="57">
        <f t="shared" si="2"/>
        <v>382459.04472347128</v>
      </c>
      <c r="D92" s="57">
        <f t="shared" si="2"/>
        <v>21494.770437146275</v>
      </c>
      <c r="E92" s="56"/>
      <c r="F92" s="57">
        <f>[19]Joulu!D8*[20]Joulu!H8/100</f>
        <v>481115.14427999186</v>
      </c>
      <c r="G92" s="57">
        <f>[19]Joulu!D8*[20]Joulu!I8/100</f>
        <v>240052.57156791768</v>
      </c>
      <c r="H92" s="57">
        <f>[19]Joulu!D8*[20]Joulu!J8/100</f>
        <v>15755.28415135353</v>
      </c>
      <c r="I92" s="57"/>
      <c r="J92" s="57">
        <f>[19]Joulu!E8*[20]Joulu!K8/100</f>
        <v>360300.04056068743</v>
      </c>
      <c r="K92" s="57">
        <f>[19]Joulu!E8*[20]Joulu!L8/100</f>
        <v>142406.47315555363</v>
      </c>
      <c r="L92" s="57">
        <f>[19]Joulu!E8*[20]Joulu!M8/100</f>
        <v>5739.4862857927437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">
      <c r="A93" s="56" t="s">
        <v>186</v>
      </c>
      <c r="B93" s="57">
        <f t="shared" si="2"/>
        <v>726411.56314577255</v>
      </c>
      <c r="C93" s="57">
        <f t="shared" si="2"/>
        <v>538158.87505915854</v>
      </c>
      <c r="D93" s="57">
        <f t="shared" si="2"/>
        <v>25247.561792537348</v>
      </c>
      <c r="E93" s="56"/>
      <c r="F93" s="57">
        <f>[21]Tammi!D8*[22]Tammi!H8/100</f>
        <v>390331.98971572967</v>
      </c>
      <c r="G93" s="57">
        <f>[21]Tammi!D8*[22]Tammi!I8/100</f>
        <v>324580.49964462774</v>
      </c>
      <c r="H93" s="57">
        <f>[21]Tammi!D8*[22]Tammi!J8/100</f>
        <v>15274.510635991655</v>
      </c>
      <c r="I93" s="57"/>
      <c r="J93" s="57">
        <f>[21]Tammi!E8*[22]Tammi!K8/100</f>
        <v>336079.57343004289</v>
      </c>
      <c r="K93" s="57">
        <f>[21]Tammi!E8*[22]Tammi!L8/100</f>
        <v>213578.37541453075</v>
      </c>
      <c r="L93" s="57">
        <f>[21]Tammi!E8*[22]Tammi!M8/100</f>
        <v>9973.0511565456927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x14ac:dyDescent="0.2">
      <c r="A94" s="56" t="s">
        <v>189</v>
      </c>
      <c r="B94" s="57">
        <f t="shared" si="2"/>
        <v>913750.31650549034</v>
      </c>
      <c r="C94" s="57">
        <f t="shared" si="2"/>
        <v>533605.03455665684</v>
      </c>
      <c r="D94" s="57">
        <f t="shared" si="2"/>
        <v>31020.648944930934</v>
      </c>
      <c r="E94" s="56"/>
      <c r="F94" s="57">
        <f>[21]Helmi!D8*[22]Helmi!H8/100</f>
        <v>685117.17003116268</v>
      </c>
      <c r="G94" s="57">
        <f>[21]Helmi!D8*[22]Helmi!I8/100</f>
        <v>360633.42393437662</v>
      </c>
      <c r="H94" s="57">
        <f>[21]Helmi!D8*[22]Helmi!J8/100</f>
        <v>23810.406041947648</v>
      </c>
      <c r="I94" s="57"/>
      <c r="J94" s="57">
        <f>[21]Helmi!E8*[22]Helmi!K8/100</f>
        <v>228633.14647432766</v>
      </c>
      <c r="K94" s="57">
        <f>[21]Helmi!E8*[22]Helmi!L8/100</f>
        <v>172971.61062228028</v>
      </c>
      <c r="L94" s="57">
        <f>[21]Helmi!E8*[22]Helmi!M8/100</f>
        <v>7210.2429029832847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x14ac:dyDescent="0.2">
      <c r="A95" s="56" t="s">
        <v>190</v>
      </c>
      <c r="B95" s="57">
        <f t="shared" si="2"/>
        <v>1039249.8414309253</v>
      </c>
      <c r="C95" s="57">
        <f t="shared" si="2"/>
        <v>544269.89211072423</v>
      </c>
      <c r="D95" s="57">
        <f t="shared" si="2"/>
        <v>29747.26645785592</v>
      </c>
      <c r="E95" s="56"/>
      <c r="F95" s="57">
        <f>[21]Maalis!D8*[22]Maalis!H8/100</f>
        <v>796460.78191288328</v>
      </c>
      <c r="G95" s="57">
        <f>[21]Maalis!D8*[22]Maalis!I8/100</f>
        <v>374363.55284875241</v>
      </c>
      <c r="H95" s="57">
        <f>[21]Maalis!D8*[22]Maalis!J8/100</f>
        <v>20868.665239556074</v>
      </c>
      <c r="I95" s="57"/>
      <c r="J95" s="57">
        <f>[21]Maalis!E8*[22]Maalis!K8/100</f>
        <v>242789.05951804205</v>
      </c>
      <c r="K95" s="57">
        <f>[21]Maalis!E8*[22]Maalis!L8/100</f>
        <v>169906.33926197179</v>
      </c>
      <c r="L95" s="57">
        <f>[21]Maalis!E8*[22]Maalis!M8/100</f>
        <v>8878.6012182998456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x14ac:dyDescent="0.2">
      <c r="A96" s="56" t="s">
        <v>191</v>
      </c>
      <c r="B96" s="57">
        <f t="shared" si="2"/>
        <v>756366.43574079068</v>
      </c>
      <c r="C96" s="57">
        <f t="shared" si="2"/>
        <v>568072.66204160708</v>
      </c>
      <c r="D96" s="57">
        <f t="shared" si="2"/>
        <v>31613.90221874672</v>
      </c>
      <c r="E96" s="56"/>
      <c r="F96" s="57">
        <f>[21]Huhti!D8*[22]Huhti!H8/100</f>
        <v>617113.4065908842</v>
      </c>
      <c r="G96" s="57">
        <f>[21]Huhti!D8*[22]Huhti!I8/100</f>
        <v>402130.36951537756</v>
      </c>
      <c r="H96" s="57">
        <f>[21]Huhti!D8*[22]Huhti!J8/100</f>
        <v>23284.223895823296</v>
      </c>
      <c r="I96" s="57"/>
      <c r="J96" s="57">
        <f>[21]Huhti!E8*[22]Huhti!K8/100</f>
        <v>139253.02914990651</v>
      </c>
      <c r="K96" s="57">
        <f>[21]Huhti!E8*[22]Huhti!L8/100</f>
        <v>165942.29252622952</v>
      </c>
      <c r="L96" s="57">
        <f>[21]Huhti!E8*[22]Huhti!M8/100</f>
        <v>8329.6783229234261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x14ac:dyDescent="0.2">
      <c r="A97" s="58" t="s">
        <v>192</v>
      </c>
      <c r="B97" s="59">
        <f t="shared" si="2"/>
        <v>669892.6354565057</v>
      </c>
      <c r="C97" s="59">
        <f t="shared" si="2"/>
        <v>583213.91835432407</v>
      </c>
      <c r="D97" s="59">
        <f t="shared" si="2"/>
        <v>51915.446190741488</v>
      </c>
      <c r="E97" s="58"/>
      <c r="F97" s="59">
        <f>[21]Touko!D8*[22]Touko!H8/100</f>
        <v>502978.51276539022</v>
      </c>
      <c r="G97" s="59">
        <f>[21]Touko!D8*[22]Touko!I8/100</f>
        <v>396024.32380888425</v>
      </c>
      <c r="H97" s="59">
        <f>[21]Touko!D8*[22]Touko!J8/100</f>
        <v>41129.163429486129</v>
      </c>
      <c r="I97" s="59"/>
      <c r="J97" s="59">
        <f>[21]Touko!E8*[22]Touko!K8/100</f>
        <v>166914.12269111548</v>
      </c>
      <c r="K97" s="59">
        <f>[21]Touko!E8*[22]Touko!L8/100</f>
        <v>187189.59454543982</v>
      </c>
      <c r="L97" s="59">
        <f>[21]Touko!E8*[22]Touko!M8/100</f>
        <v>10786.282761255361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x14ac:dyDescent="0.2">
      <c r="A98" s="58" t="s">
        <v>193</v>
      </c>
      <c r="B98" s="59">
        <f t="shared" si="2"/>
        <v>1461459.7195760338</v>
      </c>
      <c r="C98" s="59">
        <f t="shared" si="2"/>
        <v>564305.35971022863</v>
      </c>
      <c r="D98" s="59">
        <f t="shared" si="2"/>
        <v>55419.920716788467</v>
      </c>
      <c r="E98" s="58"/>
      <c r="F98" s="59">
        <f>[21]Kesä!D8*[22]Kesä!H8/100</f>
        <v>1123926.0175272659</v>
      </c>
      <c r="G98" s="59">
        <f>[21]Kesä!D8*[22]Kesä!I8/100</f>
        <v>384981.4499517525</v>
      </c>
      <c r="H98" s="59">
        <f>[21]Kesä!D8*[22]Kesä!J8/100</f>
        <v>44901.532527196883</v>
      </c>
      <c r="I98" s="59"/>
      <c r="J98" s="59">
        <f>[21]Kesä!E8*[22]Kesä!K8/100</f>
        <v>337533.70204876794</v>
      </c>
      <c r="K98" s="59">
        <f>[21]Kesä!E8*[22]Kesä!L8/100</f>
        <v>179323.90975847613</v>
      </c>
      <c r="L98" s="59">
        <f>[21]Kesä!E8*[22]Kesä!M8/100</f>
        <v>10518.388189591584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x14ac:dyDescent="0.2">
      <c r="A99" s="58" t="s">
        <v>195</v>
      </c>
      <c r="B99" s="59">
        <f t="shared" si="2"/>
        <v>2442530.3209487805</v>
      </c>
      <c r="C99" s="59">
        <f t="shared" si="2"/>
        <v>464965.41889710497</v>
      </c>
      <c r="D99" s="59">
        <f t="shared" si="2"/>
        <v>59619.260162145394</v>
      </c>
      <c r="E99" s="58"/>
      <c r="F99" s="59">
        <f>[21]Heinä!D8*[22]Heinä!H8/100</f>
        <v>1864828.7396137766</v>
      </c>
      <c r="G99" s="59">
        <f>[21]Heinä!D8*[22]Heinä!I8/100</f>
        <v>335809.92895973654</v>
      </c>
      <c r="H99" s="59">
        <f>[21]Heinä!D8*[22]Heinä!J8/100</f>
        <v>43130.331428730904</v>
      </c>
      <c r="I99" s="59"/>
      <c r="J99" s="59">
        <f>[21]Heinä!E8*[22]Heinä!K8/100</f>
        <v>577701.58133500384</v>
      </c>
      <c r="K99" s="59">
        <f>[21]Heinä!E8*[22]Heinä!L8/100</f>
        <v>129155.48993736845</v>
      </c>
      <c r="L99" s="59">
        <f>[21]Heinä!E8*[22]Heinä!M8/100</f>
        <v>16488.92873341449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x14ac:dyDescent="0.2">
      <c r="A100" s="58" t="s">
        <v>196</v>
      </c>
      <c r="B100" s="59">
        <f t="shared" si="2"/>
        <v>1430210.882465289</v>
      </c>
      <c r="C100" s="59">
        <f t="shared" si="2"/>
        <v>608922.36774070177</v>
      </c>
      <c r="D100" s="59">
        <f t="shared" si="2"/>
        <v>54580.749800972262</v>
      </c>
      <c r="E100" s="58"/>
      <c r="F100" s="59">
        <f>[21]Elo!D8*[22]Elo!H8/100</f>
        <v>975871.36803106894</v>
      </c>
      <c r="G100" s="59">
        <f>[21]Elo!D8*[22]Elo!I8/100</f>
        <v>399942.43082165532</v>
      </c>
      <c r="H100" s="59">
        <f>[21]Elo!D8*[22]Elo!J8/100</f>
        <v>36227.201151511996</v>
      </c>
      <c r="I100" s="59"/>
      <c r="J100" s="59">
        <f>[21]Elo!E8*[22]Elo!K8/100</f>
        <v>454339.51443422004</v>
      </c>
      <c r="K100" s="59">
        <f>[21]Elo!E8*[22]Elo!L8/100</f>
        <v>208979.93691904645</v>
      </c>
      <c r="L100" s="59">
        <f>[21]Elo!E8*[22]Elo!M8/100</f>
        <v>18353.548649460263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2">
      <c r="A101" s="58" t="s">
        <v>197</v>
      </c>
      <c r="B101" s="59">
        <f t="shared" si="2"/>
        <v>800219.39378275396</v>
      </c>
      <c r="C101" s="59">
        <f t="shared" si="2"/>
        <v>643849.05002943252</v>
      </c>
      <c r="D101" s="59">
        <f t="shared" si="2"/>
        <v>51003.556190878444</v>
      </c>
      <c r="E101" s="58"/>
      <c r="F101" s="59">
        <f>[21]Syys!D8*[22]Syys!H8/100</f>
        <v>633447.13965985202</v>
      </c>
      <c r="G101" s="59">
        <f>[21]Syys!D8*[22]Syys!I8/100</f>
        <v>439536.59905255365</v>
      </c>
      <c r="H101" s="59">
        <f>[21]Syys!D8*[22]Syys!J8/100</f>
        <v>38971.261287594352</v>
      </c>
      <c r="I101" s="59"/>
      <c r="J101" s="59">
        <f>[21]Syys!E8*[22]Syys!K8/100</f>
        <v>166772.254122902</v>
      </c>
      <c r="K101" s="59">
        <f>[21]Syys!E8*[22]Syys!L8/100</f>
        <v>204312.45097687884</v>
      </c>
      <c r="L101" s="59">
        <f>[21]Syys!E8*[22]Syys!M8/100</f>
        <v>12032.294903284095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x14ac:dyDescent="0.2">
      <c r="A102" s="56" t="s">
        <v>198</v>
      </c>
      <c r="B102" s="57">
        <f t="shared" si="2"/>
        <v>668014.4303962331</v>
      </c>
      <c r="C102" s="57">
        <f t="shared" si="2"/>
        <v>629775.94636811235</v>
      </c>
      <c r="D102" s="57">
        <f t="shared" si="2"/>
        <v>33370.623240567365</v>
      </c>
      <c r="E102" s="56"/>
      <c r="F102" s="57">
        <f>[21]Loka!D8*[22]Loka!H8/100</f>
        <v>546365.0247637491</v>
      </c>
      <c r="G102" s="57">
        <f>[21]Loka!D8*[22]Loka!I8/100</f>
        <v>451738.37519489066</v>
      </c>
      <c r="H102" s="57">
        <f>[21]Loka!D8*[22]Loka!J8/100</f>
        <v>26591.600044434286</v>
      </c>
      <c r="I102" s="57"/>
      <c r="J102" s="57">
        <f>[21]Loka!E8*[22]Loka!K8/100</f>
        <v>121649.40563248402</v>
      </c>
      <c r="K102" s="57">
        <f>[21]Loka!E8*[22]Loka!L8/100</f>
        <v>178037.57117322169</v>
      </c>
      <c r="L102" s="57">
        <f>[21]Loka!E8*[22]Loka!M8/100</f>
        <v>6779.0231961330755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x14ac:dyDescent="0.2">
      <c r="A103" s="56" t="s">
        <v>199</v>
      </c>
      <c r="B103" s="57">
        <f t="shared" si="2"/>
        <v>602739.46597921918</v>
      </c>
      <c r="C103" s="57">
        <f t="shared" si="2"/>
        <v>576696.9494095362</v>
      </c>
      <c r="D103" s="57">
        <f t="shared" si="2"/>
        <v>33590.584616096807</v>
      </c>
      <c r="E103" s="56"/>
      <c r="F103" s="57">
        <f>[21]Marras!D8*[22]Marras!H8/100</f>
        <v>467086.74830762553</v>
      </c>
      <c r="G103" s="57">
        <f>[21]Marras!D8*[22]Marras!I8/100</f>
        <v>415777.34143033141</v>
      </c>
      <c r="H103" s="57">
        <f>[21]Marras!D8*[22]Marras!J8/100</f>
        <v>22802.910265665767</v>
      </c>
      <c r="I103" s="57"/>
      <c r="J103" s="57">
        <f>[21]Marras!E8*[22]Marras!K8/100</f>
        <v>135652.71767159359</v>
      </c>
      <c r="K103" s="57">
        <f>[21]Marras!E8*[22]Marras!L8/100</f>
        <v>160919.6079792048</v>
      </c>
      <c r="L103" s="57">
        <f>[21]Marras!E8*[22]Marras!M8/100</f>
        <v>10787.67435043104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2">
      <c r="A104" s="56" t="s">
        <v>201</v>
      </c>
      <c r="B104" s="57">
        <f t="shared" si="2"/>
        <v>842612.85474489559</v>
      </c>
      <c r="C104" s="57">
        <f t="shared" si="2"/>
        <v>379089.4667794258</v>
      </c>
      <c r="D104" s="57">
        <f t="shared" si="2"/>
        <v>19603.678476961089</v>
      </c>
      <c r="E104" s="56"/>
      <c r="F104" s="57">
        <f>[21]Joulu!D8*[22]Joulu!H8/100</f>
        <v>471957.48878375394</v>
      </c>
      <c r="G104" s="57">
        <f>[21]Joulu!D8*[22]Joulu!I8/100</f>
        <v>250218.95292266115</v>
      </c>
      <c r="H104" s="57">
        <f>[21]Joulu!D8*[22]Joulu!J8/100</f>
        <v>14360.558292848373</v>
      </c>
      <c r="I104" s="57"/>
      <c r="J104" s="57">
        <f>[21]Joulu!E8*[22]Joulu!K8/100</f>
        <v>370655.36596114171</v>
      </c>
      <c r="K104" s="57">
        <f>[21]Joulu!E8*[22]Joulu!L8/100</f>
        <v>128870.51385676466</v>
      </c>
      <c r="L104" s="57">
        <f>[21]Joulu!E8*[22]Joulu!M8/100</f>
        <v>5243.1201841127158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x14ac:dyDescent="0.2">
      <c r="A105" s="56" t="s">
        <v>203</v>
      </c>
      <c r="B105" s="57">
        <f t="shared" ref="B105:D136" si="3">F105+J105</f>
        <v>789532.15708944108</v>
      </c>
      <c r="C105" s="57">
        <f t="shared" si="3"/>
        <v>459749.57989586529</v>
      </c>
      <c r="D105" s="57">
        <f t="shared" si="3"/>
        <v>37525.26301266325</v>
      </c>
      <c r="E105" s="56"/>
      <c r="F105" s="57">
        <f>[23]Tammi!D8*[24]Tammi!H8/100</f>
        <v>418846.1779479215</v>
      </c>
      <c r="G105" s="57">
        <f>[23]Tammi!D8*[24]Tammi!I8/100</f>
        <v>299188.41314569139</v>
      </c>
      <c r="H105" s="57">
        <f>[23]Tammi!D8*[24]Tammi!J8/100</f>
        <v>25466.408904900014</v>
      </c>
      <c r="I105" s="57"/>
      <c r="J105" s="57">
        <f>[23]Tammi!E8*[24]Tammi!K8/100</f>
        <v>370685.97914151958</v>
      </c>
      <c r="K105" s="57">
        <f>[23]Tammi!E8*[24]Tammi!L8/100</f>
        <v>160561.16675017387</v>
      </c>
      <c r="L105" s="57">
        <f>[23]Tammi!E8*[24]Tammi!M8/100</f>
        <v>12058.854107763234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x14ac:dyDescent="0.2">
      <c r="A106" s="56" t="s">
        <v>206</v>
      </c>
      <c r="B106" s="57">
        <f t="shared" si="3"/>
        <v>846533.53160900588</v>
      </c>
      <c r="C106" s="57">
        <f t="shared" si="3"/>
        <v>459860.82981571613</v>
      </c>
      <c r="D106" s="57">
        <f t="shared" si="3"/>
        <v>39168.638568550035</v>
      </c>
      <c r="E106" s="56"/>
      <c r="F106" s="57">
        <f>[23]Helmi!D8*[24]Helmi!H8/100</f>
        <v>643634.85064662131</v>
      </c>
      <c r="G106" s="57">
        <f>[23]Helmi!D8*[24]Helmi!I8/100</f>
        <v>331246.06467120216</v>
      </c>
      <c r="H106" s="57">
        <f>[23]Helmi!D8*[24]Helmi!J8/100</f>
        <v>32585.08467713913</v>
      </c>
      <c r="I106" s="57"/>
      <c r="J106" s="57">
        <f>[23]Helmi!E8*[24]Helmi!K8/100</f>
        <v>202898.68096238459</v>
      </c>
      <c r="K106" s="57">
        <f>[23]Helmi!E8*[24]Helmi!L8/100</f>
        <v>128614.76514451401</v>
      </c>
      <c r="L106" s="57">
        <f>[23]Helmi!E8*[24]Helmi!M8/100</f>
        <v>6583.5538914109047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x14ac:dyDescent="0.2">
      <c r="A107" s="56" t="s">
        <v>207</v>
      </c>
      <c r="B107" s="57">
        <f t="shared" si="3"/>
        <v>931779.62489805638</v>
      </c>
      <c r="C107" s="57">
        <f t="shared" si="3"/>
        <v>521651.8821002249</v>
      </c>
      <c r="D107" s="57">
        <f t="shared" si="3"/>
        <v>33596.492999029644</v>
      </c>
      <c r="E107" s="56"/>
      <c r="F107" s="57">
        <f>[23]Maalis!D8*[24]Maalis!H8/100</f>
        <v>734429.88553752587</v>
      </c>
      <c r="G107" s="57">
        <f>[23]Maalis!D8*[24]Maalis!I8/100</f>
        <v>371121.45939466148</v>
      </c>
      <c r="H107" s="57">
        <f>[23]Maalis!D8*[24]Maalis!J8/100</f>
        <v>27057.655064414736</v>
      </c>
      <c r="I107" s="57"/>
      <c r="J107" s="57">
        <f>[23]Maalis!E8*[24]Maalis!K8/100</f>
        <v>197349.73936053048</v>
      </c>
      <c r="K107" s="57">
        <f>[23]Maalis!E8*[24]Maalis!L8/100</f>
        <v>150530.42270556343</v>
      </c>
      <c r="L107" s="57">
        <f>[23]Maalis!E8*[24]Maalis!M8/100</f>
        <v>6538.8379346149077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x14ac:dyDescent="0.2">
      <c r="A108" s="56" t="s">
        <v>208</v>
      </c>
      <c r="B108" s="57">
        <f t="shared" si="3"/>
        <v>860506.89346450695</v>
      </c>
      <c r="C108" s="57">
        <f t="shared" si="3"/>
        <v>433823.24832574237</v>
      </c>
      <c r="D108" s="57">
        <f t="shared" si="3"/>
        <v>38450.858212971754</v>
      </c>
      <c r="E108" s="56"/>
      <c r="F108" s="57">
        <f>[23]Huhti!D8*[24]Huhti!H8/100</f>
        <v>728659.54539946537</v>
      </c>
      <c r="G108" s="57">
        <f>[23]Huhti!D8*[24]Huhti!I8/100</f>
        <v>316291.2404410016</v>
      </c>
      <c r="H108" s="57">
        <f>[23]Huhti!D8*[24]Huhti!J8/100</f>
        <v>28697.214162754066</v>
      </c>
      <c r="I108" s="57"/>
      <c r="J108" s="57">
        <f>[23]Huhti!E8*[24]Huhti!K8/100</f>
        <v>131847.34806504156</v>
      </c>
      <c r="K108" s="57">
        <f>[23]Huhti!E8*[24]Huhti!L8/100</f>
        <v>117532.00788474076</v>
      </c>
      <c r="L108" s="57">
        <f>[23]Huhti!E8*[24]Huhti!M8/100</f>
        <v>9753.6440502176902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x14ac:dyDescent="0.2">
      <c r="A109" s="58" t="s">
        <v>209</v>
      </c>
      <c r="B109" s="59">
        <f t="shared" si="3"/>
        <v>665189.52242769627</v>
      </c>
      <c r="C109" s="59">
        <f t="shared" si="3"/>
        <v>520521.74056508299</v>
      </c>
      <c r="D109" s="59">
        <f t="shared" si="3"/>
        <v>45689.737004628347</v>
      </c>
      <c r="E109" s="58"/>
      <c r="F109" s="59">
        <f>[23]Touko!D8*[24]Touko!H8/100</f>
        <v>502022.57601561135</v>
      </c>
      <c r="G109" s="59">
        <f>[23]Touko!D8*[24]Touko!I8/100</f>
        <v>358050.83103206911</v>
      </c>
      <c r="H109" s="59">
        <f>[23]Touko!D8*[24]Touko!J8/100</f>
        <v>38016.592948727142</v>
      </c>
      <c r="I109" s="59"/>
      <c r="J109" s="59">
        <f>[23]Touko!E8*[24]Touko!K8/100</f>
        <v>163166.94641208492</v>
      </c>
      <c r="K109" s="59">
        <f>[23]Touko!E8*[24]Touko!L8/100</f>
        <v>162470.90953301385</v>
      </c>
      <c r="L109" s="59">
        <f>[23]Touko!E8*[24]Touko!M8/100</f>
        <v>7673.1440559012026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x14ac:dyDescent="0.2">
      <c r="A110" s="58" t="s">
        <v>210</v>
      </c>
      <c r="B110" s="59">
        <f t="shared" si="3"/>
        <v>1439508.5098398076</v>
      </c>
      <c r="C110" s="59">
        <f t="shared" si="3"/>
        <v>510134.67637227394</v>
      </c>
      <c r="D110" s="59">
        <f t="shared" si="3"/>
        <v>67011.813789000429</v>
      </c>
      <c r="E110" s="58"/>
      <c r="F110" s="59">
        <f>[23]Kesä!D8*[24]Kesä!H8/100</f>
        <v>1138800.7002824638</v>
      </c>
      <c r="G110" s="59">
        <f>[23]Kesä!D8*[24]Kesä!I8/100</f>
        <v>354060.12844926119</v>
      </c>
      <c r="H110" s="59">
        <f>[23]Kesä!D8*[24]Kesä!J8/100</f>
        <v>56517.171269824299</v>
      </c>
      <c r="I110" s="59"/>
      <c r="J110" s="59">
        <f>[23]Kesä!E8*[24]Kesä!K8/100</f>
        <v>300707.80955734377</v>
      </c>
      <c r="K110" s="59">
        <f>[23]Kesä!E8*[24]Kesä!L8/100</f>
        <v>156074.54792301278</v>
      </c>
      <c r="L110" s="59">
        <f>[23]Kesä!E8*[24]Kesä!M8/100</f>
        <v>10494.642519176132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x14ac:dyDescent="0.2">
      <c r="A111" s="58" t="s">
        <v>211</v>
      </c>
      <c r="B111" s="59">
        <f t="shared" si="3"/>
        <v>2358589.9746530079</v>
      </c>
      <c r="C111" s="59">
        <f t="shared" si="3"/>
        <v>415012.3392118765</v>
      </c>
      <c r="D111" s="59">
        <f t="shared" si="3"/>
        <v>77629.686118726633</v>
      </c>
      <c r="E111" s="58"/>
      <c r="F111" s="59">
        <f>[23]Heinä!D8*[24]Heinä!H8/100</f>
        <v>1833653.0645312488</v>
      </c>
      <c r="G111" s="59">
        <f>[23]Heinä!D8*[24]Heinä!I8/100</f>
        <v>311251.86077860568</v>
      </c>
      <c r="H111" s="59">
        <f>[23]Heinä!D8*[24]Heinä!J8/100</f>
        <v>64207.074672472387</v>
      </c>
      <c r="I111" s="59"/>
      <c r="J111" s="59">
        <f>[23]Heinä!E8*[24]Heinä!K8/100</f>
        <v>524936.91012175928</v>
      </c>
      <c r="K111" s="59">
        <f>[23]Heinä!E8*[24]Heinä!L8/100</f>
        <v>103760.47843327081</v>
      </c>
      <c r="L111" s="59">
        <f>[23]Heinä!E8*[24]Heinä!M8/100</f>
        <v>13422.611446254241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x14ac:dyDescent="0.2">
      <c r="A112" s="58" t="s">
        <v>212</v>
      </c>
      <c r="B112" s="59">
        <f t="shared" si="3"/>
        <v>1413180.3159997412</v>
      </c>
      <c r="C112" s="59">
        <f t="shared" si="3"/>
        <v>507405.26230556844</v>
      </c>
      <c r="D112" s="59">
        <f t="shared" si="3"/>
        <v>80452.421692855278</v>
      </c>
      <c r="E112" s="58"/>
      <c r="F112" s="59">
        <f>[23]Elo!D8*[24]Elo!H8/100</f>
        <v>991965.33652925864</v>
      </c>
      <c r="G112" s="59">
        <f>[23]Elo!D8*[24]Elo!I8/100</f>
        <v>344108.55731153709</v>
      </c>
      <c r="H112" s="59">
        <f>[23]Elo!D8*[24]Elo!J8/100</f>
        <v>53245.106159204326</v>
      </c>
      <c r="I112" s="59"/>
      <c r="J112" s="59">
        <f>[23]Elo!E8*[24]Elo!K8/100</f>
        <v>421214.97947048256</v>
      </c>
      <c r="K112" s="59">
        <f>[23]Elo!E8*[24]Elo!L8/100</f>
        <v>163296.70499403132</v>
      </c>
      <c r="L112" s="59">
        <f>[23]Elo!E8*[24]Elo!M8/100</f>
        <v>27207.315533650959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33" x14ac:dyDescent="0.2">
      <c r="A113" s="58" t="s">
        <v>213</v>
      </c>
      <c r="B113" s="59">
        <f t="shared" si="3"/>
        <v>792260.72703412746</v>
      </c>
      <c r="C113" s="59">
        <f t="shared" si="3"/>
        <v>565851.68984485068</v>
      </c>
      <c r="D113" s="59">
        <f t="shared" si="3"/>
        <v>56745.583119606999</v>
      </c>
      <c r="E113" s="58"/>
      <c r="F113" s="59">
        <f>[23]Syys!D8*[24]Syys!H8/100</f>
        <v>632446.74646987754</v>
      </c>
      <c r="G113" s="59">
        <f>[23]Syys!D8*[24]Syys!I8/100</f>
        <v>394360.95943387516</v>
      </c>
      <c r="H113" s="59">
        <f>[23]Syys!D8*[24]Syys!J8/100</f>
        <v>47815.294095172634</v>
      </c>
      <c r="I113" s="59"/>
      <c r="J113" s="59">
        <f>[23]Syys!E8*[24]Syys!K8/100</f>
        <v>159813.98056424988</v>
      </c>
      <c r="K113" s="59">
        <f>[23]Syys!E8*[24]Syys!L8/100</f>
        <v>171490.73041097552</v>
      </c>
      <c r="L113" s="59">
        <f>[23]Syys!E8*[24]Syys!M8/100</f>
        <v>8930.2890244343653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33" x14ac:dyDescent="0.2">
      <c r="A114" s="62" t="s">
        <v>214</v>
      </c>
      <c r="B114" s="63">
        <f t="shared" si="3"/>
        <v>715554.04956423712</v>
      </c>
      <c r="C114" s="63">
        <f t="shared" si="3"/>
        <v>531927.41160297592</v>
      </c>
      <c r="D114" s="63">
        <f t="shared" si="3"/>
        <v>42002.538833883766</v>
      </c>
      <c r="E114" s="62"/>
      <c r="F114" s="63">
        <f>[23]Loka!D8*[24]Loka!H8/100</f>
        <v>592939.30120873486</v>
      </c>
      <c r="G114" s="63">
        <f>[23]Loka!D8*[24]Loka!I8/100</f>
        <v>387824.82215400948</v>
      </c>
      <c r="H114" s="63">
        <f>[23]Loka!D8*[24]Loka!J8/100</f>
        <v>31546.876640292696</v>
      </c>
      <c r="I114" s="63"/>
      <c r="J114" s="63">
        <f>[23]Loka!E8*[24]Loka!K8/100</f>
        <v>122614.74835550226</v>
      </c>
      <c r="K114" s="63">
        <f>[23]Loka!E8*[24]Loka!L8/100</f>
        <v>144102.58944896646</v>
      </c>
      <c r="L114" s="63">
        <f>[23]Loka!E8*[24]Loka!M8/100</f>
        <v>10455.662193591068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33" x14ac:dyDescent="0.2">
      <c r="A115" s="62" t="s">
        <v>215</v>
      </c>
      <c r="B115" s="63">
        <f t="shared" si="3"/>
        <v>578285.81488648255</v>
      </c>
      <c r="C115" s="63">
        <f t="shared" si="3"/>
        <v>512701.51141184603</v>
      </c>
      <c r="D115" s="63">
        <f t="shared" si="3"/>
        <v>34472.67370561626</v>
      </c>
      <c r="E115" s="62"/>
      <c r="F115" s="63">
        <f>[23]Marras!D8*[24]Marras!H8/100</f>
        <v>448599.0207528043</v>
      </c>
      <c r="G115" s="63">
        <f>[23]Marras!D8*[24]Marras!I8/100</f>
        <v>368018.94634015375</v>
      </c>
      <c r="H115" s="63">
        <f>[23]Marras!D8*[24]Marras!J8/100</f>
        <v>28427.032911267226</v>
      </c>
      <c r="I115" s="63"/>
      <c r="J115" s="63">
        <f>[23]Marras!E8*[24]Marras!K8/100</f>
        <v>129686.7941336783</v>
      </c>
      <c r="K115" s="63">
        <f>[23]Marras!E8*[24]Marras!L8/100</f>
        <v>144682.56507169225</v>
      </c>
      <c r="L115" s="63">
        <f>[23]Marras!E8*[24]Marras!M8/100</f>
        <v>6045.6407943490358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33" x14ac:dyDescent="0.2">
      <c r="A116" s="62" t="s">
        <v>216</v>
      </c>
      <c r="B116" s="63">
        <f t="shared" si="3"/>
        <v>811198.92040177295</v>
      </c>
      <c r="C116" s="63">
        <f t="shared" si="3"/>
        <v>353077.08505813504</v>
      </c>
      <c r="D116" s="63">
        <f t="shared" si="3"/>
        <v>20754.99454483208</v>
      </c>
      <c r="E116" s="62"/>
      <c r="F116" s="63">
        <f>[23]Joulu!D8*[24]Joulu!H8/100</f>
        <v>487092.54849672323</v>
      </c>
      <c r="G116" s="63">
        <f>[23]Joulu!D8*[24]Joulu!I8/100</f>
        <v>238457.16762895891</v>
      </c>
      <c r="H116" s="63">
        <f>[23]Joulu!D8*[24]Joulu!J8/100</f>
        <v>16680.283877286718</v>
      </c>
      <c r="I116" s="63"/>
      <c r="J116" s="63">
        <f>[23]Joulu!E8*[24]Joulu!K8/100</f>
        <v>324106.37190504966</v>
      </c>
      <c r="K116" s="63">
        <f>[23]Joulu!E8*[24]Joulu!L8/100</f>
        <v>114619.91742917614</v>
      </c>
      <c r="L116" s="63">
        <f>[23]Joulu!E8*[24]Joulu!M8/100</f>
        <v>4074.7106675453633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33" x14ac:dyDescent="0.2">
      <c r="A117" s="62" t="s">
        <v>217</v>
      </c>
      <c r="B117" s="63">
        <f t="shared" si="3"/>
        <v>779659.66941539757</v>
      </c>
      <c r="C117" s="63">
        <f t="shared" si="3"/>
        <v>406798.11424269341</v>
      </c>
      <c r="D117" s="63">
        <f t="shared" si="3"/>
        <v>32466.216338035101</v>
      </c>
      <c r="E117" s="62"/>
      <c r="F117" s="63">
        <f>[25]Tammi!D8*[26]Tammi!H8/100</f>
        <v>435558.32933100109</v>
      </c>
      <c r="G117" s="63">
        <f>[25]Tammi!D8*[26]Tammi!I8/100</f>
        <v>269634.55542826495</v>
      </c>
      <c r="H117" s="63">
        <f>[25]Tammi!D8*[26]Tammi!J8/100</f>
        <v>22346.115236368714</v>
      </c>
      <c r="I117" s="63"/>
      <c r="J117" s="63">
        <f>[25]Tammi!E8*[26]Tammi!K8/100</f>
        <v>344101.34008439654</v>
      </c>
      <c r="K117" s="63">
        <f>[25]Tammi!E8*[26]Tammi!L8/100</f>
        <v>137163.55881442846</v>
      </c>
      <c r="L117" s="63">
        <f>[25]Tammi!E8*[26]Tammi!M8/100</f>
        <v>10120.101101666387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33" x14ac:dyDescent="0.2">
      <c r="A118" s="62" t="s">
        <v>220</v>
      </c>
      <c r="B118" s="63">
        <f t="shared" si="3"/>
        <v>838398.50869603571</v>
      </c>
      <c r="C118" s="63">
        <f t="shared" si="3"/>
        <v>454758.67190869374</v>
      </c>
      <c r="D118" s="63">
        <f t="shared" si="3"/>
        <v>31406.819394925846</v>
      </c>
      <c r="E118" s="62"/>
      <c r="F118" s="63">
        <f>[25]Helmi!D8*[26]Helmi!H8/100</f>
        <v>629482.57296167256</v>
      </c>
      <c r="G118" s="63">
        <f>[25]Helmi!D8*[26]Helmi!I8/100</f>
        <v>325310.52846925246</v>
      </c>
      <c r="H118" s="63">
        <f>[25]Helmi!D8*[26]Helmi!J8/100</f>
        <v>25098.898569074998</v>
      </c>
      <c r="I118" s="63"/>
      <c r="J118" s="63">
        <f>[25]Helmi!E8*[26]Helmi!K8/100</f>
        <v>208915.93573436319</v>
      </c>
      <c r="K118" s="63">
        <f>[25]Helmi!E8*[26]Helmi!L8/100</f>
        <v>129448.14343944126</v>
      </c>
      <c r="L118" s="63">
        <f>[25]Helmi!E8*[26]Helmi!M8/100</f>
        <v>6307.9208258508479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33" x14ac:dyDescent="0.2">
      <c r="A119" s="62" t="s">
        <v>221</v>
      </c>
      <c r="B119" s="63">
        <f t="shared" si="3"/>
        <v>1052548.4446830093</v>
      </c>
      <c r="C119" s="63">
        <f t="shared" si="3"/>
        <v>539198.24816806393</v>
      </c>
      <c r="D119" s="63">
        <f t="shared" si="3"/>
        <v>34399.307145428902</v>
      </c>
      <c r="E119" s="62"/>
      <c r="F119" s="63">
        <f>[25]Maalis!D8*[26]Maalis!H8/100</f>
        <v>837434.12004237075</v>
      </c>
      <c r="G119" s="63">
        <f>[25]Maalis!D8*[26]Maalis!I8/100</f>
        <v>387314.61288791546</v>
      </c>
      <c r="H119" s="63">
        <f>[25]Maalis!D8*[26]Maalis!J8/100</f>
        <v>27047.267068462002</v>
      </c>
      <c r="I119" s="63"/>
      <c r="J119" s="63">
        <f>[25]Maalis!E8*[26]Maalis!K8/100</f>
        <v>215114.32464063849</v>
      </c>
      <c r="K119" s="63">
        <f>[25]Maalis!E8*[26]Maalis!L8/100</f>
        <v>151883.6352801485</v>
      </c>
      <c r="L119" s="63">
        <f>[25]Maalis!E8*[26]Maalis!M8/100</f>
        <v>7352.0400769668995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33" x14ac:dyDescent="0.2">
      <c r="A120" s="62" t="s">
        <v>222</v>
      </c>
      <c r="B120" s="63">
        <f t="shared" si="3"/>
        <v>871439.18199257366</v>
      </c>
      <c r="C120" s="63">
        <f t="shared" si="3"/>
        <v>473571.91185358446</v>
      </c>
      <c r="D120" s="63">
        <f t="shared" si="3"/>
        <v>37447.906154717057</v>
      </c>
      <c r="E120" s="62"/>
      <c r="F120" s="63">
        <f>[25]Huhti!D8*[26]Huhti!H8/100</f>
        <v>742373.56132898387</v>
      </c>
      <c r="G120" s="63">
        <f>[25]Huhti!D8*[26]Huhti!I8/100</f>
        <v>355902.2316846461</v>
      </c>
      <c r="H120" s="63">
        <f>[25]Huhti!D8*[26]Huhti!J8/100</f>
        <v>30612.206987498808</v>
      </c>
      <c r="I120" s="63"/>
      <c r="J120" s="63">
        <f>[25]Huhti!E8*[26]Huhti!K8/100</f>
        <v>129065.62066358984</v>
      </c>
      <c r="K120" s="63">
        <f>[25]Huhti!E8*[26]Huhti!L8/100</f>
        <v>117669.68016893834</v>
      </c>
      <c r="L120" s="63">
        <f>[25]Huhti!E8*[26]Huhti!M8/100</f>
        <v>6835.6991672182494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33" s="37" customFormat="1" ht="14.25" customHeight="1" x14ac:dyDescent="0.2">
      <c r="A121" s="61" t="s">
        <v>223</v>
      </c>
      <c r="B121" s="64">
        <f t="shared" si="3"/>
        <v>661887.11731282854</v>
      </c>
      <c r="C121" s="64">
        <f t="shared" si="3"/>
        <v>506246.80751688679</v>
      </c>
      <c r="D121" s="64">
        <f t="shared" si="3"/>
        <v>46816.075163317255</v>
      </c>
      <c r="E121" s="61"/>
      <c r="F121" s="64">
        <f>[25]Touko!D8*[26]Touko!H8/100</f>
        <v>501572.59308126062</v>
      </c>
      <c r="G121" s="64">
        <f>[25]Touko!D8*[26]Touko!I8/100</f>
        <v>352382.79498109297</v>
      </c>
      <c r="H121" s="64">
        <f>[25]Touko!D8*[26]Touko!J8/100</f>
        <v>38600.611932291024</v>
      </c>
      <c r="I121" s="64"/>
      <c r="J121" s="64">
        <f>[25]Touko!E8*[26]Touko!K8/100</f>
        <v>160314.52423156795</v>
      </c>
      <c r="K121" s="64">
        <f>[25]Touko!E8*[26]Touko!L8/100</f>
        <v>153864.01253579382</v>
      </c>
      <c r="L121" s="64">
        <f>[25]Touko!E8*[26]Touko!M8/100</f>
        <v>8215.4632310262296</v>
      </c>
    </row>
    <row r="122" spans="1:33" s="37" customFormat="1" ht="14.25" customHeight="1" x14ac:dyDescent="0.2">
      <c r="A122" s="61" t="s">
        <v>224</v>
      </c>
      <c r="B122" s="64">
        <f t="shared" si="3"/>
        <v>1326643.0966260624</v>
      </c>
      <c r="C122" s="64">
        <f t="shared" si="3"/>
        <v>553724.04806614167</v>
      </c>
      <c r="D122" s="64">
        <f t="shared" si="3"/>
        <v>66967.855315678666</v>
      </c>
      <c r="E122" s="61"/>
      <c r="F122" s="64">
        <f>[25]Kesä!D8*[26]Kesä!H8/100</f>
        <v>1043800.5524746563</v>
      </c>
      <c r="G122" s="64">
        <f>[25]Kesä!D8*[26]Kesä!I8/100</f>
        <v>376135.10418679682</v>
      </c>
      <c r="H122" s="64">
        <f>[25]Kesä!D8*[26]Kesä!J8/100</f>
        <v>52235.343347379996</v>
      </c>
      <c r="I122" s="64"/>
      <c r="J122" s="64">
        <f>[25]Kesä!E8*[26]Kesä!K8/100</f>
        <v>282842.54415140615</v>
      </c>
      <c r="K122" s="64">
        <f>[25]Kesä!E8*[26]Kesä!L8/100</f>
        <v>177588.94387934485</v>
      </c>
      <c r="L122" s="64">
        <f>[25]Kesä!E8*[26]Kesä!M8/100</f>
        <v>14732.511968298673</v>
      </c>
    </row>
    <row r="123" spans="1:33" s="35" customFormat="1" x14ac:dyDescent="0.2">
      <c r="A123" s="61" t="s">
        <v>225</v>
      </c>
      <c r="B123" s="64">
        <f t="shared" si="3"/>
        <v>2520643.4700262421</v>
      </c>
      <c r="C123" s="64">
        <f t="shared" si="3"/>
        <v>460271.07606220804</v>
      </c>
      <c r="D123" s="64">
        <f t="shared" si="3"/>
        <v>86255.453926885966</v>
      </c>
      <c r="E123" s="61"/>
      <c r="F123" s="64">
        <f>[25]Heinä!D8*[26]Heinä!H8/100</f>
        <v>1967355.4363606963</v>
      </c>
      <c r="G123" s="64">
        <f>[25]Heinä!D8*[26]Heinä!I8/100</f>
        <v>345633.10201045655</v>
      </c>
      <c r="H123" s="64">
        <f>[25]Heinä!D8*[26]Heinä!J8/100</f>
        <v>68534.461640754773</v>
      </c>
      <c r="I123" s="64"/>
      <c r="J123" s="64">
        <f>[25]Heinä!E8*[26]Heinä!K8/100</f>
        <v>553288.03366554563</v>
      </c>
      <c r="K123" s="64">
        <f>[25]Heinä!E8*[26]Heinä!L8/100</f>
        <v>114637.97405175147</v>
      </c>
      <c r="L123" s="64">
        <f>[25]Heinä!E8*[26]Heinä!M8/100</f>
        <v>17720.992286131186</v>
      </c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spans="1:33" x14ac:dyDescent="0.2">
      <c r="A124" s="61" t="s">
        <v>226</v>
      </c>
      <c r="B124" s="64">
        <f t="shared" si="3"/>
        <v>1484240.9213674238</v>
      </c>
      <c r="C124" s="64">
        <f t="shared" si="3"/>
        <v>543345.53506761696</v>
      </c>
      <c r="D124" s="64">
        <f t="shared" si="3"/>
        <v>65448.543550938222</v>
      </c>
      <c r="E124" s="61"/>
      <c r="F124" s="64">
        <f>[25]Elo!D8*[26]Elo!H8/100</f>
        <v>1036494.7157703756</v>
      </c>
      <c r="G124" s="64">
        <f>[25]Elo!D8*[26]Elo!I8/100</f>
        <v>378122.09699074848</v>
      </c>
      <c r="H124" s="64">
        <f>[25]Elo!D8*[26]Elo!J8/100</f>
        <v>48102.187228636918</v>
      </c>
      <c r="I124" s="64"/>
      <c r="J124" s="64">
        <f>[25]Elo!E8*[26]Elo!K8/100</f>
        <v>447746.20559704828</v>
      </c>
      <c r="K124" s="64">
        <f>[25]Elo!E8*[26]Elo!L8/100</f>
        <v>165223.43807686854</v>
      </c>
      <c r="L124" s="64">
        <f>[25]Elo!E8*[26]Elo!M8/100</f>
        <v>17346.356322301304</v>
      </c>
    </row>
    <row r="125" spans="1:33" x14ac:dyDescent="0.2">
      <c r="A125" s="61" t="s">
        <v>227</v>
      </c>
      <c r="B125" s="64">
        <f t="shared" si="3"/>
        <v>855940.18896368844</v>
      </c>
      <c r="C125" s="64">
        <f t="shared" si="3"/>
        <v>600681.11658407282</v>
      </c>
      <c r="D125" s="64">
        <f t="shared" si="3"/>
        <v>45985.694454825622</v>
      </c>
      <c r="E125" s="61"/>
      <c r="F125" s="64">
        <f>[25]Syys!D8*[26]Syys!H8/100</f>
        <v>678346.34961934353</v>
      </c>
      <c r="G125" s="64">
        <f>[25]Syys!D8*[26]Syys!I8/100</f>
        <v>425084.7142648705</v>
      </c>
      <c r="H125" s="64">
        <f>[25]Syys!D8*[26]Syys!J8/100</f>
        <v>37746.936116927114</v>
      </c>
      <c r="I125" s="64"/>
      <c r="J125" s="64">
        <f>[25]Syys!E8*[26]Syys!K8/100</f>
        <v>177593.83934434486</v>
      </c>
      <c r="K125" s="64">
        <f>[25]Syys!E8*[26]Syys!L8/100</f>
        <v>175596.40231920237</v>
      </c>
      <c r="L125" s="64">
        <f>[25]Syys!E8*[26]Syys!M8/100</f>
        <v>8238.7583378985055</v>
      </c>
    </row>
    <row r="126" spans="1:33" x14ac:dyDescent="0.2">
      <c r="A126" s="62" t="s">
        <v>228</v>
      </c>
      <c r="B126" s="63">
        <f t="shared" si="3"/>
        <v>758179.97716397152</v>
      </c>
      <c r="C126" s="63">
        <f t="shared" si="3"/>
        <v>566663.88632926834</v>
      </c>
      <c r="D126" s="63">
        <f t="shared" si="3"/>
        <v>39239.136509405922</v>
      </c>
      <c r="E126" s="62"/>
      <c r="F126" s="63">
        <f>[25]Loka!D8*[26]Loka!H8/100</f>
        <v>625986.79155340325</v>
      </c>
      <c r="G126" s="63">
        <f>[25]Loka!D8*[26]Loka!I8/100</f>
        <v>415394.6032277479</v>
      </c>
      <c r="H126" s="63">
        <f>[25]Loka!D8*[26]Loka!J8/100</f>
        <v>33426.605222073224</v>
      </c>
      <c r="I126" s="63"/>
      <c r="J126" s="63">
        <f>[25]Loka!E8*[26]Loka!K8/100</f>
        <v>132193.18561056824</v>
      </c>
      <c r="K126" s="63">
        <f>[25]Loka!E8*[26]Loka!L8/100</f>
        <v>151269.2831015205</v>
      </c>
      <c r="L126" s="63">
        <f>[25]Loka!E8*[26]Loka!M8/100</f>
        <v>5812.5312873327002</v>
      </c>
    </row>
    <row r="127" spans="1:33" x14ac:dyDescent="0.2">
      <c r="A127" s="62" t="s">
        <v>229</v>
      </c>
      <c r="B127" s="63">
        <f t="shared" si="3"/>
        <v>616868.75846662605</v>
      </c>
      <c r="C127" s="63">
        <f t="shared" si="3"/>
        <v>595595.38088428858</v>
      </c>
      <c r="D127" s="63">
        <f t="shared" si="3"/>
        <v>36805.860650660507</v>
      </c>
      <c r="E127" s="62"/>
      <c r="F127" s="63">
        <f>[25]Marras!D8*[26]Marras!H8/100</f>
        <v>461466.06733982445</v>
      </c>
      <c r="G127" s="63">
        <f>[25]Marras!D8*[26]Marras!I8/100</f>
        <v>431408.66162168502</v>
      </c>
      <c r="H127" s="63">
        <f>[25]Marras!D8*[26]Marras!J8/100</f>
        <v>30560.271039413987</v>
      </c>
      <c r="I127" s="63"/>
      <c r="J127" s="63">
        <f>[25]Marras!E8*[26]Marras!K8/100</f>
        <v>155402.69112680154</v>
      </c>
      <c r="K127" s="63">
        <f>[25]Marras!E8*[26]Marras!L8/100</f>
        <v>164186.71926260361</v>
      </c>
      <c r="L127" s="63">
        <f>[25]Marras!E8*[26]Marras!M8/100</f>
        <v>6245.5896112465207</v>
      </c>
    </row>
    <row r="128" spans="1:33" x14ac:dyDescent="0.2">
      <c r="A128" s="62" t="s">
        <v>230</v>
      </c>
      <c r="B128" s="63">
        <f t="shared" si="3"/>
        <v>850058.4843306283</v>
      </c>
      <c r="C128" s="63">
        <f t="shared" si="3"/>
        <v>379958.05203630251</v>
      </c>
      <c r="D128" s="63">
        <f t="shared" si="3"/>
        <v>27497.46363603522</v>
      </c>
      <c r="E128" s="62"/>
      <c r="F128" s="63">
        <f>[25]Joulu!D8*[26]Joulu!H8/100</f>
        <v>521351.03543934936</v>
      </c>
      <c r="G128" s="63">
        <f>[25]Joulu!D8*[26]Joulu!I8/100</f>
        <v>265384.96938398085</v>
      </c>
      <c r="H128" s="63">
        <f>[25]Joulu!D8*[26]Joulu!J8/100</f>
        <v>19747.99517828273</v>
      </c>
      <c r="I128" s="63"/>
      <c r="J128" s="63">
        <f>[25]Joulu!E8*[26]Joulu!K8/100</f>
        <v>328707.44889127894</v>
      </c>
      <c r="K128" s="63">
        <f>[25]Joulu!E8*[26]Joulu!L8/100</f>
        <v>114573.0826523217</v>
      </c>
      <c r="L128" s="63">
        <f>[25]Joulu!E8*[26]Joulu!M8/100</f>
        <v>7749.4684577524895</v>
      </c>
      <c r="M128" s="1"/>
    </row>
    <row r="129" spans="1:23" x14ac:dyDescent="0.2">
      <c r="A129" s="62" t="s">
        <v>231</v>
      </c>
      <c r="B129" s="63">
        <f t="shared" si="3"/>
        <v>806374.31470699306</v>
      </c>
      <c r="C129" s="63">
        <f t="shared" si="3"/>
        <v>477865.7086479495</v>
      </c>
      <c r="D129" s="63">
        <f t="shared" si="3"/>
        <v>31288.976645057432</v>
      </c>
      <c r="E129" s="62"/>
      <c r="F129" s="63">
        <f>[27]Tammi!D8*[28]Tammi!H8/100</f>
        <v>433581.96321763279</v>
      </c>
      <c r="G129" s="63">
        <f>[27]Tammi!D8*[28]Tammi!I8/100</f>
        <v>319545.32857239502</v>
      </c>
      <c r="H129" s="63">
        <f>[27]Tammi!D8*[28]Tammi!J8/100</f>
        <v>24687.70820997225</v>
      </c>
      <c r="I129" s="63"/>
      <c r="J129" s="63">
        <f>[27]Tammi!E8*[28]Tammi!K8/100</f>
        <v>372792.35148936033</v>
      </c>
      <c r="K129" s="63">
        <f>[27]Tammi!E8*[28]Tammi!L8/100</f>
        <v>158320.38007555451</v>
      </c>
      <c r="L129" s="63">
        <f>[27]Tammi!E8*[28]Tammi!M8/100</f>
        <v>6601.2684350851796</v>
      </c>
      <c r="M129" s="1"/>
    </row>
    <row r="130" spans="1:23" x14ac:dyDescent="0.2">
      <c r="A130" s="62" t="s">
        <v>233</v>
      </c>
      <c r="B130" s="63">
        <f t="shared" si="3"/>
        <v>822465.76148757385</v>
      </c>
      <c r="C130" s="63">
        <f t="shared" si="3"/>
        <v>483793.78179439926</v>
      </c>
      <c r="D130" s="63">
        <f t="shared" si="3"/>
        <v>36204.45671872807</v>
      </c>
      <c r="E130" s="62"/>
      <c r="F130" s="63">
        <f>[27]Helmi!D8*[28]Helmi!H8/100</f>
        <v>618543.27961151442</v>
      </c>
      <c r="G130" s="63">
        <f>[27]Helmi!D8*[28]Helmi!I8/100</f>
        <v>343585.6606341427</v>
      </c>
      <c r="H130" s="63">
        <f>[27]Helmi!D8*[28]Helmi!J8/100</f>
        <v>29749.059754342918</v>
      </c>
      <c r="I130" s="63"/>
      <c r="J130" s="63">
        <f>[27]Helmi!E8*[28]Helmi!K8/100</f>
        <v>203922.48187605941</v>
      </c>
      <c r="K130" s="63">
        <f>[27]Helmi!E8*[28]Helmi!L8/100</f>
        <v>140208.12116025659</v>
      </c>
      <c r="L130" s="63">
        <f>[27]Helmi!E8*[28]Helmi!M8/100</f>
        <v>6455.3969643851524</v>
      </c>
      <c r="N130" s="1"/>
    </row>
    <row r="131" spans="1:23" x14ac:dyDescent="0.2">
      <c r="A131" s="62" t="s">
        <v>235</v>
      </c>
      <c r="B131" s="63">
        <f t="shared" si="3"/>
        <v>1070219.7174488476</v>
      </c>
      <c r="C131" s="63">
        <f t="shared" si="3"/>
        <v>567044.45572086587</v>
      </c>
      <c r="D131" s="63">
        <f t="shared" si="3"/>
        <v>36740.826829034857</v>
      </c>
      <c r="E131" s="62"/>
      <c r="F131" s="63">
        <f>[27]Maalis!D8*[28]Maalis!H8/100</f>
        <v>822988.86307554576</v>
      </c>
      <c r="G131" s="63">
        <f>[27]Maalis!D8*[28]Maalis!I8/100</f>
        <v>401558.20576649229</v>
      </c>
      <c r="H131" s="63">
        <f>[27]Maalis!D8*[28]Maalis!J8/100</f>
        <v>30206.931155452454</v>
      </c>
      <c r="I131" s="63"/>
      <c r="J131" s="63">
        <f>[27]Maalis!E8*[28]Maalis!K8/100</f>
        <v>247230.85437330182</v>
      </c>
      <c r="K131" s="63">
        <f>[27]Maalis!E8*[28]Maalis!L8/100</f>
        <v>165486.24995437352</v>
      </c>
      <c r="L131" s="63">
        <f>[27]Maalis!E8*[28]Maalis!M8/100</f>
        <v>6533.895673582404</v>
      </c>
    </row>
    <row r="132" spans="1:23" x14ac:dyDescent="0.2">
      <c r="A132" s="62" t="s">
        <v>236</v>
      </c>
      <c r="B132" s="63">
        <f t="shared" si="3"/>
        <v>893494.38816141989</v>
      </c>
      <c r="C132" s="63">
        <f t="shared" si="3"/>
        <v>466785.58221499634</v>
      </c>
      <c r="D132" s="63">
        <f t="shared" si="3"/>
        <v>37416.029615383399</v>
      </c>
      <c r="E132" s="62"/>
      <c r="F132" s="63">
        <f>[27]Huhti!D8*[28]Huhti!H8/100</f>
        <v>719471.95480323909</v>
      </c>
      <c r="G132" s="63">
        <f>[27]Huhti!D8*[28]Huhti!I8/100</f>
        <v>345218.00045890949</v>
      </c>
      <c r="H132" s="63">
        <f>[27]Huhti!D8*[28]Huhti!J8/100</f>
        <v>30051.044732377595</v>
      </c>
      <c r="I132" s="63"/>
      <c r="J132" s="63">
        <f>[27]Huhti!E8*[28]Huhti!K8/100</f>
        <v>174022.43335818074</v>
      </c>
      <c r="K132" s="63">
        <f>[27]Huhti!E8*[28]Huhti!L8/100</f>
        <v>121567.58175608685</v>
      </c>
      <c r="L132" s="63">
        <f>[27]Huhti!E8*[28]Huhti!M8/100</f>
        <v>7364.9848830058054</v>
      </c>
    </row>
    <row r="133" spans="1:23" x14ac:dyDescent="0.2">
      <c r="A133" s="61" t="s">
        <v>237</v>
      </c>
      <c r="B133" s="64">
        <f t="shared" si="3"/>
        <v>703315.72898785723</v>
      </c>
      <c r="C133" s="64">
        <f t="shared" si="3"/>
        <v>573948.88205329981</v>
      </c>
      <c r="D133" s="64">
        <f t="shared" si="3"/>
        <v>52182.3889520792</v>
      </c>
      <c r="E133" s="61"/>
      <c r="F133" s="64">
        <f>[27]Touko!D8*[28]Touko!H8/100</f>
        <v>511946.59222754376</v>
      </c>
      <c r="G133" s="64">
        <f>[27]Touko!D8*[28]Touko!I8/100</f>
        <v>407489.58016436227</v>
      </c>
      <c r="H133" s="64">
        <f>[27]Touko!D8*[28]Touko!J8/100</f>
        <v>46838.827601330078</v>
      </c>
      <c r="I133" s="64"/>
      <c r="J133" s="64">
        <f>[27]Touko!E8*[28]Touko!K8/100</f>
        <v>191369.13676031341</v>
      </c>
      <c r="K133" s="64">
        <f>[27]Touko!E8*[28]Touko!L8/100</f>
        <v>166459.30188893748</v>
      </c>
      <c r="L133" s="64">
        <f>[27]Touko!E8*[28]Touko!M8/100</f>
        <v>5343.5613507491198</v>
      </c>
    </row>
    <row r="134" spans="1:23" x14ac:dyDescent="0.2">
      <c r="A134" s="61" t="s">
        <v>240</v>
      </c>
      <c r="B134" s="64">
        <f t="shared" si="3"/>
        <v>1446870.0014326891</v>
      </c>
      <c r="C134" s="64">
        <f t="shared" si="3"/>
        <v>516759.01208005589</v>
      </c>
      <c r="D134" s="64">
        <f t="shared" si="3"/>
        <v>66591.986479273415</v>
      </c>
      <c r="E134" s="61"/>
      <c r="F134" s="64">
        <f>[27]Kesä!D8*[28]Kesä!H8/100</f>
        <v>1104175.3734223025</v>
      </c>
      <c r="G134" s="64">
        <f>[27]Kesä!D8*[28]Kesä!I8/100</f>
        <v>346271.35721531167</v>
      </c>
      <c r="H134" s="64">
        <f>[27]Kesä!D8*[28]Kesä!J8/100</f>
        <v>54786.269353354313</v>
      </c>
      <c r="I134" s="64"/>
      <c r="J134" s="64">
        <f>[27]Kesä!E8*[28]Kesä!K8/100</f>
        <v>342694.6280103866</v>
      </c>
      <c r="K134" s="64">
        <f>[27]Kesä!E8*[28]Kesä!L8/100</f>
        <v>170487.6548647442</v>
      </c>
      <c r="L134" s="64">
        <f>[27]Kesä!E8*[28]Kesä!M8/100</f>
        <v>11805.717125919098</v>
      </c>
    </row>
    <row r="135" spans="1:23" x14ac:dyDescent="0.2">
      <c r="A135" s="61" t="s">
        <v>241</v>
      </c>
      <c r="B135" s="64">
        <f t="shared" si="3"/>
        <v>2569993.3212500499</v>
      </c>
      <c r="C135" s="64">
        <f t="shared" si="3"/>
        <v>487454.31695417734</v>
      </c>
      <c r="D135" s="64">
        <f t="shared" si="3"/>
        <v>79296.361802046027</v>
      </c>
      <c r="E135" s="61"/>
      <c r="F135" s="64">
        <f>[27]Heinä!D8*[28]Heinä!H8/100</f>
        <v>1975481.9838237776</v>
      </c>
      <c r="G135" s="64">
        <f>[27]Heinä!D8*[28]Heinä!I8/100</f>
        <v>354151.30174704298</v>
      </c>
      <c r="H135" s="64">
        <f>[27]Heinä!D8*[28]Heinä!J8/100</f>
        <v>64724.714433967994</v>
      </c>
      <c r="I135" s="64"/>
      <c r="J135" s="64">
        <f>[27]Heinä!E8*[28]Heinä!K8/100</f>
        <v>594511.33742627234</v>
      </c>
      <c r="K135" s="64">
        <f>[27]Heinä!E8*[28]Heinä!L8/100</f>
        <v>133303.01520713436</v>
      </c>
      <c r="L135" s="64">
        <f>[27]Heinä!E8*[28]Heinä!M8/100</f>
        <v>14571.647368078031</v>
      </c>
    </row>
    <row r="136" spans="1:23" x14ac:dyDescent="0.2">
      <c r="A136" s="61" t="s">
        <v>242</v>
      </c>
      <c r="B136" s="64">
        <f t="shared" si="3"/>
        <v>1541077.7069274061</v>
      </c>
      <c r="C136" s="64">
        <f t="shared" si="3"/>
        <v>591404.0076176736</v>
      </c>
      <c r="D136" s="64">
        <f t="shared" si="3"/>
        <v>69128.285461524923</v>
      </c>
      <c r="E136" s="61"/>
      <c r="F136" s="64">
        <f>[27]Elo!D8*[28]Elo!H8/100</f>
        <v>1037063.8314100872</v>
      </c>
      <c r="G136" s="64">
        <f>[27]Elo!D8*[28]Elo!I8/100</f>
        <v>403015.31730821519</v>
      </c>
      <c r="H136" s="64">
        <f>[27]Elo!D8*[28]Elo!J8/100</f>
        <v>49600.851286166639</v>
      </c>
      <c r="I136" s="64"/>
      <c r="J136" s="64">
        <f>[27]Elo!E8*[28]Elo!K8/100</f>
        <v>504013.87551731907</v>
      </c>
      <c r="K136" s="64">
        <f>[27]Elo!E8*[28]Elo!L8/100</f>
        <v>188388.69030945841</v>
      </c>
      <c r="L136" s="64">
        <f>[27]Elo!E8*[28]Elo!M8/100</f>
        <v>19527.434175358288</v>
      </c>
      <c r="M136" s="1"/>
      <c r="N136" s="1"/>
    </row>
    <row r="137" spans="1:23" s="42" customFormat="1" ht="12" customHeight="1" x14ac:dyDescent="0.2">
      <c r="A137" s="61" t="s">
        <v>243</v>
      </c>
      <c r="B137" s="64">
        <f t="shared" ref="B137:D153" si="4">F137+J137</f>
        <v>888463.00520398084</v>
      </c>
      <c r="C137" s="64">
        <f t="shared" si="4"/>
        <v>636280.30638717767</v>
      </c>
      <c r="D137" s="64">
        <f t="shared" si="4"/>
        <v>45409.68840849986</v>
      </c>
      <c r="E137" s="61"/>
      <c r="F137" s="64">
        <f>[27]Syys!D8*[28]Syys!H8/100</f>
        <v>686776.9321503595</v>
      </c>
      <c r="G137" s="64">
        <f>[27]Syys!D8*[28]Syys!I8/100</f>
        <v>445108.86100576492</v>
      </c>
      <c r="H137" s="64">
        <f>[27]Syys!D8*[28]Syys!J8/100</f>
        <v>38479.206841534964</v>
      </c>
      <c r="I137" s="64"/>
      <c r="J137" s="64">
        <f>[27]Syys!E8*[28]Syys!K8/100</f>
        <v>201686.07305362131</v>
      </c>
      <c r="K137" s="64">
        <f>[27]Syys!E8*[28]Syys!L8/100</f>
        <v>191171.44538141272</v>
      </c>
      <c r="L137" s="64">
        <f>[27]Syys!E8*[28]Syys!M8/100</f>
        <v>6930.4815669648997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23" s="42" customFormat="1" x14ac:dyDescent="0.2">
      <c r="A138" s="62" t="s">
        <v>244</v>
      </c>
      <c r="B138" s="63">
        <f t="shared" si="4"/>
        <v>767345.41940537549</v>
      </c>
      <c r="C138" s="63">
        <f t="shared" si="4"/>
        <v>590036.11554914387</v>
      </c>
      <c r="D138" s="63">
        <f t="shared" si="4"/>
        <v>41000.465050760438</v>
      </c>
      <c r="E138" s="62"/>
      <c r="F138" s="63">
        <f>[27]Loka!D8*[28]Loka!H8/100</f>
        <v>620072.83750031609</v>
      </c>
      <c r="G138" s="63">
        <f>[27]Loka!D8*[28]Loka!I8/100</f>
        <v>430785.68536503555</v>
      </c>
      <c r="H138" s="63">
        <f>[27]Loka!D8*[28]Loka!J8/100</f>
        <v>33813.477138987007</v>
      </c>
      <c r="I138" s="63"/>
      <c r="J138" s="63">
        <f>[27]Loka!E8*[28]Loka!K8/100</f>
        <v>147272.5819050594</v>
      </c>
      <c r="K138" s="63">
        <f>[27]Loka!E8*[28]Loka!L8/100</f>
        <v>159250.43018410829</v>
      </c>
      <c r="L138" s="63">
        <f>[27]Loka!E8*[28]Loka!M8/100</f>
        <v>7186.9879117734308</v>
      </c>
    </row>
    <row r="139" spans="1:23" s="42" customFormat="1" ht="12.75" customHeight="1" x14ac:dyDescent="0.2">
      <c r="A139" s="62" t="s">
        <v>245</v>
      </c>
      <c r="B139" s="63">
        <f t="shared" si="4"/>
        <v>645339.30939255096</v>
      </c>
      <c r="C139" s="63">
        <f t="shared" si="4"/>
        <v>603427.04907181021</v>
      </c>
      <c r="D139" s="63">
        <f t="shared" si="4"/>
        <v>36169.641535638963</v>
      </c>
      <c r="E139" s="62"/>
      <c r="F139" s="63">
        <f>[27]Marras!D8*[28]Marras!H8/100</f>
        <v>476589.17382065824</v>
      </c>
      <c r="G139" s="63">
        <f>[27]Marras!D8*[28]Marras!I8/100</f>
        <v>439059.56177611439</v>
      </c>
      <c r="H139" s="63">
        <f>[27]Marras!D8*[28]Marras!J8/100</f>
        <v>31061.2644032274</v>
      </c>
      <c r="I139" s="63"/>
      <c r="J139" s="63">
        <f>[27]Marras!E8*[28]Marras!K8/100</f>
        <v>168750.13557189272</v>
      </c>
      <c r="K139" s="63">
        <f>[27]Marras!E8*[28]Marras!L8/100</f>
        <v>164367.48729569576</v>
      </c>
      <c r="L139" s="63">
        <f>[27]Marras!E8*[28]Marras!M8/100</f>
        <v>5108.3771324115596</v>
      </c>
    </row>
    <row r="140" spans="1:23" s="42" customFormat="1" ht="12" customHeight="1" x14ac:dyDescent="0.2">
      <c r="A140" s="62" t="s">
        <v>246</v>
      </c>
      <c r="B140" s="63">
        <f t="shared" si="4"/>
        <v>890030.29503826075</v>
      </c>
      <c r="C140" s="63">
        <f t="shared" si="4"/>
        <v>388177.4945307434</v>
      </c>
      <c r="D140" s="63">
        <f t="shared" si="4"/>
        <v>28476.210429390441</v>
      </c>
      <c r="E140" s="62"/>
      <c r="F140" s="63">
        <f>[27]Joulu!D8*[28]Joulu!H8/100</f>
        <v>525698.82902999024</v>
      </c>
      <c r="G140" s="63">
        <f>[27]Joulu!D8*[28]Joulu!I8/100</f>
        <v>255605.43230033532</v>
      </c>
      <c r="H140" s="63">
        <f>[27]Joulu!D8*[28]Joulu!J8/100</f>
        <v>22617.738664046945</v>
      </c>
      <c r="I140" s="63"/>
      <c r="J140" s="63">
        <f>[27]Joulu!E8*[28]Joulu!K8/100</f>
        <v>364331.46600827051</v>
      </c>
      <c r="K140" s="63">
        <f>[27]Joulu!E8*[28]Joulu!L8/100</f>
        <v>132572.06223040808</v>
      </c>
      <c r="L140" s="63">
        <f>[27]Joulu!E8*[28]Joulu!M8/100</f>
        <v>5858.4717653434964</v>
      </c>
    </row>
    <row r="141" spans="1:23" s="42" customFormat="1" ht="12" customHeight="1" x14ac:dyDescent="0.2">
      <c r="A141" s="62" t="s">
        <v>249</v>
      </c>
      <c r="B141" s="63">
        <f t="shared" si="4"/>
        <v>875664.66902140598</v>
      </c>
      <c r="C141" s="63">
        <f t="shared" si="4"/>
        <v>493804.0192377959</v>
      </c>
      <c r="D141" s="63">
        <f t="shared" si="4"/>
        <v>33405.311741861209</v>
      </c>
      <c r="E141" s="62"/>
      <c r="F141" s="63">
        <f>[29]Tammi!D8*[30]Tammi!H8/100</f>
        <v>440350.94192582386</v>
      </c>
      <c r="G141" s="63">
        <f>[29]Tammi!D8*[30]Tammi!I8/100</f>
        <v>322004.08789539087</v>
      </c>
      <c r="H141" s="63">
        <f>[29]Tammi!D8*[30]Tammi!J8/100</f>
        <v>24026.970177998897</v>
      </c>
      <c r="I141" s="63"/>
      <c r="J141" s="63">
        <f>[29]Tammi!E8*[30]Tammi!K8/100</f>
        <v>435313.72709558211</v>
      </c>
      <c r="K141" s="63">
        <f>[29]Tammi!E8*[30]Tammi!L8/100</f>
        <v>171799.93134240503</v>
      </c>
      <c r="L141" s="63">
        <f>[29]Tammi!E8*[30]Tammi!M8/100</f>
        <v>9378.3415638623155</v>
      </c>
    </row>
    <row r="142" spans="1:23" s="42" customFormat="1" ht="13.5" customHeight="1" x14ac:dyDescent="0.2">
      <c r="A142" s="62" t="s">
        <v>251</v>
      </c>
      <c r="B142" s="63">
        <f t="shared" si="4"/>
        <v>922266.46665927256</v>
      </c>
      <c r="C142" s="63">
        <f t="shared" si="4"/>
        <v>502249.11160929629</v>
      </c>
      <c r="D142" s="63">
        <f t="shared" si="4"/>
        <v>34316.42172559577</v>
      </c>
      <c r="E142" s="62"/>
      <c r="F142" s="63">
        <f>[29]Helmi!D8*[30]Helmi!H8/100</f>
        <v>652762.8539055431</v>
      </c>
      <c r="G142" s="63">
        <f>[29]Helmi!D8*[30]Helmi!I8/100</f>
        <v>348241.87924668804</v>
      </c>
      <c r="H142" s="63">
        <f>[29]Helmi!D8*[30]Helmi!J8/100</f>
        <v>26521.266843658694</v>
      </c>
      <c r="I142" s="63"/>
      <c r="J142" s="63">
        <f>[29]Helmi!E8*[30]Helmi!K8/100</f>
        <v>269503.61275372939</v>
      </c>
      <c r="K142" s="63">
        <f>[29]Helmi!E8*[30]Helmi!L8/100</f>
        <v>154007.23236260828</v>
      </c>
      <c r="L142" s="63">
        <f>[29]Helmi!E8*[30]Helmi!M8/100</f>
        <v>7795.1548819370764</v>
      </c>
    </row>
    <row r="143" spans="1:23" s="42" customFormat="1" ht="13.5" customHeight="1" x14ac:dyDescent="0.2">
      <c r="A143" s="62" t="s">
        <v>252</v>
      </c>
      <c r="B143" s="63">
        <f t="shared" si="4"/>
        <v>1125712.5773374403</v>
      </c>
      <c r="C143" s="63">
        <f t="shared" si="4"/>
        <v>567433.16215640772</v>
      </c>
      <c r="D143" s="63">
        <f t="shared" si="4"/>
        <v>46732.26051002038</v>
      </c>
      <c r="E143" s="62"/>
      <c r="F143" s="63">
        <f>[29]Maalis!D8*[30]Maalis!H8/100</f>
        <v>849299.5767453115</v>
      </c>
      <c r="G143" s="63">
        <f>[29]Maalis!D8*[30]Maalis!I8/100</f>
        <v>401702.17224511929</v>
      </c>
      <c r="H143" s="63">
        <f>[29]Maalis!D8*[30]Maalis!J8/100</f>
        <v>38436.251013437577</v>
      </c>
      <c r="I143" s="63"/>
      <c r="J143" s="63">
        <f>[29]Maalis!E8*[30]Maalis!K8/100</f>
        <v>276413.00059212878</v>
      </c>
      <c r="K143" s="63">
        <f>[29]Maalis!E8*[30]Maalis!L8/100</f>
        <v>165730.9899112884</v>
      </c>
      <c r="L143" s="63">
        <f>[29]Maalis!E8*[30]Maalis!M8/100</f>
        <v>8296.0094965827993</v>
      </c>
    </row>
    <row r="144" spans="1:23" s="42" customFormat="1" ht="12.75" customHeight="1" x14ac:dyDescent="0.2">
      <c r="A144" s="62" t="s">
        <v>253</v>
      </c>
      <c r="B144" s="63">
        <f t="shared" si="4"/>
        <v>873229.83952502813</v>
      </c>
      <c r="C144" s="63">
        <f t="shared" si="4"/>
        <v>482742.72052593122</v>
      </c>
      <c r="D144" s="63">
        <f t="shared" si="4"/>
        <v>39274.439941306438</v>
      </c>
      <c r="E144" s="62"/>
      <c r="F144" s="63">
        <f>[29]Huhti!D8*[30]Huhti!H8/100</f>
        <v>697377.62919066742</v>
      </c>
      <c r="G144" s="63">
        <f>[29]Huhti!D8*[30]Huhti!I8/100</f>
        <v>349035.66142823896</v>
      </c>
      <c r="H144" s="63">
        <f>[29]Huhti!D8*[30]Huhti!J8/100</f>
        <v>30270.709374633614</v>
      </c>
      <c r="I144" s="63"/>
      <c r="J144" s="63">
        <f>[29]Huhti!E8*[30]Huhti!K8/100</f>
        <v>175852.21033436072</v>
      </c>
      <c r="K144" s="63">
        <f>[29]Huhti!E8*[30]Huhti!L8/100</f>
        <v>133707.05909769222</v>
      </c>
      <c r="L144" s="63">
        <f>[29]Huhti!E8*[30]Huhti!M8/100</f>
        <v>9003.730566672828</v>
      </c>
    </row>
    <row r="145" spans="1:35" s="42" customFormat="1" ht="12.75" customHeight="1" x14ac:dyDescent="0.2">
      <c r="A145" s="61" t="s">
        <v>254</v>
      </c>
      <c r="B145" s="64">
        <f t="shared" si="4"/>
        <v>719091.51263931254</v>
      </c>
      <c r="C145" s="64">
        <f t="shared" si="4"/>
        <v>573132.35025564709</v>
      </c>
      <c r="D145" s="64">
        <f t="shared" si="4"/>
        <v>48348.137107721406</v>
      </c>
      <c r="E145" s="61"/>
      <c r="F145" s="64">
        <f>[29]Touko!D8*[30]Touko!H8/100</f>
        <v>509401.00839064561</v>
      </c>
      <c r="G145" s="64">
        <f>[29]Touko!D8*[30]Touko!I8/100</f>
        <v>401902.13641684112</v>
      </c>
      <c r="H145" s="64">
        <f>[29]Touko!D8*[30]Touko!J8/100</f>
        <v>41187.855194418196</v>
      </c>
      <c r="I145" s="64"/>
      <c r="J145" s="64">
        <f>[29]Touko!E8*[30]Touko!K8/100</f>
        <v>209690.50424866698</v>
      </c>
      <c r="K145" s="64">
        <f>[29]Touko!E8*[30]Touko!L8/100</f>
        <v>171230.21383880597</v>
      </c>
      <c r="L145" s="64">
        <f>[29]Touko!E8*[30]Touko!M8/100</f>
        <v>7160.2819133032117</v>
      </c>
    </row>
    <row r="146" spans="1:35" s="42" customFormat="1" ht="12.75" customHeight="1" x14ac:dyDescent="0.2">
      <c r="A146" s="61" t="s">
        <v>255</v>
      </c>
      <c r="B146" s="64">
        <f t="shared" si="4"/>
        <v>1506823.9310702265</v>
      </c>
      <c r="C146" s="64">
        <f t="shared" si="4"/>
        <v>557484.06987391924</v>
      </c>
      <c r="D146" s="64">
        <f t="shared" si="4"/>
        <v>66098.999057607609</v>
      </c>
      <c r="E146" s="61"/>
      <c r="F146" s="64">
        <f>[29]Kesä!D8*[30]Kesä!H8/100</f>
        <v>1139869.7737400725</v>
      </c>
      <c r="G146" s="64">
        <f>[29]Kesä!D8*[30]Kesä!I8/100</f>
        <v>380223.2865475369</v>
      </c>
      <c r="H146" s="64">
        <f>[29]Kesä!D8*[30]Kesä!J8/100</f>
        <v>55529.939710815233</v>
      </c>
      <c r="I146" s="64"/>
      <c r="J146" s="64">
        <f>[29]Kesä!E8*[30]Kesä!K8/100</f>
        <v>366954.15733015398</v>
      </c>
      <c r="K146" s="64">
        <f>[29]Kesä!E8*[30]Kesä!L8/100</f>
        <v>177260.7833263824</v>
      </c>
      <c r="L146" s="64">
        <f>[29]Kesä!E8*[30]Kesä!M8/100</f>
        <v>10569.059346792383</v>
      </c>
    </row>
    <row r="147" spans="1:35" s="42" customFormat="1" ht="13.5" customHeight="1" x14ac:dyDescent="0.2">
      <c r="A147" s="61" t="s">
        <v>256</v>
      </c>
      <c r="B147" s="64">
        <f t="shared" si="4"/>
        <v>2483654.9407330882</v>
      </c>
      <c r="C147" s="64">
        <f t="shared" si="4"/>
        <v>454943.96006873954</v>
      </c>
      <c r="D147" s="64">
        <f t="shared" si="4"/>
        <v>87295.099192756694</v>
      </c>
      <c r="E147" s="61"/>
      <c r="F147" s="64">
        <f>[29]Heinä!D8*[30]Heinä!H8/100</f>
        <v>1897851.2945376795</v>
      </c>
      <c r="G147" s="64">
        <f>[29]Heinä!D8*[30]Heinä!I8/100</f>
        <v>329493.08478022285</v>
      </c>
      <c r="H147" s="64">
        <f>[29]Heinä!D8*[30]Heinä!J8/100</f>
        <v>66111.620675217389</v>
      </c>
      <c r="I147" s="64"/>
      <c r="J147" s="64">
        <f>[29]Heinä!E8*[30]Heinä!K8/100</f>
        <v>585803.64619540889</v>
      </c>
      <c r="K147" s="64">
        <f>[29]Heinä!E8*[30]Heinä!L8/100</f>
        <v>125450.87528851669</v>
      </c>
      <c r="L147" s="64">
        <f>[29]Heinä!E8*[30]Heinä!M8/100</f>
        <v>21183.478517539297</v>
      </c>
    </row>
    <row r="148" spans="1:35" s="35" customFormat="1" ht="12.75" customHeight="1" x14ac:dyDescent="0.2">
      <c r="A148" s="61" t="s">
        <v>257</v>
      </c>
      <c r="B148" s="64">
        <f t="shared" si="4"/>
        <v>1536421.1862633065</v>
      </c>
      <c r="C148" s="64">
        <f t="shared" si="4"/>
        <v>606496.93467721646</v>
      </c>
      <c r="D148" s="64">
        <f t="shared" si="4"/>
        <v>73980.879062780354</v>
      </c>
      <c r="E148" s="61"/>
      <c r="F148" s="64">
        <f>[29]Elo!D8*[30]Elo!H8/100</f>
        <v>1048721.006274621</v>
      </c>
      <c r="G148" s="64">
        <f>[29]Elo!D8*[30]Elo!I8/100</f>
        <v>412960.8569542683</v>
      </c>
      <c r="H148" s="64">
        <f>[29]Elo!D8*[30]Elo!J8/100</f>
        <v>51862.136768083714</v>
      </c>
      <c r="I148" s="64"/>
      <c r="J148" s="64">
        <f>[29]Elo!E8*[30]Elo!K8/100</f>
        <v>487700.17998868541</v>
      </c>
      <c r="K148" s="64">
        <f>[29]Elo!E8*[30]Elo!L8/100</f>
        <v>193536.07772294813</v>
      </c>
      <c r="L148" s="64">
        <f>[29]Elo!E8*[30]Elo!M8/100</f>
        <v>22118.742294696644</v>
      </c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  <row r="149" spans="1:35" s="36" customFormat="1" ht="12.75" customHeight="1" x14ac:dyDescent="0.2">
      <c r="A149" s="61" t="s">
        <v>258</v>
      </c>
      <c r="B149" s="64">
        <f t="shared" si="4"/>
        <v>905094.51352750673</v>
      </c>
      <c r="C149" s="64">
        <f t="shared" si="4"/>
        <v>600667.61199456779</v>
      </c>
      <c r="D149" s="64">
        <f t="shared" si="4"/>
        <v>49420.874480926293</v>
      </c>
      <c r="E149" s="61"/>
      <c r="F149" s="64">
        <f>[29]Syys!D8*[30]Syys!H8/100</f>
        <v>682407.10617639299</v>
      </c>
      <c r="G149" s="64">
        <f>[29]Syys!D8*[30]Syys!I8/100</f>
        <v>430572.42683893291</v>
      </c>
      <c r="H149" s="64">
        <f>[29]Syys!D8*[30]Syys!J8/100</f>
        <v>39708.466989284825</v>
      </c>
      <c r="I149" s="64"/>
      <c r="J149" s="64">
        <f>[29]Syys!E8*[30]Syys!K8/100</f>
        <v>222687.40735111368</v>
      </c>
      <c r="K149" s="64">
        <f>[29]Syys!E8*[30]Syys!L8/100</f>
        <v>170095.18515563488</v>
      </c>
      <c r="L149" s="64">
        <f>[29]Syys!E8*[30]Syys!M8/100</f>
        <v>9712.4074916414702</v>
      </c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1:35" s="36" customFormat="1" ht="12.75" customHeight="1" x14ac:dyDescent="0.2">
      <c r="A150" s="62" t="s">
        <v>259</v>
      </c>
      <c r="B150" s="63">
        <f t="shared" si="4"/>
        <v>770260.00140623155</v>
      </c>
      <c r="C150" s="63">
        <f t="shared" si="4"/>
        <v>589437.26978765335</v>
      </c>
      <c r="D150" s="63">
        <f t="shared" si="4"/>
        <v>36599.728801179437</v>
      </c>
      <c r="E150" s="62"/>
      <c r="F150" s="63">
        <f>[29]Loka!D8*[30]Loka!H8/100</f>
        <v>607375.57301882352</v>
      </c>
      <c r="G150" s="63">
        <f>[29]Loka!D8*[30]Loka!I8/100</f>
        <v>434667.37204757339</v>
      </c>
      <c r="H150" s="63">
        <f>[29]Loka!D8*[30]Loka!J8/100</f>
        <v>29454.054929317037</v>
      </c>
      <c r="I150" s="63"/>
      <c r="J150" s="63">
        <f>[29]Loka!E8*[30]Loka!K8/100</f>
        <v>162884.428387408</v>
      </c>
      <c r="K150" s="63">
        <f>[29]Loka!E8*[30]Loka!L8/100</f>
        <v>154769.89774007999</v>
      </c>
      <c r="L150" s="63">
        <f>[29]Loka!E8*[30]Loka!M8/100</f>
        <v>7145.6738718623992</v>
      </c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1:35" s="42" customFormat="1" ht="12.75" customHeight="1" x14ac:dyDescent="0.2">
      <c r="A151" s="62" t="s">
        <v>260</v>
      </c>
      <c r="B151" s="63">
        <f t="shared" si="4"/>
        <v>693552.07725508465</v>
      </c>
      <c r="C151" s="63">
        <f t="shared" si="4"/>
        <v>568598.4709773052</v>
      </c>
      <c r="D151" s="63">
        <f t="shared" si="4"/>
        <v>49287.451767966137</v>
      </c>
      <c r="E151" s="62"/>
      <c r="F151" s="63">
        <f>[29]Marras!D8*[30]Marras!H8/100</f>
        <v>492219.59082900517</v>
      </c>
      <c r="G151" s="63">
        <f>[29]Marras!D8*[30]Marras!I8/100</f>
        <v>426927.16750674474</v>
      </c>
      <c r="H151" s="63">
        <f>[29]Marras!D8*[30]Marras!J8/100</f>
        <v>36302.241664250105</v>
      </c>
      <c r="I151" s="63"/>
      <c r="J151" s="63">
        <f>[29]Marras!E8*[30]Marras!K8/100</f>
        <v>201332.48642607947</v>
      </c>
      <c r="K151" s="63">
        <f>[29]Marras!E8*[30]Marras!L8/100</f>
        <v>141671.30347056047</v>
      </c>
      <c r="L151" s="63">
        <f>[29]Marras!E8*[30]Marras!M8/100</f>
        <v>12985.21010371603</v>
      </c>
    </row>
    <row r="152" spans="1:35" ht="12.75" customHeight="1" x14ac:dyDescent="0.2">
      <c r="A152" s="62" t="s">
        <v>261</v>
      </c>
      <c r="B152" s="63">
        <f t="shared" si="4"/>
        <v>937915.35736847972</v>
      </c>
      <c r="C152" s="63">
        <f t="shared" si="4"/>
        <v>369465.17347905098</v>
      </c>
      <c r="D152" s="63">
        <f t="shared" si="4"/>
        <v>36230.469149843266</v>
      </c>
      <c r="E152" s="62"/>
      <c r="F152" s="63">
        <f>[29]Joulu!D8*[30]Joulu!H8/100</f>
        <v>543567.72940693249</v>
      </c>
      <c r="G152" s="63">
        <f>[29]Joulu!D8*[30]Joulu!I8/100</f>
        <v>246529.06595207562</v>
      </c>
      <c r="H152" s="63">
        <f>[29]Joulu!D8*[30]Joulu!J8/100</f>
        <v>28301.2046409918</v>
      </c>
      <c r="I152" s="63"/>
      <c r="J152" s="63">
        <f>[29]Joulu!E8*[30]Joulu!K8/100</f>
        <v>394347.62796154717</v>
      </c>
      <c r="K152" s="63">
        <f>[29]Joulu!E8*[30]Joulu!L8/100</f>
        <v>122936.10752697533</v>
      </c>
      <c r="L152" s="63">
        <f>[29]Joulu!E8*[30]Joulu!M8/100</f>
        <v>7929.2645088514655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35" ht="12.75" customHeight="1" x14ac:dyDescent="0.2">
      <c r="A153" s="62" t="s">
        <v>280</v>
      </c>
      <c r="B153" s="63">
        <f t="shared" si="4"/>
        <v>870383.27899528341</v>
      </c>
      <c r="C153" s="63">
        <f t="shared" si="4"/>
        <v>466877.75583864644</v>
      </c>
      <c r="D153" s="63">
        <f t="shared" si="4"/>
        <v>30690.965164702244</v>
      </c>
      <c r="E153" s="62"/>
      <c r="F153" s="63">
        <f>[31]Tammi!D8*[32]Tammi!H8/100</f>
        <v>431386.14008931344</v>
      </c>
      <c r="G153" s="63">
        <f>[31]Tammi!D8*[32]Tammi!I8/100</f>
        <v>304567.09895198385</v>
      </c>
      <c r="H153" s="63">
        <f>[31]Tammi!D8*[32]Tammi!J8/100</f>
        <v>21531.760957945211</v>
      </c>
      <c r="I153" s="63"/>
      <c r="J153" s="63">
        <f>[31]Tammi!E8*[32]Tammi!K8/100</f>
        <v>438997.13890597003</v>
      </c>
      <c r="K153" s="63">
        <f>[31]Tammi!E8*[32]Tammi!L8/100</f>
        <v>162310.65688666259</v>
      </c>
      <c r="L153" s="63">
        <f>[31]Tammi!E8*[32]Tammi!M8/100</f>
        <v>9159.2042067570328</v>
      </c>
    </row>
    <row r="154" spans="1:35" x14ac:dyDescent="0.2">
      <c r="A154" s="62" t="s">
        <v>282</v>
      </c>
      <c r="B154" s="63">
        <f t="shared" ref="B154:D169" si="5">F154+J154</f>
        <v>935607.8936465485</v>
      </c>
      <c r="C154" s="63">
        <f t="shared" si="5"/>
        <v>471023.47367322946</v>
      </c>
      <c r="D154" s="63">
        <f t="shared" si="5"/>
        <v>41122.632673885528</v>
      </c>
      <c r="E154" s="62"/>
      <c r="F154" s="63">
        <f>[31]Helmi!D8*[32]Helmi!H8/100</f>
        <v>662498.061918027</v>
      </c>
      <c r="G154" s="63">
        <f>[31]Helmi!D8*[32]Helmi!I8/100</f>
        <v>329065.46451065794</v>
      </c>
      <c r="H154" s="63">
        <f>[31]Helmi!D8*[32]Helmi!J8/100</f>
        <v>34215.473564134576</v>
      </c>
      <c r="I154" s="63"/>
      <c r="J154" s="63">
        <f>[31]Helmi!E8*[32]Helmi!K8/100</f>
        <v>273109.8317285215</v>
      </c>
      <c r="K154" s="63">
        <f>[31]Helmi!E8*[32]Helmi!L8/100</f>
        <v>141958.00916257148</v>
      </c>
      <c r="L154" s="63">
        <f>[31]Helmi!E8*[32]Helmi!M8/100</f>
        <v>6907.1591097509499</v>
      </c>
    </row>
    <row r="155" spans="1:35" x14ac:dyDescent="0.2">
      <c r="A155" s="62" t="s">
        <v>285</v>
      </c>
      <c r="B155" s="63">
        <f t="shared" si="5"/>
        <v>1171254.1517937244</v>
      </c>
      <c r="C155" s="63">
        <f t="shared" si="5"/>
        <v>514822.36362015654</v>
      </c>
      <c r="D155" s="63">
        <f t="shared" si="5"/>
        <v>50699.484585050523</v>
      </c>
      <c r="E155" s="62"/>
      <c r="F155" s="63">
        <f>[31]Maalis!D8*[32]Maalis!H8/100</f>
        <v>863682.74230943737</v>
      </c>
      <c r="G155" s="63">
        <f>[31]Maalis!D8*[32]Maalis!I8/100</f>
        <v>365109.21031844919</v>
      </c>
      <c r="H155" s="63">
        <f>[31]Maalis!D8*[32]Maalis!J8/100</f>
        <v>40435.047373382666</v>
      </c>
      <c r="I155" s="63"/>
      <c r="J155" s="63">
        <f>[31]Maalis!E8*[32]Maalis!K8/100</f>
        <v>307571.40948428703</v>
      </c>
      <c r="K155" s="63">
        <f>[31]Maalis!E8*[32]Maalis!L8/100</f>
        <v>149713.15330170732</v>
      </c>
      <c r="L155" s="63">
        <f>[31]Maalis!E8*[32]Maalis!M8/100</f>
        <v>10264.437211667855</v>
      </c>
    </row>
    <row r="156" spans="1:35" x14ac:dyDescent="0.2">
      <c r="A156" s="62" t="s">
        <v>286</v>
      </c>
      <c r="B156" s="63">
        <f t="shared" si="5"/>
        <v>815880.79907565552</v>
      </c>
      <c r="C156" s="63">
        <f t="shared" si="5"/>
        <v>484359.07522572071</v>
      </c>
      <c r="D156" s="63">
        <f t="shared" si="5"/>
        <v>43242.125699347067</v>
      </c>
      <c r="E156" s="62"/>
      <c r="F156" s="63">
        <f>[31]Huhti!D8*[32]Huhti!H8/100</f>
        <v>657901.700166311</v>
      </c>
      <c r="G156" s="63">
        <f>[31]Huhti!D8*[32]Huhti!I8/100</f>
        <v>355826.34806245985</v>
      </c>
      <c r="H156" s="63">
        <f>[31]Huhti!D8*[32]Huhti!J8/100</f>
        <v>34488.95177018088</v>
      </c>
      <c r="I156" s="63"/>
      <c r="J156" s="63">
        <f>[31]Huhti!E8*[32]Huhti!K8/100</f>
        <v>157979.09890934455</v>
      </c>
      <c r="K156" s="63">
        <f>[31]Huhti!E8*[32]Huhti!L8/100</f>
        <v>128532.72716326085</v>
      </c>
      <c r="L156" s="63">
        <f>[31]Huhti!E8*[32]Huhti!M8/100</f>
        <v>8753.1739291661888</v>
      </c>
    </row>
    <row r="157" spans="1:35" x14ac:dyDescent="0.2">
      <c r="A157" s="61" t="s">
        <v>287</v>
      </c>
      <c r="B157" s="64">
        <f t="shared" si="5"/>
        <v>768209.2008791276</v>
      </c>
      <c r="C157" s="64">
        <f t="shared" si="5"/>
        <v>542625.47533716983</v>
      </c>
      <c r="D157" s="64">
        <f t="shared" si="5"/>
        <v>45259.323779942773</v>
      </c>
      <c r="E157" s="61"/>
      <c r="F157" s="64">
        <f>[31]Touko!D8*[32]Touko!H8/100</f>
        <v>527126.78670391638</v>
      </c>
      <c r="G157" s="64">
        <f>[31]Touko!D8*[32]Touko!I8/100</f>
        <v>376309.34592256625</v>
      </c>
      <c r="H157" s="64">
        <f>[31]Touko!D8*[32]Touko!J8/100</f>
        <v>36545.867369757492</v>
      </c>
      <c r="I157" s="64"/>
      <c r="J157" s="64">
        <f>[31]Touko!E8*[32]Touko!K8/100</f>
        <v>241082.41417521119</v>
      </c>
      <c r="K157" s="64">
        <f>[31]Touko!E8*[32]Touko!L8/100</f>
        <v>166316.12941460352</v>
      </c>
      <c r="L157" s="64">
        <f>[31]Touko!E8*[32]Touko!M8/100</f>
        <v>8713.4564101852793</v>
      </c>
    </row>
    <row r="158" spans="1:35" x14ac:dyDescent="0.2">
      <c r="A158" s="61" t="s">
        <v>288</v>
      </c>
      <c r="B158" s="64">
        <f t="shared" si="5"/>
        <v>1548363.985455917</v>
      </c>
      <c r="C158" s="64">
        <f t="shared" si="5"/>
        <v>529801.13916689192</v>
      </c>
      <c r="D158" s="64">
        <f t="shared" si="5"/>
        <v>75993.875386350919</v>
      </c>
      <c r="E158" s="61"/>
      <c r="F158" s="64">
        <f>[31]Kesä!D8*[32]Kesä!H8/100</f>
        <v>1184999.7215445256</v>
      </c>
      <c r="G158" s="64">
        <f>[31]Kesä!D8*[32]Kesä!I8/100</f>
        <v>368206.37332274817</v>
      </c>
      <c r="H158" s="64">
        <f>[31]Kesä!D8*[32]Kesä!J8/100</f>
        <v>58126.905139171846</v>
      </c>
      <c r="I158" s="64"/>
      <c r="J158" s="64">
        <f>[31]Kesä!E8*[32]Kesä!K8/100</f>
        <v>363364.26391139138</v>
      </c>
      <c r="K158" s="64">
        <f>[31]Kesä!E8*[32]Kesä!L8/100</f>
        <v>161594.76584414375</v>
      </c>
      <c r="L158" s="64">
        <f>[31]Kesä!E8*[32]Kesä!M8/100</f>
        <v>17866.97024717907</v>
      </c>
    </row>
    <row r="159" spans="1:35" x14ac:dyDescent="0.2">
      <c r="A159" s="61" t="s">
        <v>289</v>
      </c>
      <c r="B159" s="64">
        <f t="shared" si="5"/>
        <v>2483951.8769191871</v>
      </c>
      <c r="C159" s="64">
        <f t="shared" si="5"/>
        <v>480414.86791295628</v>
      </c>
      <c r="D159" s="64">
        <f t="shared" si="5"/>
        <v>83168.255170225355</v>
      </c>
      <c r="E159" s="61"/>
      <c r="F159" s="64">
        <f>[31]Heinä!D8*[32]Heinä!H8/100</f>
        <v>1885043.7727353252</v>
      </c>
      <c r="G159" s="64">
        <f>[31]Heinä!D8*[32]Heinä!I8/100</f>
        <v>350870.06797711947</v>
      </c>
      <c r="H159" s="64">
        <f>[31]Heinä!D8*[32]Heinä!J8/100</f>
        <v>66417.159292159922</v>
      </c>
      <c r="I159" s="64"/>
      <c r="J159" s="64">
        <f>[31]Heinä!E8*[32]Heinä!K8/100</f>
        <v>598908.1041838621</v>
      </c>
      <c r="K159" s="64">
        <f>[31]Heinä!E8*[32]Heinä!L8/100</f>
        <v>129544.79993583683</v>
      </c>
      <c r="L159" s="64">
        <f>[31]Heinä!E8*[32]Heinä!M8/100</f>
        <v>16751.095878065429</v>
      </c>
    </row>
    <row r="160" spans="1:35" ht="14.25" customHeight="1" x14ac:dyDescent="0.2">
      <c r="A160" s="61" t="s">
        <v>279</v>
      </c>
      <c r="B160" s="64">
        <f t="shared" si="5"/>
        <v>1543453.0026082075</v>
      </c>
      <c r="C160" s="64">
        <f t="shared" si="5"/>
        <v>570553.85293882864</v>
      </c>
      <c r="D160" s="64">
        <f t="shared" si="5"/>
        <v>62978.144444076381</v>
      </c>
      <c r="E160" s="61"/>
      <c r="F160" s="64">
        <f>[31]Elo!D8*[32]Elo!H8/100</f>
        <v>1037066.9174062505</v>
      </c>
      <c r="G160" s="64">
        <f>[31]Elo!D8*[32]Elo!I8/100</f>
        <v>396284.74396797287</v>
      </c>
      <c r="H160" s="64">
        <f>[31]Elo!D8*[32]Elo!J8/100</f>
        <v>47855.338616889261</v>
      </c>
      <c r="I160" s="64"/>
      <c r="J160" s="64">
        <f>[31]Elo!E8*[32]Elo!K8/100</f>
        <v>506386.08520195715</v>
      </c>
      <c r="K160" s="64">
        <f>[31]Elo!E8*[32]Elo!L8/100</f>
        <v>174269.10897085577</v>
      </c>
      <c r="L160" s="64">
        <f>[31]Elo!E8*[32]Elo!M8/100</f>
        <v>15122.805827187118</v>
      </c>
    </row>
    <row r="161" spans="1:23" x14ac:dyDescent="0.2">
      <c r="A161" s="61" t="s">
        <v>290</v>
      </c>
      <c r="B161" s="64">
        <f t="shared" si="5"/>
        <v>923917.41179194313</v>
      </c>
      <c r="C161" s="64">
        <f t="shared" si="5"/>
        <v>573438.70560228266</v>
      </c>
      <c r="D161" s="64">
        <f t="shared" si="5"/>
        <v>47610.882605710867</v>
      </c>
      <c r="E161" s="61"/>
      <c r="F161" s="64">
        <f>[31]Syys!D8*[32]Syys!H8/100</f>
        <v>684032.02493006841</v>
      </c>
      <c r="G161" s="64">
        <f>[31]Syys!D8*[32]Syys!I8/100</f>
        <v>413981.8075786155</v>
      </c>
      <c r="H161" s="64">
        <f>[31]Syys!D8*[32]Syys!J8/100</f>
        <v>31359.167487927956</v>
      </c>
      <c r="I161" s="64"/>
      <c r="J161" s="64">
        <f>[31]Syys!E8*[32]Syys!K8/100</f>
        <v>239885.38686187475</v>
      </c>
      <c r="K161" s="64">
        <f>[31]Syys!E8*[32]Syys!L8/100</f>
        <v>159456.89802366711</v>
      </c>
      <c r="L161" s="64">
        <f>[31]Syys!E8*[32]Syys!M8/100</f>
        <v>16251.715117782913</v>
      </c>
    </row>
    <row r="162" spans="1:23" x14ac:dyDescent="0.2">
      <c r="A162" s="62" t="s">
        <v>291</v>
      </c>
      <c r="B162" s="63">
        <f t="shared" si="5"/>
        <v>783348.76120007609</v>
      </c>
      <c r="C162" s="63">
        <f t="shared" si="5"/>
        <v>540243.73821653391</v>
      </c>
      <c r="D162" s="63">
        <f t="shared" si="5"/>
        <v>46787.50057494254</v>
      </c>
      <c r="E162" s="62"/>
      <c r="F162" s="63">
        <f>[31]Loka!D8*[32]Loka!H8/100</f>
        <v>612606.1735672754</v>
      </c>
      <c r="G162" s="63">
        <f>[31]Loka!D8*[32]Loka!I8/100</f>
        <v>405858.76649050356</v>
      </c>
      <c r="H162" s="63">
        <f>[31]Loka!D8*[32]Loka!J8/100</f>
        <v>37473.059933773518</v>
      </c>
      <c r="I162" s="63"/>
      <c r="J162" s="63">
        <f>[31]Loka!E8*[32]Loka!K8/100</f>
        <v>170742.58763280069</v>
      </c>
      <c r="K162" s="63">
        <f>[31]Loka!E8*[32]Loka!L8/100</f>
        <v>134384.97172603032</v>
      </c>
      <c r="L162" s="63">
        <f>[31]Loka!E8*[32]Loka!M8/100</f>
        <v>9314.4406411690197</v>
      </c>
    </row>
    <row r="163" spans="1:23" x14ac:dyDescent="0.2">
      <c r="A163" s="62" t="s">
        <v>292</v>
      </c>
      <c r="B163" s="63">
        <f t="shared" si="5"/>
        <v>759359.41703263659</v>
      </c>
      <c r="C163" s="63">
        <f t="shared" si="5"/>
        <v>549932.80584936333</v>
      </c>
      <c r="D163" s="63">
        <f t="shared" si="5"/>
        <v>39430.138486700074</v>
      </c>
      <c r="E163" s="62"/>
      <c r="F163" s="63">
        <f>[31]Marras!D8*[32]Marras!H8/100</f>
        <v>532659.07699754077</v>
      </c>
      <c r="G163" s="63">
        <f>[31]Marras!D8*[32]Marras!I8/100</f>
        <v>406131.705800611</v>
      </c>
      <c r="H163" s="63">
        <f>[31]Marras!D8*[32]Marras!J8/100</f>
        <v>27663.578572077306</v>
      </c>
      <c r="I163" s="63"/>
      <c r="J163" s="63">
        <f>[31]Marras!E8*[32]Marras!K8/100</f>
        <v>226700.34003509578</v>
      </c>
      <c r="K163" s="63">
        <f>[31]Marras!E8*[32]Marras!L8/100</f>
        <v>143801.10004875239</v>
      </c>
      <c r="L163" s="63">
        <f>[31]Marras!E8*[32]Marras!M8/100</f>
        <v>11766.559914622769</v>
      </c>
    </row>
    <row r="164" spans="1:23" x14ac:dyDescent="0.2">
      <c r="A164" s="62" t="s">
        <v>293</v>
      </c>
      <c r="B164" s="63">
        <f t="shared" si="5"/>
        <v>954787.65480710729</v>
      </c>
      <c r="C164" s="63">
        <f t="shared" si="5"/>
        <v>360909.84047185816</v>
      </c>
      <c r="D164" s="63">
        <f t="shared" si="5"/>
        <v>30705.504723102418</v>
      </c>
      <c r="E164" s="62"/>
      <c r="F164" s="63">
        <f>[31]Joulu!D8*[32]Joulu!H8/100</f>
        <v>527984.81155496999</v>
      </c>
      <c r="G164" s="63">
        <f>[31]Joulu!D8*[32]Joulu!I8/100</f>
        <v>242874.25694687263</v>
      </c>
      <c r="H164" s="63">
        <f>[31]Joulu!D8*[32]Joulu!J8/100</f>
        <v>22576.931501331142</v>
      </c>
      <c r="I164" s="63"/>
      <c r="J164" s="63">
        <f>[31]Joulu!E8*[32]Joulu!K8/100</f>
        <v>426802.84325213725</v>
      </c>
      <c r="K164" s="63">
        <f>[31]Joulu!E8*[32]Joulu!L8/100</f>
        <v>118035.5835249855</v>
      </c>
      <c r="L164" s="63">
        <f>[31]Joulu!E8*[32]Joulu!M8/100</f>
        <v>8128.5732217712757</v>
      </c>
    </row>
    <row r="165" spans="1:23" ht="13.5" customHeight="1" x14ac:dyDescent="0.2">
      <c r="A165" s="62" t="s">
        <v>296</v>
      </c>
      <c r="B165" s="63">
        <f t="shared" si="5"/>
        <v>887730.33021267084</v>
      </c>
      <c r="C165" s="63">
        <f t="shared" si="5"/>
        <v>465580.71599838242</v>
      </c>
      <c r="D165" s="63">
        <f t="shared" si="5"/>
        <v>31685.953795694673</v>
      </c>
      <c r="E165" s="62"/>
      <c r="F165" s="63">
        <f>[33]Tammi!D8*[34]Tammi!H8/100</f>
        <v>440086.16123167815</v>
      </c>
      <c r="G165" s="63">
        <f>[33]Tammi!D8*[34]Tammi!I8/100</f>
        <v>304239.3946159191</v>
      </c>
      <c r="H165" s="63">
        <f>[33]Tammi!D8*[34]Tammi!J8/100</f>
        <v>21806.444158531856</v>
      </c>
      <c r="I165" s="63"/>
      <c r="J165" s="63">
        <f>[33]Tammi!E8*[34]Tammi!K8/100</f>
        <v>447644.16898099275</v>
      </c>
      <c r="K165" s="63">
        <f>[33]Tammi!E8*[34]Tammi!L8/100</f>
        <v>161341.32138246333</v>
      </c>
      <c r="L165" s="63">
        <f>[33]Tammi!E8*[34]Tammi!M8/100</f>
        <v>9879.5096371628151</v>
      </c>
    </row>
    <row r="166" spans="1:23" x14ac:dyDescent="0.2">
      <c r="A166" s="62" t="s">
        <v>299</v>
      </c>
      <c r="B166" s="63">
        <f t="shared" si="5"/>
        <v>935900.13002486585</v>
      </c>
      <c r="C166" s="63">
        <f t="shared" si="5"/>
        <v>452951.64676105173</v>
      </c>
      <c r="D166" s="63">
        <f t="shared" si="5"/>
        <v>35736.223212226811</v>
      </c>
      <c r="E166" s="62"/>
      <c r="F166" s="63">
        <f>[33]Helmi!D8*[34]Helmi!H8/100</f>
        <v>668125.54440589237</v>
      </c>
      <c r="G166" s="63">
        <f>[33]Helmi!D8*[34]Helmi!I8/100</f>
        <v>324558.2549680653</v>
      </c>
      <c r="H166" s="63">
        <f>[33]Helmi!D8*[34]Helmi!J8/100</f>
        <v>28882.200622977703</v>
      </c>
      <c r="I166" s="63"/>
      <c r="J166" s="63">
        <f>[33]Helmi!E8*[34]Helmi!K8/100</f>
        <v>267774.58561897348</v>
      </c>
      <c r="K166" s="63">
        <f>[33]Helmi!E8*[34]Helmi!L8/100</f>
        <v>128393.39179298643</v>
      </c>
      <c r="L166" s="63">
        <f>[33]Helmi!E8*[34]Helmi!M8/100</f>
        <v>6854.0225892491071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x14ac:dyDescent="0.2">
      <c r="A167" s="62" t="s">
        <v>300</v>
      </c>
      <c r="B167" s="63">
        <f t="shared" si="5"/>
        <v>1061100.6553221049</v>
      </c>
      <c r="C167" s="63">
        <f t="shared" si="5"/>
        <v>519476.38165971066</v>
      </c>
      <c r="D167" s="63">
        <f t="shared" si="5"/>
        <v>43804.963023008393</v>
      </c>
      <c r="E167" s="62"/>
      <c r="F167" s="63">
        <f>[33]Maalis!D8*[34]Maalis!H8/100</f>
        <v>763914.42332577333</v>
      </c>
      <c r="G167" s="63">
        <f>[33]Maalis!D8*[34]Maalis!I8/100</f>
        <v>368365.32165740361</v>
      </c>
      <c r="H167" s="63">
        <f>[33]Maalis!D8*[34]Maalis!J8/100</f>
        <v>35025.255017990356</v>
      </c>
      <c r="I167" s="63"/>
      <c r="J167" s="63">
        <f>[33]Maalis!E8*[34]Maalis!K8/100</f>
        <v>297186.2319963316</v>
      </c>
      <c r="K167" s="63">
        <f>[33]Maalis!E8*[34]Maalis!L8/100</f>
        <v>151111.06000230703</v>
      </c>
      <c r="L167" s="63">
        <f>[33]Maalis!E8*[34]Maalis!M8/100</f>
        <v>8779.7080050180357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x14ac:dyDescent="0.2">
      <c r="A168" s="62" t="s">
        <v>301</v>
      </c>
      <c r="B168" s="63">
        <f t="shared" si="5"/>
        <v>868559.76231226802</v>
      </c>
      <c r="C168" s="63">
        <f t="shared" si="5"/>
        <v>435788.23491006804</v>
      </c>
      <c r="D168" s="63">
        <f t="shared" si="5"/>
        <v>45502.002772567183</v>
      </c>
      <c r="E168" s="62"/>
      <c r="F168" s="63">
        <f>[33]Huhti!D8*[34]Huhti!H8/100</f>
        <v>698267.21995688824</v>
      </c>
      <c r="G168" s="63">
        <f>[33]Huhti!D8*[34]Huhti!I8/100</f>
        <v>312579.30928303872</v>
      </c>
      <c r="H168" s="63">
        <f>[33]Huhti!D8*[34]Huhti!J8/100</f>
        <v>36321.470755884286</v>
      </c>
      <c r="I168" s="63"/>
      <c r="J168" s="63">
        <f>[33]Huhti!E8*[34]Huhti!K8/100</f>
        <v>170292.54235537976</v>
      </c>
      <c r="K168" s="63">
        <f>[33]Huhti!E8*[34]Huhti!L8/100</f>
        <v>123208.92562702931</v>
      </c>
      <c r="L168" s="63">
        <f>[33]Huhti!E8*[34]Huhti!M8/100</f>
        <v>9180.5320166828933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x14ac:dyDescent="0.2">
      <c r="A169" s="61" t="s">
        <v>302</v>
      </c>
      <c r="B169" s="64">
        <f t="shared" si="5"/>
        <v>764517.73719654873</v>
      </c>
      <c r="C169" s="64">
        <f t="shared" si="5"/>
        <v>531941.44436137506</v>
      </c>
      <c r="D169" s="64">
        <f t="shared" si="5"/>
        <v>54287.818441428302</v>
      </c>
      <c r="E169" s="61"/>
      <c r="F169" s="64">
        <f>[33]Touko!D8*[34]Touko!H8/100</f>
        <v>547345.80453489325</v>
      </c>
      <c r="G169" s="64">
        <f>[33]Touko!D8*[34]Touko!I8/100</f>
        <v>361722.69005717157</v>
      </c>
      <c r="H169" s="64">
        <f>[33]Touko!D8*[34]Touko!J8/100</f>
        <v>41962.505408886209</v>
      </c>
      <c r="I169" s="64"/>
      <c r="J169" s="64">
        <f>[33]Touko!E8*[34]Touko!K8/100</f>
        <v>217171.9326616555</v>
      </c>
      <c r="K169" s="64">
        <f>[33]Touko!E8*[34]Touko!L8/100</f>
        <v>170218.7543042035</v>
      </c>
      <c r="L169" s="64">
        <f>[33]Touko!E8*[34]Touko!M8/100</f>
        <v>12325.313032542095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x14ac:dyDescent="0.2">
      <c r="A170" s="61" t="s">
        <v>303</v>
      </c>
      <c r="B170" s="64">
        <f t="shared" ref="B170:D174" si="6">F170+J170</f>
        <v>1501422.940803878</v>
      </c>
      <c r="C170" s="64">
        <f t="shared" si="6"/>
        <v>513878.98051809648</v>
      </c>
      <c r="D170" s="64">
        <f t="shared" si="6"/>
        <v>64710.078682342086</v>
      </c>
      <c r="E170" s="61"/>
      <c r="F170" s="64">
        <f>[33]Kesä!D8*[34]Kesä!H8/100</f>
        <v>1117273.8772958226</v>
      </c>
      <c r="G170" s="64">
        <f>[33]Kesä!D8*[34]Kesä!I8/100</f>
        <v>352955.30081109126</v>
      </c>
      <c r="H170" s="64">
        <f>[33]Kesä!D8*[34]Kesä!J8/100</f>
        <v>50673.821894607048</v>
      </c>
      <c r="I170" s="64"/>
      <c r="J170" s="64">
        <f>[33]Kesä!E8*[34]Kesä!K8/100</f>
        <v>384149.06350805529</v>
      </c>
      <c r="K170" s="64">
        <f>[33]Kesä!E8*[34]Kesä!L8/100</f>
        <v>160923.67970700521</v>
      </c>
      <c r="L170" s="64">
        <f>[33]Kesä!E8*[34]Kesä!M8/100</f>
        <v>14036.256787735036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x14ac:dyDescent="0.2">
      <c r="A171" s="61" t="s">
        <v>304</v>
      </c>
      <c r="B171" s="64">
        <f>F171+J171</f>
        <v>2432096.8039841712</v>
      </c>
      <c r="C171" s="64">
        <f t="shared" si="6"/>
        <v>434083.24793022574</v>
      </c>
      <c r="D171" s="64">
        <f t="shared" si="6"/>
        <v>69173.948078303743</v>
      </c>
      <c r="E171" s="61"/>
      <c r="F171" s="64">
        <f>[33]Heinä!D8*[34]Heinä!H8/100</f>
        <v>1859825.1207051217</v>
      </c>
      <c r="G171" s="64">
        <f>[33]Heinä!D8*[34]Heinä!I8/100</f>
        <v>305964.33078534948</v>
      </c>
      <c r="H171" s="64">
        <f>[33]Heinä!D8*[34]Heinä!J8/100</f>
        <v>55339.548505086648</v>
      </c>
      <c r="I171" s="64"/>
      <c r="J171" s="64">
        <f>[33]Heinä!E8*[34]Heinä!K8/100</f>
        <v>572271.6832790497</v>
      </c>
      <c r="K171" s="64">
        <f>[33]Heinä!E8*[34]Heinä!L8/100</f>
        <v>128118.91714487625</v>
      </c>
      <c r="L171" s="64">
        <f>[33]Heinä!E8*[34]Heinä!M8/100</f>
        <v>13834.399573217099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x14ac:dyDescent="0.2">
      <c r="A172" s="61" t="s">
        <v>305</v>
      </c>
      <c r="B172" s="64">
        <f>F172+J172</f>
        <v>1509969.0190240284</v>
      </c>
      <c r="C172" s="64">
        <f t="shared" si="6"/>
        <v>565599.31583311548</v>
      </c>
      <c r="D172" s="64">
        <f t="shared" si="6"/>
        <v>70259.665141407299</v>
      </c>
      <c r="E172" s="61"/>
      <c r="F172" s="64">
        <f>[33]Elo!D8*[34]Elo!H8/100</f>
        <v>1017926.8467243494</v>
      </c>
      <c r="G172" s="64">
        <f>[33]Elo!D8*[34]Elo!I8/100</f>
        <v>384628.0220962867</v>
      </c>
      <c r="H172" s="64">
        <f>[33]Elo!D8*[34]Elo!J8/100</f>
        <v>46149.131177915137</v>
      </c>
      <c r="I172" s="64"/>
      <c r="J172" s="64">
        <f>[33]Elo!E8*[34]Elo!K8/100</f>
        <v>492042.17229967902</v>
      </c>
      <c r="K172" s="64">
        <f>[33]Elo!E8*[34]Elo!L8/100</f>
        <v>180971.29373682884</v>
      </c>
      <c r="L172" s="64">
        <f>[33]Elo!E8*[34]Elo!M8/100</f>
        <v>24110.533963492158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:23" x14ac:dyDescent="0.2">
      <c r="A173" s="61" t="s">
        <v>306</v>
      </c>
      <c r="B173" s="64">
        <f>F173+J173</f>
        <v>887860.43057162757</v>
      </c>
      <c r="C173" s="64">
        <f t="shared" si="6"/>
        <v>580593.91740652802</v>
      </c>
      <c r="D173" s="64">
        <f t="shared" si="6"/>
        <v>41058.652024045725</v>
      </c>
      <c r="E173" s="61"/>
      <c r="F173" s="64">
        <f>[33]Syys!D8*[34]Syys!H8/100</f>
        <v>677478.15296804369</v>
      </c>
      <c r="G173" s="64">
        <f>[33]Syys!D8*[34]Syys!I8/100</f>
        <v>410211.01086392818</v>
      </c>
      <c r="H173" s="64">
        <f>[33]Syys!D8*[34]Syys!J8/100</f>
        <v>33930.836171393057</v>
      </c>
      <c r="I173" s="64"/>
      <c r="J173" s="64">
        <f>[33]Syys!E8*[34]Syys!K8/100</f>
        <v>210382.27760358382</v>
      </c>
      <c r="K173" s="64">
        <f>[33]Syys!E8*[34]Syys!L8/100</f>
        <v>170382.90654259984</v>
      </c>
      <c r="L173" s="64">
        <f>[33]Syys!E8*[34]Syys!M8/100</f>
        <v>7127.8158526526704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x14ac:dyDescent="0.2">
      <c r="A174" s="62" t="s">
        <v>307</v>
      </c>
      <c r="B174" s="63">
        <f>F174+J174</f>
        <v>762410.22279685363</v>
      </c>
      <c r="C174" s="63">
        <f t="shared" si="6"/>
        <v>569868.3812328733</v>
      </c>
      <c r="D174" s="63">
        <f t="shared" si="6"/>
        <v>48942.395966890399</v>
      </c>
      <c r="E174" s="62"/>
      <c r="F174" s="63">
        <f>[33]Loka!D8*[34]Loka!H8/100</f>
        <v>610714.94580456498</v>
      </c>
      <c r="G174" s="63">
        <f>[33]Loka!D8*[34]Loka!I8/100</f>
        <v>419717.15916192112</v>
      </c>
      <c r="H174" s="63">
        <f>[33]Loka!D8*[34]Loka!J8/100</f>
        <v>40771.89503137135</v>
      </c>
      <c r="I174" s="63"/>
      <c r="J174" s="63">
        <f>[33]Loka!E8*[34]Loka!K8/100</f>
        <v>151695.27699228865</v>
      </c>
      <c r="K174" s="63">
        <f>[33]Loka!E8*[34]Loka!L8/100</f>
        <v>150151.22207095224</v>
      </c>
      <c r="L174" s="63">
        <f>[33]Loka!E8*[34]Loka!M8/100</f>
        <v>8170.5009355190523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:23" x14ac:dyDescent="0.2">
      <c r="A175" s="62" t="s">
        <v>308</v>
      </c>
      <c r="B175" s="63">
        <f t="shared" ref="B175:D177" si="7">F175+J175</f>
        <v>699272.59335889912</v>
      </c>
      <c r="C175" s="63">
        <f t="shared" si="7"/>
        <v>554137.10602465388</v>
      </c>
      <c r="D175" s="63">
        <f t="shared" si="7"/>
        <v>46877.300615428234</v>
      </c>
      <c r="E175" s="62"/>
      <c r="F175" s="63">
        <f>[33]Marras!D8*[34]Marras!H8/100</f>
        <v>508148.737676266</v>
      </c>
      <c r="G175" s="63">
        <f>[33]Marras!D8*[34]Marras!I8/100</f>
        <v>395141.68537788751</v>
      </c>
      <c r="H175" s="63">
        <f>[33]Marras!D8*[34]Marras!J8/100</f>
        <v>36734.576943026426</v>
      </c>
      <c r="I175" s="63"/>
      <c r="J175" s="63">
        <f>[33]Marras!E8*[34]Marras!K8/100</f>
        <v>191123.85568263315</v>
      </c>
      <c r="K175" s="63">
        <f>[33]Marras!E8*[34]Marras!L8/100</f>
        <v>158995.42064676632</v>
      </c>
      <c r="L175" s="63">
        <f>[33]Marras!E8*[34]Marras!M8/100</f>
        <v>10142.723672401809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x14ac:dyDescent="0.2">
      <c r="A176" s="62" t="s">
        <v>309</v>
      </c>
      <c r="B176" s="63">
        <f t="shared" si="7"/>
        <v>900697.18383840029</v>
      </c>
      <c r="C176" s="63">
        <f t="shared" si="7"/>
        <v>371037.32489058829</v>
      </c>
      <c r="D176" s="63">
        <f t="shared" si="7"/>
        <v>26898.491273203883</v>
      </c>
      <c r="E176" s="62"/>
      <c r="F176" s="63">
        <f>[33]Joulu!D8*[34]Joulu!H8/100</f>
        <v>520605.66052252776</v>
      </c>
      <c r="G176" s="63">
        <f>[33]Joulu!D8*[34]Joulu!I8/100</f>
        <v>258873.38931264088</v>
      </c>
      <c r="H176" s="63">
        <f>[33]Joulu!D8*[34]Joulu!J8/100</f>
        <v>18805.950168024538</v>
      </c>
      <c r="I176" s="63"/>
      <c r="J176" s="63">
        <f>[33]Joulu!E8*[34]Joulu!K8/100</f>
        <v>380091.52331587253</v>
      </c>
      <c r="K176" s="63">
        <f>[33]Joulu!E8*[34]Joulu!L8/100</f>
        <v>112163.9355779474</v>
      </c>
      <c r="L176" s="63">
        <f>[33]Joulu!E8*[34]Joulu!M8/100</f>
        <v>8092.5411051793444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x14ac:dyDescent="0.2">
      <c r="A177" s="62" t="s">
        <v>312</v>
      </c>
      <c r="B177" s="63">
        <f t="shared" si="7"/>
        <v>771339.2081074717</v>
      </c>
      <c r="C177" s="63">
        <f t="shared" si="7"/>
        <v>473176.70013552089</v>
      </c>
      <c r="D177" s="63">
        <f t="shared" si="7"/>
        <v>30792.091758771283</v>
      </c>
      <c r="E177" s="62"/>
      <c r="F177" s="63">
        <f>[35]Tammi!D8*[36]Tammi!H8/100</f>
        <v>436817.80155499524</v>
      </c>
      <c r="G177" s="63">
        <f>[35]Tammi!D8*[36]Tammi!I8/100</f>
        <v>326049.00374381559</v>
      </c>
      <c r="H177" s="63">
        <f>[35]Tammi!D8*[36]Tammi!J8/100</f>
        <v>23798.194701975815</v>
      </c>
      <c r="I177" s="63"/>
      <c r="J177" s="63">
        <f>[35]Tammi!E8*[36]Tammi!K8/100</f>
        <v>334521.40655247646</v>
      </c>
      <c r="K177" s="63">
        <f>[35]Tammi!E8*[36]Tammi!L8/100</f>
        <v>147127.69639170531</v>
      </c>
      <c r="L177" s="63">
        <f>[35]Tammi!E8*[36]Tammi!M8/100</f>
        <v>6993.8970567954657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x14ac:dyDescent="0.2">
      <c r="A178" s="62" t="s">
        <v>315</v>
      </c>
      <c r="B178" s="63">
        <f>F178+J178</f>
        <v>906377.36140973296</v>
      </c>
      <c r="C178" s="63">
        <f>G178+K178</f>
        <v>509011.93801149668</v>
      </c>
      <c r="D178" s="63">
        <f>H178+L178</f>
        <v>34914.700576787611</v>
      </c>
      <c r="E178" s="62"/>
      <c r="F178" s="63">
        <f>[35]Helmi!D8*[36]Helmi!H8/100</f>
        <v>656733.16404917499</v>
      </c>
      <c r="G178" s="63">
        <f>[35]Helmi!D8*[36]Helmi!I8/100</f>
        <v>370500.99938606168</v>
      </c>
      <c r="H178" s="63">
        <f>[35]Helmi!D8*[36]Helmi!J8/100</f>
        <v>28369.836561596509</v>
      </c>
      <c r="I178" s="63"/>
      <c r="J178" s="63">
        <f>[35]Helmi!E8*[36]Helmi!K8/100</f>
        <v>249644.197360558</v>
      </c>
      <c r="K178" s="63">
        <f>[35]Helmi!E8*[36]Helmi!L8/100</f>
        <v>138510.938625435</v>
      </c>
      <c r="L178" s="63">
        <f>[35]Helmi!E8*[36]Helmi!M8/100</f>
        <v>6544.8640151911004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x14ac:dyDescent="0.2">
      <c r="A179" s="62" t="s">
        <v>316</v>
      </c>
      <c r="B179" s="63">
        <f t="shared" ref="B179:D182" si="8">F179+J179</f>
        <v>942951.30375908827</v>
      </c>
      <c r="C179" s="63">
        <f t="shared" si="8"/>
        <v>597536.8619898624</v>
      </c>
      <c r="D179" s="63">
        <f t="shared" si="8"/>
        <v>34830.83424996258</v>
      </c>
      <c r="E179" s="62"/>
      <c r="F179" s="63">
        <f>[35]Maalis!D8*[36]Maalis!H8/100</f>
        <v>703814.18885079504</v>
      </c>
      <c r="G179" s="63">
        <f>[35]Maalis!D8*[36]Maalis!I8/100</f>
        <v>431720.55095216917</v>
      </c>
      <c r="H179" s="63">
        <f>[35]Maalis!D8*[36]Maalis!J8/100</f>
        <v>27009.260194710754</v>
      </c>
      <c r="I179" s="63"/>
      <c r="J179" s="63">
        <f>[35]Maalis!E8*[36]Maalis!K8/100</f>
        <v>239137.11490829327</v>
      </c>
      <c r="K179" s="63">
        <f>[35]Maalis!E8*[36]Maalis!L8/100</f>
        <v>165816.31103769326</v>
      </c>
      <c r="L179" s="63">
        <f>[35]Maalis!E8*[36]Maalis!M8/100</f>
        <v>7821.5740552518246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x14ac:dyDescent="0.2">
      <c r="A180" s="62" t="s">
        <v>317</v>
      </c>
      <c r="B180" s="63">
        <f t="shared" si="8"/>
        <v>796261.93392971624</v>
      </c>
      <c r="C180" s="63">
        <f t="shared" si="8"/>
        <v>510179.37175229692</v>
      </c>
      <c r="D180" s="63">
        <f t="shared" si="8"/>
        <v>40923.694317986839</v>
      </c>
      <c r="E180" s="62"/>
      <c r="F180" s="63">
        <f>[35]Huhti!D8*[36]Huhti!H8/100</f>
        <v>650145.43869784242</v>
      </c>
      <c r="G180" s="63">
        <f>[35]Huhti!D8*[36]Huhti!I8/100</f>
        <v>371442.77668357233</v>
      </c>
      <c r="H180" s="63">
        <f>[35]Huhti!D8*[36]Huhti!J8/100</f>
        <v>35909.784618585283</v>
      </c>
      <c r="I180" s="63"/>
      <c r="J180" s="63">
        <f>[35]Huhti!E8*[36]Huhti!K8/100</f>
        <v>146116.49523187388</v>
      </c>
      <c r="K180" s="63">
        <f>[35]Huhti!E8*[36]Huhti!L8/100</f>
        <v>138736.59506872456</v>
      </c>
      <c r="L180" s="63">
        <f>[35]Huhti!E8*[36]Huhti!M8/100</f>
        <v>5013.9096994015599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x14ac:dyDescent="0.2">
      <c r="A181" s="61" t="s">
        <v>318</v>
      </c>
      <c r="B181" s="64">
        <f t="shared" si="8"/>
        <v>728475.0606729443</v>
      </c>
      <c r="C181" s="64">
        <f t="shared" si="8"/>
        <v>617426.26432160975</v>
      </c>
      <c r="D181" s="64">
        <f t="shared" si="8"/>
        <v>1472.6750010040018</v>
      </c>
      <c r="E181" s="61"/>
      <c r="F181" s="64">
        <f>[35]Touko!D8*[36]Touko!H8/100</f>
        <v>538142.10285081354</v>
      </c>
      <c r="G181" s="64">
        <f>[35]Touko!D8*[36]Touko!I8/100</f>
        <v>421439.65490715945</v>
      </c>
      <c r="H181" s="64">
        <f>[35]Touko!D8*[36]Touko!J8/100</f>
        <v>974.24224106644397</v>
      </c>
      <c r="I181" s="64"/>
      <c r="J181" s="64">
        <f>[35]Touko!E8*[36]Touko!K8/100</f>
        <v>190332.95782213076</v>
      </c>
      <c r="K181" s="64">
        <f>[35]Touko!E8*[36]Touko!L8/100</f>
        <v>195986.6094144503</v>
      </c>
      <c r="L181" s="64">
        <f>[35]Touko!E8*[36]Touko!M8/100</f>
        <v>498.43275993755799</v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x14ac:dyDescent="0.2">
      <c r="A182" s="61" t="s">
        <v>319</v>
      </c>
      <c r="B182" s="64">
        <f t="shared" si="8"/>
        <v>1410683.8203904319</v>
      </c>
      <c r="C182" s="64">
        <f t="shared" si="8"/>
        <v>610664.34640351229</v>
      </c>
      <c r="D182" s="64">
        <f t="shared" si="8"/>
        <v>1618.833204682114</v>
      </c>
      <c r="E182" s="61"/>
      <c r="F182" s="64">
        <f>[35]Kesä!D8*[36]Kesä!H8/100</f>
        <v>1073379.7041501203</v>
      </c>
      <c r="G182" s="64">
        <f>[35]Kesä!D8*[36]Kesä!I8/100</f>
        <v>426462.63478075084</v>
      </c>
      <c r="H182" s="64">
        <f>[35]Kesä!D8*[36]Kesä!J8/100</f>
        <v>1419.661064625034</v>
      </c>
      <c r="I182" s="64"/>
      <c r="J182" s="64">
        <f>[35]Kesä!E8*[36]Kesä!K8/100</f>
        <v>337304.11624031171</v>
      </c>
      <c r="K182" s="64">
        <f>[35]Kesä!E8*[36]Kesä!L8/100</f>
        <v>184201.71162276145</v>
      </c>
      <c r="L182" s="64">
        <f>[35]Kesä!E8*[36]Kesä!M8/100</f>
        <v>199.17214005707999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x14ac:dyDescent="0.2">
      <c r="A183" s="61" t="s">
        <v>320</v>
      </c>
      <c r="B183" s="64">
        <f>F183+J183</f>
        <v>2374106.5938371541</v>
      </c>
      <c r="C183" s="64">
        <f>G183+K183</f>
        <v>571210.81330614409</v>
      </c>
      <c r="D183" s="64">
        <f>H183+L183</f>
        <v>1715.5928397723849</v>
      </c>
      <c r="E183" s="61"/>
      <c r="F183" s="64">
        <f>[35]Heinä!D8*[36]Heinä!H8/100</f>
        <v>1791668.2431023</v>
      </c>
      <c r="G183" s="64">
        <f>[35]Heinä!D8*[36]Heinä!I8/100</f>
        <v>402670.5284370564</v>
      </c>
      <c r="H183" s="64">
        <f>[35]Heinä!D8*[36]Heinä!J8/100</f>
        <v>281.22844747608002</v>
      </c>
      <c r="I183" s="64"/>
      <c r="J183" s="64">
        <f>[35]Heinä!E8*[36]Heinä!K8/100</f>
        <v>582438.350734854</v>
      </c>
      <c r="K183" s="64">
        <f>[35]Heinä!E8*[36]Heinä!L8/100</f>
        <v>168540.28486908769</v>
      </c>
      <c r="L183" s="64">
        <f>[35]Heinä!E8*[36]Heinä!M8/100</f>
        <v>1434.3643922963049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ht="14.25" customHeight="1" x14ac:dyDescent="0.2">
      <c r="A184" s="61" t="s">
        <v>321</v>
      </c>
      <c r="B184" s="64">
        <f t="shared" ref="B184:D188" si="9">F184+J184</f>
        <v>1491853.3029740404</v>
      </c>
      <c r="C184" s="64">
        <f t="shared" si="9"/>
        <v>650274.25859912869</v>
      </c>
      <c r="D184" s="64">
        <f t="shared" si="9"/>
        <v>4282.4384248556544</v>
      </c>
      <c r="E184" s="61"/>
      <c r="F184" s="64">
        <f>[35]Elo!D8*[36]Elo!H8/100</f>
        <v>1042721.0854326667</v>
      </c>
      <c r="G184" s="64">
        <f>[35]Elo!D8*[36]Elo!I8/100</f>
        <v>442673.43011632358</v>
      </c>
      <c r="H184" s="64">
        <f>[35]Elo!D8*[36]Elo!J8/100</f>
        <v>2553.4844510098001</v>
      </c>
      <c r="I184" s="64"/>
      <c r="J184" s="64">
        <f>[35]Elo!E8*[36]Elo!K8/100</f>
        <v>449132.21754137368</v>
      </c>
      <c r="K184" s="64">
        <f>[35]Elo!E8*[36]Elo!L8/100</f>
        <v>207600.82848280508</v>
      </c>
      <c r="L184" s="64">
        <f>[35]Elo!E8*[36]Elo!M8/100</f>
        <v>1728.9539738458541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x14ac:dyDescent="0.2">
      <c r="A185" s="61" t="s">
        <v>322</v>
      </c>
      <c r="B185" s="64">
        <f t="shared" si="9"/>
        <v>890067.26687656017</v>
      </c>
      <c r="C185" s="64">
        <f t="shared" si="9"/>
        <v>673113.39184090111</v>
      </c>
      <c r="D185" s="64">
        <f t="shared" si="9"/>
        <v>4910.3412918105514</v>
      </c>
      <c r="E185" s="61"/>
      <c r="F185" s="64">
        <f>[35]Syys!D8*[36]Syys!H8/100</f>
        <v>679775.21977880597</v>
      </c>
      <c r="G185" s="64">
        <f>[35]Syys!D8*[36]Syys!I8/100</f>
        <v>476411.7179080334</v>
      </c>
      <c r="H185" s="64">
        <f>[35]Syys!D8*[36]Syys!J8/100</f>
        <v>2787.0623224323917</v>
      </c>
      <c r="I185" s="64"/>
      <c r="J185" s="64">
        <f>[35]Syys!E8*[36]Syys!K8/100</f>
        <v>210292.04709775417</v>
      </c>
      <c r="K185" s="64">
        <f>[35]Syys!E8*[36]Syys!L8/100</f>
        <v>196701.67393286768</v>
      </c>
      <c r="L185" s="64">
        <f>[35]Syys!E8*[36]Syys!M8/100</f>
        <v>2123.2789693781601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x14ac:dyDescent="0.2">
      <c r="A186" s="62" t="s">
        <v>323</v>
      </c>
      <c r="B186" s="63">
        <f t="shared" si="9"/>
        <v>765644.79847706179</v>
      </c>
      <c r="C186" s="63">
        <f t="shared" si="9"/>
        <v>647132.57334542042</v>
      </c>
      <c r="D186" s="63">
        <f t="shared" si="9"/>
        <v>4250.6281764121695</v>
      </c>
      <c r="E186" s="62"/>
      <c r="F186" s="63">
        <f>[35]Loka!D8*[36]Loka!H8/100</f>
        <v>625300.79330859159</v>
      </c>
      <c r="G186" s="63">
        <f>[35]Loka!D8*[36]Loka!I8/100</f>
        <v>477469.0017706278</v>
      </c>
      <c r="H186" s="63">
        <f>[35]Loka!D8*[36]Loka!J8/100</f>
        <v>2800.2049196750299</v>
      </c>
      <c r="I186" s="63"/>
      <c r="J186" s="63">
        <f>[35]Loka!E8*[36]Loka!K8/100</f>
        <v>140344.00516847018</v>
      </c>
      <c r="K186" s="63">
        <f>[35]Loka!E8*[36]Loka!L8/100</f>
        <v>169663.57157479267</v>
      </c>
      <c r="L186" s="63">
        <f>[35]Loka!E8*[36]Loka!M8/100</f>
        <v>1450.4232567371398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13.5" thickBot="1" x14ac:dyDescent="0.25">
      <c r="A187" s="62" t="s">
        <v>323</v>
      </c>
      <c r="B187" s="63">
        <f t="shared" si="9"/>
        <v>651492.11853027949</v>
      </c>
      <c r="C187" s="63">
        <f t="shared" si="9"/>
        <v>607951.89792920847</v>
      </c>
      <c r="D187" s="63">
        <f t="shared" si="9"/>
        <v>331.98353958271201</v>
      </c>
      <c r="E187" s="62"/>
      <c r="F187" s="63">
        <f>[35]Marras!D8*[36]Marras!H8/100</f>
        <v>482061.50251083443</v>
      </c>
      <c r="G187" s="63">
        <f>[35]Marras!D8*[36]Marras!I8/100</f>
        <v>447054.07377977105</v>
      </c>
      <c r="H187" s="63">
        <f>[35]Marras!D8*[36]Marras!J8/100</f>
        <v>252.42370846519202</v>
      </c>
      <c r="I187" s="63"/>
      <c r="J187" s="63">
        <f>[35]Marras!E8*[36]Marras!K8/100</f>
        <v>169430.61601944503</v>
      </c>
      <c r="K187" s="63">
        <f>[35]Marras!E8*[36]Marras!L8/100</f>
        <v>160897.82414943745</v>
      </c>
      <c r="L187" s="63">
        <f>[35]Marras!E8*[36]Marras!M8/100</f>
        <v>79.559831117519991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x14ac:dyDescent="0.2">
      <c r="A188" s="67">
        <v>2001</v>
      </c>
      <c r="B188" s="43">
        <f t="shared" si="9"/>
        <v>10905514.642785676</v>
      </c>
      <c r="C188" s="43">
        <f t="shared" si="9"/>
        <v>5200850.6536290124</v>
      </c>
      <c r="D188" s="43">
        <f t="shared" si="9"/>
        <v>608089.70355963963</v>
      </c>
      <c r="E188" s="44"/>
      <c r="F188" s="43">
        <f>SUM(F9:F20)</f>
        <v>8283280.0445797713</v>
      </c>
      <c r="G188" s="43">
        <f>SUM(G9:G20)</f>
        <v>3711384.4231365696</v>
      </c>
      <c r="H188" s="43">
        <f>SUM(H9:H20)</f>
        <v>450808.53226082161</v>
      </c>
      <c r="I188" s="43"/>
      <c r="J188" s="43">
        <f>SUM(J9:J20)</f>
        <v>2622234.5982059049</v>
      </c>
      <c r="K188" s="43">
        <f>SUM(K9:K20)</f>
        <v>1489466.2304924426</v>
      </c>
      <c r="L188" s="45">
        <f>SUM(L9:L20)</f>
        <v>157281.17129881808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x14ac:dyDescent="0.2">
      <c r="A189" s="68">
        <v>2002</v>
      </c>
      <c r="B189" s="18">
        <f>SUM(B21:B32)</f>
        <v>11072262.960495871</v>
      </c>
      <c r="C189" s="18">
        <f>SUM(C21:C32)</f>
        <v>4898390.9392016605</v>
      </c>
      <c r="D189" s="18">
        <f>SUM(D21:D32)</f>
        <v>491696.10029447475</v>
      </c>
      <c r="E189" s="18"/>
      <c r="F189" s="18">
        <f>SUM(F21:F32)</f>
        <v>8255665.7563944431</v>
      </c>
      <c r="G189" s="18">
        <f>SUM(G21:G32)</f>
        <v>3475169.3537832829</v>
      </c>
      <c r="H189" s="18">
        <f>SUM(H21:H32)</f>
        <v>361749.88981457945</v>
      </c>
      <c r="I189" s="18"/>
      <c r="J189" s="18">
        <f>SUM(J21:J32)</f>
        <v>2816597.2041014284</v>
      </c>
      <c r="K189" s="18">
        <f>SUM(K21:K32)</f>
        <v>1423221.5854183785</v>
      </c>
      <c r="L189" s="47">
        <f>SUM(L21:L32)</f>
        <v>129946.21047989537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s="42" customFormat="1" x14ac:dyDescent="0.2">
      <c r="A190" s="68">
        <v>2003</v>
      </c>
      <c r="B190" s="18">
        <f>SUM(B33:B44)</f>
        <v>11206896.620103898</v>
      </c>
      <c r="C190" s="18">
        <f>SUM(C33:C44)</f>
        <v>4897159.2534584412</v>
      </c>
      <c r="D190" s="18">
        <f>SUM(D33:D44)</f>
        <v>404198.12643795816</v>
      </c>
      <c r="E190" s="18"/>
      <c r="F190" s="18">
        <f>SUM(F33:F44)</f>
        <v>8284672.3660168787</v>
      </c>
      <c r="G190" s="18">
        <f>SUM(G33:G44)</f>
        <v>3463126.3627704522</v>
      </c>
      <c r="H190" s="18">
        <f>SUM(H33:H44)</f>
        <v>338837.27120668744</v>
      </c>
      <c r="I190" s="18"/>
      <c r="J190" s="18">
        <f>SUM(J33:J44)</f>
        <v>2922224.2540870183</v>
      </c>
      <c r="K190" s="18">
        <f>SUM(K33:K44)</f>
        <v>1434032.8906879898</v>
      </c>
      <c r="L190" s="47">
        <f>SUM(L33:L44)</f>
        <v>65360.855231270725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1:23" x14ac:dyDescent="0.2">
      <c r="A191" s="68">
        <v>2004</v>
      </c>
      <c r="B191" s="18">
        <f>SUM(B45:B56)</f>
        <v>10982529.952753957</v>
      </c>
      <c r="C191" s="18">
        <f>SUM(C45:C56)</f>
        <v>5243762.0287551461</v>
      </c>
      <c r="D191" s="18">
        <f>SUM(D45:D56)</f>
        <v>400298.01849873894</v>
      </c>
      <c r="E191" s="18"/>
      <c r="F191" s="18">
        <f>SUM(F45:F56)</f>
        <v>8242062.6572085544</v>
      </c>
      <c r="G191" s="18">
        <f>SUM(G45:G56)</f>
        <v>3667315.5665225293</v>
      </c>
      <c r="H191" s="18">
        <f>SUM(H45:H56)</f>
        <v>334013.77627577476</v>
      </c>
      <c r="I191" s="18"/>
      <c r="J191" s="18">
        <f>SUM(J45:J56)</f>
        <v>2740467.2955454043</v>
      </c>
      <c r="K191" s="18">
        <f>SUM(K45:K56)</f>
        <v>1576446.4622326165</v>
      </c>
      <c r="L191" s="47">
        <f>SUM(L45:L56)</f>
        <v>66284.242222964065</v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x14ac:dyDescent="0.2">
      <c r="A192" s="68">
        <v>2005</v>
      </c>
      <c r="B192" s="18">
        <f>SUM(B57:B68)</f>
        <v>11366743.668211741</v>
      </c>
      <c r="C192" s="18">
        <f>SUM(C57:C68)</f>
        <v>5480700.3911632514</v>
      </c>
      <c r="D192" s="18">
        <f>SUM(D57:D68)</f>
        <v>411592.94060092256</v>
      </c>
      <c r="E192" s="18"/>
      <c r="F192" s="18">
        <f>SUM(F57:F68)</f>
        <v>8617140.2140921354</v>
      </c>
      <c r="G192" s="18">
        <f>SUM(G57:G68)</f>
        <v>3793422.026805039</v>
      </c>
      <c r="H192" s="18">
        <f>SUM(H57:H68)</f>
        <v>349839.75908517599</v>
      </c>
      <c r="I192" s="18"/>
      <c r="J192" s="18">
        <f>SUM(J57:J68)</f>
        <v>2749603.4541196064</v>
      </c>
      <c r="K192" s="18">
        <f>SUM(K57:K68)</f>
        <v>1687278.3643582133</v>
      </c>
      <c r="L192" s="47">
        <f>SUM(L57:L68)</f>
        <v>61753.181515746692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:23" x14ac:dyDescent="0.2">
      <c r="A193" s="68">
        <v>2006</v>
      </c>
      <c r="B193" s="18">
        <f>SUM(B69:B80)</f>
        <v>11829541.505149821</v>
      </c>
      <c r="C193" s="18">
        <f>SUM(C69:C80)</f>
        <v>5835813.9018760053</v>
      </c>
      <c r="D193" s="18">
        <f>SUM(D69:D80)</f>
        <v>503513.59295457369</v>
      </c>
      <c r="E193" s="18"/>
      <c r="F193" s="18">
        <f>SUM(F69:F80)</f>
        <v>8920925.3081066553</v>
      </c>
      <c r="G193" s="18">
        <f>SUM(G69:G80)</f>
        <v>3874973.2073033797</v>
      </c>
      <c r="H193" s="18">
        <f>SUM(H69:H80)</f>
        <v>369220.48457065062</v>
      </c>
      <c r="I193" s="18"/>
      <c r="J193" s="18">
        <f>SUM(J69:J80)</f>
        <v>2908616.197043166</v>
      </c>
      <c r="K193" s="18">
        <f>SUM(K69:K80)</f>
        <v>1960840.6945726257</v>
      </c>
      <c r="L193" s="47">
        <f>SUM(L69:L80)</f>
        <v>134293.10838392307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x14ac:dyDescent="0.2">
      <c r="A194" s="68">
        <v>2007</v>
      </c>
      <c r="B194" s="18">
        <f>SUM(B81:B92)</f>
        <v>12262760.127690362</v>
      </c>
      <c r="C194" s="18">
        <f>SUM(C81:C92)</f>
        <v>6250315.3640034841</v>
      </c>
      <c r="D194" s="18">
        <f>SUM(D81:D92)</f>
        <v>523589.50829056581</v>
      </c>
      <c r="E194" s="18"/>
      <c r="F194" s="18">
        <f>SUM(F81:F92)</f>
        <v>9092731.6706640329</v>
      </c>
      <c r="G194" s="18">
        <f>SUM(G81:G92)</f>
        <v>4237869.8151754942</v>
      </c>
      <c r="H194" s="18">
        <f>SUM(H81:H92)</f>
        <v>377848.5141373541</v>
      </c>
      <c r="I194" s="18"/>
      <c r="J194" s="18">
        <f>SUM(J81:J92)</f>
        <v>3170028.4570263275</v>
      </c>
      <c r="K194" s="18">
        <f>SUM(K81:K92)</f>
        <v>2012445.5488279893</v>
      </c>
      <c r="L194" s="47">
        <f>SUM(L81:L92)</f>
        <v>145740.99415321165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x14ac:dyDescent="0.2">
      <c r="A195" s="68">
        <v>2008</v>
      </c>
      <c r="B195" s="18">
        <f>SUM(B93:B104)</f>
        <v>12353457.860172689</v>
      </c>
      <c r="C195" s="18">
        <f>SUM(C93:C104)</f>
        <v>6634924.9410570124</v>
      </c>
      <c r="D195" s="18">
        <f>SUM(D93:D104)</f>
        <v>476733.1988092222</v>
      </c>
      <c r="E195" s="18"/>
      <c r="F195" s="18">
        <f>SUM(F93:F104)</f>
        <v>9075484.3877031412</v>
      </c>
      <c r="G195" s="18">
        <f>SUM(G93:G104)</f>
        <v>4535737.2480855994</v>
      </c>
      <c r="H195" s="18">
        <f>SUM(H93:H104)</f>
        <v>351352.36424078734</v>
      </c>
      <c r="I195" s="18"/>
      <c r="J195" s="18">
        <f>SUM(J93:J104)</f>
        <v>3277973.4724695487</v>
      </c>
      <c r="K195" s="18">
        <f>SUM(K93:K104)</f>
        <v>2099187.6929714135</v>
      </c>
      <c r="L195" s="47">
        <f>SUM(L93:L104)</f>
        <v>125380.83456843488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:23" x14ac:dyDescent="0.2">
      <c r="A196" s="68">
        <v>2009</v>
      </c>
      <c r="B196" s="18">
        <f>SUM(B105:B116)</f>
        <v>12202120.041867882</v>
      </c>
      <c r="C196" s="18">
        <f>SUM(C105:C116)</f>
        <v>5791717.2565101581</v>
      </c>
      <c r="D196" s="18">
        <f>SUM(D105:D116)</f>
        <v>573500.70160236442</v>
      </c>
      <c r="E196" s="18"/>
      <c r="F196" s="18">
        <f>SUM(F105:F116)</f>
        <v>9153089.7538182549</v>
      </c>
      <c r="G196" s="18">
        <f>SUM(G105:G116)</f>
        <v>4073980.4507810269</v>
      </c>
      <c r="H196" s="18">
        <f>SUM(H105:H116)</f>
        <v>450261.79538345535</v>
      </c>
      <c r="I196" s="18"/>
      <c r="J196" s="18">
        <f>SUM(J105:J116)</f>
        <v>3049030.2880496266</v>
      </c>
      <c r="K196" s="18">
        <f>SUM(K105:K116)</f>
        <v>1717736.8057291312</v>
      </c>
      <c r="L196" s="47">
        <f>SUM(L105:L116)</f>
        <v>123238.90621890911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x14ac:dyDescent="0.2">
      <c r="A197" s="68">
        <v>2010</v>
      </c>
      <c r="B197" s="18">
        <f>SUM(B117:B128)</f>
        <v>12616507.819044488</v>
      </c>
      <c r="C197" s="18">
        <f>SUM(C117:C128)</f>
        <v>6080812.8487198204</v>
      </c>
      <c r="D197" s="18">
        <f>SUM(D117:D128)</f>
        <v>550736.33224085439</v>
      </c>
      <c r="E197" s="18"/>
      <c r="F197" s="18">
        <f>SUM(F117:F128)</f>
        <v>9481222.1253029387</v>
      </c>
      <c r="G197" s="18">
        <f>SUM(G117:G128)</f>
        <v>4327707.9751374582</v>
      </c>
      <c r="H197" s="18">
        <f>SUM(H117:H128)</f>
        <v>434058.89956716431</v>
      </c>
      <c r="I197" s="18"/>
      <c r="J197" s="18">
        <f>SUM(J117:J128)</f>
        <v>3135285.6937415497</v>
      </c>
      <c r="K197" s="18">
        <f>SUM(K117:K128)</f>
        <v>1753104.8735823636</v>
      </c>
      <c r="L197" s="47">
        <f>SUM(L117:L128)</f>
        <v>116677.43267369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x14ac:dyDescent="0.2">
      <c r="A198" s="68">
        <v>2011</v>
      </c>
      <c r="B198" s="18">
        <f>SUM(B129:B140)</f>
        <v>13044988.969443003</v>
      </c>
      <c r="C198" s="18">
        <f>SUM(C129:C140)</f>
        <v>6382976.7126222914</v>
      </c>
      <c r="D198" s="18">
        <f>SUM(D129:D140)</f>
        <v>559905.317927417</v>
      </c>
      <c r="E198" s="18"/>
      <c r="F198" s="18">
        <f>SUM(F129:F140)</f>
        <v>9532391.6140929665</v>
      </c>
      <c r="G198" s="18">
        <f>SUM(G129:G140)</f>
        <v>4491394.2923141224</v>
      </c>
      <c r="H198" s="18">
        <f>SUM(H129:H140)</f>
        <v>456617.09357476054</v>
      </c>
      <c r="I198" s="18"/>
      <c r="J198" s="18">
        <f>SUM(J129:J140)</f>
        <v>3512597.3553500376</v>
      </c>
      <c r="K198" s="18">
        <f>SUM(K129:K140)</f>
        <v>1891582.4203081708</v>
      </c>
      <c r="L198" s="47">
        <f>SUM(L129:L140)</f>
        <v>103288.22435265646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x14ac:dyDescent="0.2">
      <c r="A199" s="68">
        <v>2012</v>
      </c>
      <c r="B199" s="18">
        <f>SUM(B141:B152)</f>
        <v>13349687.072806384</v>
      </c>
      <c r="C199" s="18">
        <f>SUM(C141:C152)</f>
        <v>6366454.8546435321</v>
      </c>
      <c r="D199" s="18">
        <f>SUM(D141:D152)</f>
        <v>600990.07253956492</v>
      </c>
      <c r="E199" s="18"/>
      <c r="F199" s="18">
        <f>SUM(F141:F152)</f>
        <v>9561204.0841415189</v>
      </c>
      <c r="G199" s="18">
        <f>SUM(G141:G152)</f>
        <v>4484259.1978596328</v>
      </c>
      <c r="H199" s="18">
        <f>SUM(H141:H152)</f>
        <v>467712.71798210713</v>
      </c>
      <c r="I199" s="18"/>
      <c r="J199" s="18">
        <f>SUM(J141:J152)</f>
        <v>3788482.988664865</v>
      </c>
      <c r="K199" s="18">
        <f>SUM(K141:K152)</f>
        <v>1882195.6567838974</v>
      </c>
      <c r="L199" s="47">
        <f>SUM(L141:L152)</f>
        <v>133277.3545574579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x14ac:dyDescent="0.2">
      <c r="A200" s="68">
        <v>2013</v>
      </c>
      <c r="B200" s="18">
        <f>SUM(B153:B164)</f>
        <v>13558517.434205415</v>
      </c>
      <c r="C200" s="18">
        <f>SUM(C153:C164)</f>
        <v>6085003.0938536385</v>
      </c>
      <c r="D200" s="18">
        <f>SUM(D153:D164)</f>
        <v>597688.83329403668</v>
      </c>
      <c r="E200" s="18"/>
      <c r="F200" s="18">
        <f>SUM(F153:F164)</f>
        <v>9606987.9299229607</v>
      </c>
      <c r="G200" s="18">
        <f>SUM(G153:G164)</f>
        <v>4315085.1898505604</v>
      </c>
      <c r="H200" s="18">
        <f>SUM(H153:H164)</f>
        <v>458689.2415787318</v>
      </c>
      <c r="I200" s="18"/>
      <c r="J200" s="18">
        <f>SUM(J153:J164)</f>
        <v>3951529.504282454</v>
      </c>
      <c r="K200" s="18">
        <f>SUM(K153:K164)</f>
        <v>1769917.9040030774</v>
      </c>
      <c r="L200" s="47">
        <f>SUM(L153:L164)</f>
        <v>138999.59171530488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x14ac:dyDescent="0.2">
      <c r="A201" s="68">
        <v>2014</v>
      </c>
      <c r="B201" s="18">
        <f>SUM(B165:B176)</f>
        <v>13211537.809446314</v>
      </c>
      <c r="C201" s="18">
        <f>SUM(C165:C176)</f>
        <v>5994936.6975266701</v>
      </c>
      <c r="D201" s="18">
        <f>SUM(D165:D176)</f>
        <v>578937.49302654667</v>
      </c>
      <c r="E201" s="18"/>
      <c r="F201" s="18">
        <f>SUM(F165:F176)</f>
        <v>9429712.4951518215</v>
      </c>
      <c r="G201" s="18">
        <f>SUM(G165:G176)</f>
        <v>4198955.8689907035</v>
      </c>
      <c r="H201" s="18">
        <f>SUM(H165:H176)</f>
        <v>446403.63585569459</v>
      </c>
      <c r="I201" s="18"/>
      <c r="J201" s="18">
        <f>SUM(J165:J176)</f>
        <v>3781825.3142944956</v>
      </c>
      <c r="K201" s="18">
        <f>SUM(K165:K176)</f>
        <v>1795980.8285359654</v>
      </c>
      <c r="L201" s="47">
        <f>SUM(L165:L176)</f>
        <v>132533.85717085213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x14ac:dyDescent="0.2">
      <c r="A202" s="68" t="s">
        <v>324</v>
      </c>
      <c r="B202" s="18">
        <f>SUM(B177:B187)</f>
        <v>11729252.768964479</v>
      </c>
      <c r="C202" s="18">
        <f>SUM(C177:C187)</f>
        <v>6467678.4176351018</v>
      </c>
      <c r="D202" s="18">
        <f>SUM(D177:D187)</f>
        <v>160043.8133816279</v>
      </c>
      <c r="E202" s="18"/>
      <c r="F202" s="18">
        <f>SUM(F177:F187)</f>
        <v>8680559.2442869395</v>
      </c>
      <c r="G202" s="18">
        <f>SUM(G177:G187)</f>
        <v>4593894.3724653414</v>
      </c>
      <c r="H202" s="18">
        <f>SUM(H177:H187)</f>
        <v>126155.38323161835</v>
      </c>
      <c r="I202" s="18"/>
      <c r="J202" s="18">
        <f>SUM(J177:J187)</f>
        <v>3048693.5246775411</v>
      </c>
      <c r="K202" s="18">
        <f>SUM(K177:K187)</f>
        <v>1873784.0451697605</v>
      </c>
      <c r="L202" s="47">
        <f>SUM(L177:L187)</f>
        <v>33888.430150009568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x14ac:dyDescent="0.2">
      <c r="A203" s="49" t="s">
        <v>59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48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x14ac:dyDescent="0.2">
      <c r="A204" s="46" t="s">
        <v>95</v>
      </c>
      <c r="B204" s="18">
        <f t="shared" ref="B204:D216" si="10">B189-B188</f>
        <v>166748.31771019474</v>
      </c>
      <c r="C204" s="18">
        <f t="shared" si="10"/>
        <v>-302459.71442735195</v>
      </c>
      <c r="D204" s="18">
        <f t="shared" si="10"/>
        <v>-116393.60326516489</v>
      </c>
      <c r="E204" s="18"/>
      <c r="F204" s="18">
        <f t="shared" ref="F204:H216" si="11">F189-F188</f>
        <v>-27614.288185328245</v>
      </c>
      <c r="G204" s="18">
        <f t="shared" si="11"/>
        <v>-236215.06935328664</v>
      </c>
      <c r="H204" s="18">
        <f t="shared" si="11"/>
        <v>-89058.642446242156</v>
      </c>
      <c r="I204" s="18"/>
      <c r="J204" s="18">
        <f t="shared" ref="J204:L216" si="12">J189-J188</f>
        <v>194362.60589552345</v>
      </c>
      <c r="K204" s="18">
        <f t="shared" si="12"/>
        <v>-66244.645074064145</v>
      </c>
      <c r="L204" s="47">
        <f t="shared" si="12"/>
        <v>-27334.960818922715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x14ac:dyDescent="0.2">
      <c r="A205" s="46" t="s">
        <v>122</v>
      </c>
      <c r="B205" s="18">
        <f t="shared" si="10"/>
        <v>134633.65960802697</v>
      </c>
      <c r="C205" s="18">
        <f t="shared" si="10"/>
        <v>-1231.6857432192191</v>
      </c>
      <c r="D205" s="18">
        <f t="shared" si="10"/>
        <v>-87497.97385651659</v>
      </c>
      <c r="E205" s="18"/>
      <c r="F205" s="18">
        <f t="shared" si="11"/>
        <v>29006.609622435644</v>
      </c>
      <c r="G205" s="18">
        <f t="shared" si="11"/>
        <v>-12042.991012830753</v>
      </c>
      <c r="H205" s="18">
        <f t="shared" si="11"/>
        <v>-22912.618607892015</v>
      </c>
      <c r="I205" s="18"/>
      <c r="J205" s="18">
        <f t="shared" si="12"/>
        <v>105627.04998558993</v>
      </c>
      <c r="K205" s="18">
        <f t="shared" si="12"/>
        <v>10811.305269611301</v>
      </c>
      <c r="L205" s="47">
        <f t="shared" si="12"/>
        <v>-64585.355248624641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x14ac:dyDescent="0.2">
      <c r="A206" s="46" t="s">
        <v>126</v>
      </c>
      <c r="B206" s="18">
        <f t="shared" si="10"/>
        <v>-224366.66734994017</v>
      </c>
      <c r="C206" s="18">
        <f t="shared" si="10"/>
        <v>346602.77529670484</v>
      </c>
      <c r="D206" s="18">
        <f t="shared" si="10"/>
        <v>-3900.1079392192187</v>
      </c>
      <c r="E206" s="18"/>
      <c r="F206" s="18">
        <f t="shared" si="11"/>
        <v>-42609.7088083243</v>
      </c>
      <c r="G206" s="18">
        <f t="shared" si="11"/>
        <v>204189.20375207718</v>
      </c>
      <c r="H206" s="18">
        <f t="shared" si="11"/>
        <v>-4823.4949309126823</v>
      </c>
      <c r="I206" s="18"/>
      <c r="J206" s="18">
        <f t="shared" si="12"/>
        <v>-181756.958541614</v>
      </c>
      <c r="K206" s="18">
        <f t="shared" si="12"/>
        <v>142413.57154462673</v>
      </c>
      <c r="L206" s="47">
        <f t="shared" si="12"/>
        <v>923.38699169333995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x14ac:dyDescent="0.2">
      <c r="A207" s="46" t="s">
        <v>139</v>
      </c>
      <c r="B207" s="18">
        <f t="shared" si="10"/>
        <v>384213.71545778401</v>
      </c>
      <c r="C207" s="18">
        <f t="shared" si="10"/>
        <v>236938.36240810528</v>
      </c>
      <c r="D207" s="18">
        <f t="shared" si="10"/>
        <v>11294.922102183627</v>
      </c>
      <c r="E207" s="18"/>
      <c r="F207" s="18">
        <f t="shared" si="11"/>
        <v>375077.55688358098</v>
      </c>
      <c r="G207" s="18">
        <f t="shared" si="11"/>
        <v>126106.46028250968</v>
      </c>
      <c r="H207" s="18">
        <f t="shared" si="11"/>
        <v>15825.982809401234</v>
      </c>
      <c r="I207" s="18"/>
      <c r="J207" s="18">
        <f t="shared" si="12"/>
        <v>9136.158574202098</v>
      </c>
      <c r="K207" s="18">
        <f t="shared" si="12"/>
        <v>110831.90212559677</v>
      </c>
      <c r="L207" s="47">
        <f t="shared" si="12"/>
        <v>-4531.0607072173734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1:23" x14ac:dyDescent="0.2">
      <c r="A208" s="46" t="s">
        <v>155</v>
      </c>
      <c r="B208" s="18">
        <f t="shared" si="10"/>
        <v>462797.83693807945</v>
      </c>
      <c r="C208" s="18">
        <f t="shared" si="10"/>
        <v>355113.51071275398</v>
      </c>
      <c r="D208" s="18">
        <f t="shared" si="10"/>
        <v>91920.652353651123</v>
      </c>
      <c r="E208" s="18"/>
      <c r="F208" s="18">
        <f t="shared" si="11"/>
        <v>303785.09401451983</v>
      </c>
      <c r="G208" s="18">
        <f t="shared" si="11"/>
        <v>81551.180498340633</v>
      </c>
      <c r="H208" s="18">
        <f t="shared" si="11"/>
        <v>19380.725485474628</v>
      </c>
      <c r="I208" s="18"/>
      <c r="J208" s="18">
        <f t="shared" si="12"/>
        <v>159012.74292355962</v>
      </c>
      <c r="K208" s="18">
        <f t="shared" si="12"/>
        <v>273562.33021441242</v>
      </c>
      <c r="L208" s="47">
        <f t="shared" si="12"/>
        <v>72539.926868176379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x14ac:dyDescent="0.2">
      <c r="A209" s="46" t="s">
        <v>172</v>
      </c>
      <c r="B209" s="18">
        <f t="shared" si="10"/>
        <v>433218.62254054099</v>
      </c>
      <c r="C209" s="18">
        <f t="shared" si="10"/>
        <v>414501.46212747879</v>
      </c>
      <c r="D209" s="18">
        <f t="shared" si="10"/>
        <v>20075.915335992118</v>
      </c>
      <c r="E209" s="18"/>
      <c r="F209" s="18">
        <f t="shared" si="11"/>
        <v>171806.36255737767</v>
      </c>
      <c r="G209" s="18">
        <f t="shared" si="11"/>
        <v>362896.60787211452</v>
      </c>
      <c r="H209" s="18">
        <f t="shared" si="11"/>
        <v>8628.0295667034807</v>
      </c>
      <c r="I209" s="18"/>
      <c r="J209" s="18">
        <f t="shared" si="12"/>
        <v>261412.25998316146</v>
      </c>
      <c r="K209" s="18">
        <f t="shared" si="12"/>
        <v>51604.854255363578</v>
      </c>
      <c r="L209" s="47">
        <f t="shared" si="12"/>
        <v>11447.885769288579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x14ac:dyDescent="0.2">
      <c r="A210" s="46" t="s">
        <v>187</v>
      </c>
      <c r="B210" s="18">
        <f t="shared" si="10"/>
        <v>90697.732482327148</v>
      </c>
      <c r="C210" s="18">
        <f t="shared" si="10"/>
        <v>384609.57705352828</v>
      </c>
      <c r="D210" s="18">
        <f t="shared" si="10"/>
        <v>-46856.309481343604</v>
      </c>
      <c r="E210" s="18"/>
      <c r="F210" s="18">
        <f t="shared" si="11"/>
        <v>-17247.282960891724</v>
      </c>
      <c r="G210" s="18">
        <f t="shared" si="11"/>
        <v>297867.43291010521</v>
      </c>
      <c r="H210" s="18">
        <f t="shared" si="11"/>
        <v>-26496.149896566756</v>
      </c>
      <c r="I210" s="18"/>
      <c r="J210" s="18">
        <f t="shared" si="12"/>
        <v>107945.0154432212</v>
      </c>
      <c r="K210" s="18">
        <f t="shared" si="12"/>
        <v>86742.14414342423</v>
      </c>
      <c r="L210" s="47">
        <f t="shared" si="12"/>
        <v>-20360.159584776775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x14ac:dyDescent="0.2">
      <c r="A211" s="46" t="s">
        <v>204</v>
      </c>
      <c r="B211" s="18">
        <f t="shared" si="10"/>
        <v>-151337.81830480695</v>
      </c>
      <c r="C211" s="18">
        <f t="shared" si="10"/>
        <v>-843207.68454685435</v>
      </c>
      <c r="D211" s="18">
        <f t="shared" si="10"/>
        <v>96767.502793142223</v>
      </c>
      <c r="E211" s="18"/>
      <c r="F211" s="18">
        <f t="shared" si="11"/>
        <v>77605.36611511372</v>
      </c>
      <c r="G211" s="18">
        <f t="shared" si="11"/>
        <v>-461756.79730457254</v>
      </c>
      <c r="H211" s="18">
        <f t="shared" si="11"/>
        <v>98909.431142668007</v>
      </c>
      <c r="I211" s="18"/>
      <c r="J211" s="18">
        <f t="shared" si="12"/>
        <v>-228943.18441992206</v>
      </c>
      <c r="K211" s="18">
        <f t="shared" si="12"/>
        <v>-381450.88724228228</v>
      </c>
      <c r="L211" s="47">
        <f t="shared" si="12"/>
        <v>-2141.9283495257696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x14ac:dyDescent="0.2">
      <c r="A212" s="46" t="s">
        <v>218</v>
      </c>
      <c r="B212" s="18">
        <f t="shared" si="10"/>
        <v>414387.77717660554</v>
      </c>
      <c r="C212" s="18">
        <f t="shared" si="10"/>
        <v>289095.59220966231</v>
      </c>
      <c r="D212" s="18">
        <f t="shared" si="10"/>
        <v>-22764.369361510035</v>
      </c>
      <c r="E212" s="18"/>
      <c r="F212" s="18">
        <f t="shared" si="11"/>
        <v>328132.37148468383</v>
      </c>
      <c r="G212" s="18">
        <f t="shared" si="11"/>
        <v>253727.52435643133</v>
      </c>
      <c r="H212" s="18">
        <f t="shared" si="11"/>
        <v>-16202.895816291042</v>
      </c>
      <c r="I212" s="18"/>
      <c r="J212" s="18">
        <f t="shared" si="12"/>
        <v>86255.405691923108</v>
      </c>
      <c r="K212" s="18">
        <f t="shared" si="12"/>
        <v>35368.06785323238</v>
      </c>
      <c r="L212" s="47">
        <f t="shared" si="12"/>
        <v>-6561.4735452191089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1:23" x14ac:dyDescent="0.2">
      <c r="A213" s="46" t="s">
        <v>232</v>
      </c>
      <c r="B213" s="18">
        <f t="shared" si="10"/>
        <v>428481.15039851516</v>
      </c>
      <c r="C213" s="18">
        <f t="shared" si="10"/>
        <v>302163.86390247103</v>
      </c>
      <c r="D213" s="18">
        <f t="shared" si="10"/>
        <v>9168.9856865626061</v>
      </c>
      <c r="E213" s="18"/>
      <c r="F213" s="18">
        <f t="shared" si="11"/>
        <v>51169.488790027797</v>
      </c>
      <c r="G213" s="18">
        <f t="shared" si="11"/>
        <v>163686.31717666425</v>
      </c>
      <c r="H213" s="18">
        <f t="shared" si="11"/>
        <v>22558.194007596234</v>
      </c>
      <c r="I213" s="18"/>
      <c r="J213" s="18">
        <f t="shared" si="12"/>
        <v>377311.66160848783</v>
      </c>
      <c r="K213" s="18">
        <f t="shared" si="12"/>
        <v>138477.54672580725</v>
      </c>
      <c r="L213" s="47">
        <f t="shared" si="12"/>
        <v>-13389.20832103354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x14ac:dyDescent="0.2">
      <c r="A214" s="46" t="s">
        <v>250</v>
      </c>
      <c r="B214" s="18">
        <f t="shared" si="10"/>
        <v>304698.1033633817</v>
      </c>
      <c r="C214" s="18">
        <f t="shared" si="10"/>
        <v>-16521.857978759333</v>
      </c>
      <c r="D214" s="18">
        <f t="shared" si="10"/>
        <v>41084.754612147924</v>
      </c>
      <c r="E214" s="18"/>
      <c r="F214" s="18">
        <f t="shared" si="11"/>
        <v>28812.470048552379</v>
      </c>
      <c r="G214" s="18">
        <f t="shared" si="11"/>
        <v>-7135.0944544896483</v>
      </c>
      <c r="H214" s="18">
        <f t="shared" si="11"/>
        <v>11095.624407346593</v>
      </c>
      <c r="I214" s="18"/>
      <c r="J214" s="18">
        <f t="shared" si="12"/>
        <v>275885.63331482746</v>
      </c>
      <c r="K214" s="18">
        <f t="shared" si="12"/>
        <v>-9386.7635242734104</v>
      </c>
      <c r="L214" s="47">
        <f t="shared" si="12"/>
        <v>29989.130204801448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x14ac:dyDescent="0.2">
      <c r="A215" s="46" t="s">
        <v>281</v>
      </c>
      <c r="B215" s="18">
        <f t="shared" si="10"/>
        <v>208830.36139903031</v>
      </c>
      <c r="C215" s="18">
        <f t="shared" si="10"/>
        <v>-281451.76078989357</v>
      </c>
      <c r="D215" s="18">
        <f t="shared" si="10"/>
        <v>-3301.2392455282388</v>
      </c>
      <c r="E215" s="18"/>
      <c r="F215" s="18">
        <f t="shared" si="11"/>
        <v>45783.845781441778</v>
      </c>
      <c r="G215" s="18">
        <f t="shared" si="11"/>
        <v>-169174.00800907239</v>
      </c>
      <c r="H215" s="18">
        <f t="shared" si="11"/>
        <v>-9023.4764033753308</v>
      </c>
      <c r="I215" s="18"/>
      <c r="J215" s="18">
        <f t="shared" si="12"/>
        <v>163046.515617589</v>
      </c>
      <c r="K215" s="18">
        <f t="shared" si="12"/>
        <v>-112277.75278082001</v>
      </c>
      <c r="L215" s="47">
        <f t="shared" si="12"/>
        <v>5722.2371578469756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x14ac:dyDescent="0.2">
      <c r="A216" s="46" t="s">
        <v>297</v>
      </c>
      <c r="B216" s="18">
        <f t="shared" si="10"/>
        <v>-346979.62475910038</v>
      </c>
      <c r="C216" s="18">
        <f t="shared" si="10"/>
        <v>-90066.396326968446</v>
      </c>
      <c r="D216" s="18">
        <f t="shared" si="10"/>
        <v>-18751.340267490014</v>
      </c>
      <c r="E216" s="18"/>
      <c r="F216" s="18">
        <f t="shared" si="11"/>
        <v>-177275.43477113917</v>
      </c>
      <c r="G216" s="18">
        <f t="shared" si="11"/>
        <v>-116129.3208598569</v>
      </c>
      <c r="H216" s="18">
        <f t="shared" si="11"/>
        <v>-12285.60572303721</v>
      </c>
      <c r="I216" s="18"/>
      <c r="J216" s="18">
        <f t="shared" si="12"/>
        <v>-169704.18998795841</v>
      </c>
      <c r="K216" s="18">
        <f t="shared" si="12"/>
        <v>26062.924532887992</v>
      </c>
      <c r="L216" s="47">
        <f t="shared" si="12"/>
        <v>-6465.7345444527455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1:23" ht="13.5" thickBot="1" x14ac:dyDescent="0.25">
      <c r="A217" s="50" t="s">
        <v>313</v>
      </c>
      <c r="B217" s="51">
        <f>B202-SUM(B165:B175)</f>
        <v>-581587.85664343461</v>
      </c>
      <c r="C217" s="51">
        <f>C202-SUM(C165:C175)</f>
        <v>843779.04499902017</v>
      </c>
      <c r="D217" s="51">
        <f>D202-SUM(D165:D175)</f>
        <v>-391995.1883717149</v>
      </c>
      <c r="E217" s="51"/>
      <c r="F217" s="51">
        <f>F202-SUM(F165:F175)</f>
        <v>-228547.59034235403</v>
      </c>
      <c r="G217" s="51">
        <f>G202-SUM(G165:G175)</f>
        <v>653811.8927872791</v>
      </c>
      <c r="H217" s="51">
        <f>H202-SUM(H165:H175)</f>
        <v>-301442.30245605169</v>
      </c>
      <c r="I217" s="51"/>
      <c r="J217" s="51">
        <f>J202-SUM(J165:J175)</f>
        <v>-353040.26630108198</v>
      </c>
      <c r="K217" s="51">
        <f>K202-SUM(K165:K175)</f>
        <v>189967.15221174248</v>
      </c>
      <c r="L217" s="52">
        <f>L202-SUM(L165:L175)</f>
        <v>-90552.88591566321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ht="64.5" thickBot="1" x14ac:dyDescent="0.25">
      <c r="B218" s="33" t="s">
        <v>57</v>
      </c>
      <c r="D218" s="33" t="s">
        <v>58</v>
      </c>
      <c r="F218" s="33" t="s">
        <v>56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x14ac:dyDescent="0.2">
      <c r="A219" s="120">
        <f t="shared" ref="A219:B233" si="13">A188</f>
        <v>2001</v>
      </c>
      <c r="B219" s="72">
        <f t="shared" si="13"/>
        <v>10905514.642785676</v>
      </c>
      <c r="C219" s="73">
        <f t="shared" ref="C219:C232" si="14">B219/(B219+D219+F219)</f>
        <v>0.65246007978138842</v>
      </c>
      <c r="D219" s="72">
        <f t="shared" ref="D219:D233" si="15">C188</f>
        <v>5200850.6536290124</v>
      </c>
      <c r="E219" s="73">
        <f t="shared" ref="E219:E232" si="16">D219/(B219+D219+F219)</f>
        <v>0.31115885343775795</v>
      </c>
      <c r="F219" s="72">
        <f t="shared" ref="F219:F233" si="17">D188</f>
        <v>608089.70355963963</v>
      </c>
      <c r="G219" s="74">
        <f t="shared" ref="G219:G232" si="18">F219/(B219+D219+F219)</f>
        <v>3.6381066780853677E-2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1:23" x14ac:dyDescent="0.2">
      <c r="A220" s="121">
        <f t="shared" si="13"/>
        <v>2002</v>
      </c>
      <c r="B220" s="75">
        <f t="shared" si="13"/>
        <v>11072262.960495871</v>
      </c>
      <c r="C220" s="76">
        <f t="shared" si="14"/>
        <v>0.67258094746504893</v>
      </c>
      <c r="D220" s="75">
        <f t="shared" si="15"/>
        <v>4898390.9392016605</v>
      </c>
      <c r="E220" s="76">
        <f t="shared" si="16"/>
        <v>0.29755113572509628</v>
      </c>
      <c r="F220" s="75">
        <f t="shared" si="17"/>
        <v>491696.10029447475</v>
      </c>
      <c r="G220" s="77">
        <f t="shared" si="18"/>
        <v>2.9867916809854823E-2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x14ac:dyDescent="0.2">
      <c r="A221" s="121">
        <f t="shared" si="13"/>
        <v>2003</v>
      </c>
      <c r="B221" s="75">
        <f t="shared" si="13"/>
        <v>11206896.620103898</v>
      </c>
      <c r="C221" s="76">
        <f t="shared" si="14"/>
        <v>0.67886625806119139</v>
      </c>
      <c r="D221" s="75">
        <f t="shared" si="15"/>
        <v>4897159.2534584412</v>
      </c>
      <c r="E221" s="76">
        <f t="shared" si="16"/>
        <v>0.2966491340306705</v>
      </c>
      <c r="F221" s="75">
        <f t="shared" si="17"/>
        <v>404198.12643795816</v>
      </c>
      <c r="G221" s="77">
        <f t="shared" si="18"/>
        <v>2.4484607908138004E-2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1:23" x14ac:dyDescent="0.2">
      <c r="A222" s="121">
        <f t="shared" si="13"/>
        <v>2004</v>
      </c>
      <c r="B222" s="75">
        <f t="shared" si="13"/>
        <v>10982529.952753957</v>
      </c>
      <c r="C222" s="76">
        <f t="shared" si="14"/>
        <v>0.66054013196625261</v>
      </c>
      <c r="D222" s="75">
        <f t="shared" si="15"/>
        <v>5243762.0287551461</v>
      </c>
      <c r="E222" s="76">
        <f t="shared" si="16"/>
        <v>0.31538409431835829</v>
      </c>
      <c r="F222" s="75">
        <f t="shared" si="17"/>
        <v>400298.01849873894</v>
      </c>
      <c r="G222" s="77">
        <f t="shared" si="18"/>
        <v>2.4075773715389031E-2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3" x14ac:dyDescent="0.2">
      <c r="A223" s="121">
        <f t="shared" si="13"/>
        <v>2005</v>
      </c>
      <c r="B223" s="75">
        <f t="shared" si="13"/>
        <v>11366743.668211741</v>
      </c>
      <c r="C223" s="76">
        <f t="shared" si="14"/>
        <v>0.6585966336492356</v>
      </c>
      <c r="D223" s="75">
        <f t="shared" si="15"/>
        <v>5480700.3911632514</v>
      </c>
      <c r="E223" s="76">
        <f t="shared" si="16"/>
        <v>0.31755539959563789</v>
      </c>
      <c r="F223" s="75">
        <f t="shared" si="17"/>
        <v>411592.94060092256</v>
      </c>
      <c r="G223" s="77">
        <f t="shared" si="18"/>
        <v>2.3847966755126425E-2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3" x14ac:dyDescent="0.2">
      <c r="A224" s="121">
        <f t="shared" si="13"/>
        <v>2006</v>
      </c>
      <c r="B224" s="75">
        <f t="shared" si="13"/>
        <v>11829541.505149821</v>
      </c>
      <c r="C224" s="76">
        <f t="shared" si="14"/>
        <v>0.65108849126286195</v>
      </c>
      <c r="D224" s="75">
        <f t="shared" si="15"/>
        <v>5835813.9018760053</v>
      </c>
      <c r="E224" s="76">
        <f t="shared" si="16"/>
        <v>0.32119852379816827</v>
      </c>
      <c r="F224" s="75">
        <f t="shared" si="17"/>
        <v>503513.59295457369</v>
      </c>
      <c r="G224" s="77">
        <f t="shared" si="18"/>
        <v>2.7712984938969891E-2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x14ac:dyDescent="0.2">
      <c r="A225" s="121">
        <f t="shared" si="13"/>
        <v>2007</v>
      </c>
      <c r="B225" s="75">
        <f t="shared" si="13"/>
        <v>12262760.127690362</v>
      </c>
      <c r="C225" s="76">
        <f t="shared" si="14"/>
        <v>0.64416535814967602</v>
      </c>
      <c r="D225" s="75">
        <f t="shared" si="15"/>
        <v>6250315.3640034841</v>
      </c>
      <c r="E225" s="76">
        <f t="shared" si="16"/>
        <v>0.3283303753051599</v>
      </c>
      <c r="F225" s="75">
        <f t="shared" si="17"/>
        <v>523589.50829056581</v>
      </c>
      <c r="G225" s="77">
        <f t="shared" si="18"/>
        <v>2.7504266545164004E-2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x14ac:dyDescent="0.2">
      <c r="A226" s="121">
        <f t="shared" si="13"/>
        <v>2008</v>
      </c>
      <c r="B226" s="75">
        <f t="shared" si="13"/>
        <v>12353457.860172689</v>
      </c>
      <c r="C226" s="76">
        <f t="shared" si="14"/>
        <v>0.63464599235617125</v>
      </c>
      <c r="D226" s="75">
        <f t="shared" si="15"/>
        <v>6634924.9410570124</v>
      </c>
      <c r="E226" s="76">
        <f t="shared" si="16"/>
        <v>0.34086233758091888</v>
      </c>
      <c r="F226" s="75">
        <f t="shared" si="17"/>
        <v>476733.1988092222</v>
      </c>
      <c r="G226" s="77">
        <f t="shared" si="18"/>
        <v>2.4491670062909924E-2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x14ac:dyDescent="0.2">
      <c r="A227" s="121">
        <f t="shared" si="13"/>
        <v>2009</v>
      </c>
      <c r="B227" s="75">
        <f t="shared" si="13"/>
        <v>12202120.041867882</v>
      </c>
      <c r="C227" s="76">
        <f t="shared" si="14"/>
        <v>0.6571819849394005</v>
      </c>
      <c r="D227" s="75">
        <f t="shared" si="15"/>
        <v>5791717.2565101581</v>
      </c>
      <c r="E227" s="76">
        <f t="shared" si="16"/>
        <v>0.31193040469863104</v>
      </c>
      <c r="F227" s="75">
        <f t="shared" si="17"/>
        <v>573500.70160236442</v>
      </c>
      <c r="G227" s="77">
        <f t="shared" si="18"/>
        <v>3.0887610361968403E-2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x14ac:dyDescent="0.2">
      <c r="A228" s="121">
        <f t="shared" si="13"/>
        <v>2010</v>
      </c>
      <c r="B228" s="75">
        <f t="shared" si="13"/>
        <v>12616507.819044488</v>
      </c>
      <c r="C228" s="76">
        <f t="shared" si="14"/>
        <v>0.65546916340912253</v>
      </c>
      <c r="D228" s="75">
        <f t="shared" si="15"/>
        <v>6080812.8487198204</v>
      </c>
      <c r="E228" s="76">
        <f t="shared" si="16"/>
        <v>0.31591826898258824</v>
      </c>
      <c r="F228" s="75">
        <f t="shared" si="17"/>
        <v>550736.33224085439</v>
      </c>
      <c r="G228" s="77">
        <f t="shared" si="18"/>
        <v>2.8612567608289334E-2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x14ac:dyDescent="0.2">
      <c r="A229" s="121">
        <f t="shared" si="13"/>
        <v>2011</v>
      </c>
      <c r="B229" s="75">
        <f t="shared" si="13"/>
        <v>13044988.969443003</v>
      </c>
      <c r="C229" s="76">
        <f t="shared" si="14"/>
        <v>0.65264524518132827</v>
      </c>
      <c r="D229" s="75">
        <f t="shared" si="15"/>
        <v>6382976.7126222914</v>
      </c>
      <c r="E229" s="76">
        <f t="shared" si="16"/>
        <v>0.31934250089089627</v>
      </c>
      <c r="F229" s="75">
        <f t="shared" si="17"/>
        <v>559905.317927417</v>
      </c>
      <c r="G229" s="77">
        <f t="shared" si="18"/>
        <v>2.8012253927775559E-2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x14ac:dyDescent="0.2">
      <c r="A230" s="121">
        <f t="shared" si="13"/>
        <v>2012</v>
      </c>
      <c r="B230" s="75">
        <f t="shared" si="13"/>
        <v>13349687.072806384</v>
      </c>
      <c r="C230" s="76">
        <f t="shared" si="14"/>
        <v>0.65706552838330212</v>
      </c>
      <c r="D230" s="75">
        <f t="shared" si="15"/>
        <v>6366454.8546435321</v>
      </c>
      <c r="E230" s="76">
        <f t="shared" si="16"/>
        <v>0.31335401348216019</v>
      </c>
      <c r="F230" s="75">
        <f t="shared" si="17"/>
        <v>600990.07253956492</v>
      </c>
      <c r="G230" s="77">
        <f t="shared" si="18"/>
        <v>2.9580458134537694E-2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x14ac:dyDescent="0.2">
      <c r="A231" s="121">
        <f t="shared" si="13"/>
        <v>2013</v>
      </c>
      <c r="B231" s="75">
        <f t="shared" si="13"/>
        <v>13558517.434205415</v>
      </c>
      <c r="C231" s="76">
        <f t="shared" si="14"/>
        <v>0.66984720093320793</v>
      </c>
      <c r="D231" s="75">
        <f t="shared" si="15"/>
        <v>6085003.0938536385</v>
      </c>
      <c r="E231" s="76">
        <f t="shared" si="16"/>
        <v>0.30062448271850029</v>
      </c>
      <c r="F231" s="75">
        <f t="shared" si="17"/>
        <v>597688.83329403668</v>
      </c>
      <c r="G231" s="77">
        <f t="shared" si="18"/>
        <v>2.9528316348291658E-2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x14ac:dyDescent="0.2">
      <c r="A232" s="121">
        <f t="shared" si="13"/>
        <v>2014</v>
      </c>
      <c r="B232" s="75">
        <f t="shared" si="13"/>
        <v>13211537.809446314</v>
      </c>
      <c r="C232" s="76">
        <f t="shared" si="14"/>
        <v>0.66774135456196859</v>
      </c>
      <c r="D232" s="75">
        <f t="shared" si="15"/>
        <v>5994936.6975266701</v>
      </c>
      <c r="E232" s="76">
        <f t="shared" si="16"/>
        <v>0.30299781968284573</v>
      </c>
      <c r="F232" s="75">
        <f t="shared" si="17"/>
        <v>578937.49302654667</v>
      </c>
      <c r="G232" s="77">
        <f t="shared" si="18"/>
        <v>2.926082575518571E-2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ht="13.5" thickBot="1" x14ac:dyDescent="0.25">
      <c r="A233" s="122" t="str">
        <f t="shared" si="13"/>
        <v>2015, I-XI</v>
      </c>
      <c r="B233" s="78">
        <f t="shared" si="13"/>
        <v>11729252.768964479</v>
      </c>
      <c r="C233" s="79">
        <f>B233/(B233+D233+F233)</f>
        <v>0.63895346422689381</v>
      </c>
      <c r="D233" s="78">
        <f t="shared" si="15"/>
        <v>6467678.4176351018</v>
      </c>
      <c r="E233" s="79">
        <f>D233/(B233+D233+F233)</f>
        <v>0.35232811602356717</v>
      </c>
      <c r="F233" s="78">
        <f t="shared" si="17"/>
        <v>160043.8133816279</v>
      </c>
      <c r="G233" s="80">
        <f>F233/(B233+D233+F233)</f>
        <v>8.7184197495388926E-3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</sheetData>
  <conditionalFormatting sqref="M138:M145 M147:M151 N1:R59 S1:IV73 N138:IV151 R60:R73 M137:XFD137 N74:IV136 M1:M136 M154:IV165 M234:IV65543">
    <cfRule type="cellIs" dxfId="3454" priority="13048" stopIfTrue="1" operator="lessThan">
      <formula>0</formula>
    </cfRule>
  </conditionalFormatting>
  <conditionalFormatting sqref="M179:IV179">
    <cfRule type="cellIs" dxfId="3453" priority="12553" stopIfTrue="1" operator="lessThan">
      <formula>0</formula>
    </cfRule>
  </conditionalFormatting>
  <conditionalFormatting sqref="M152:IV152">
    <cfRule type="cellIs" dxfId="3452" priority="12604" stopIfTrue="1" operator="lessThan">
      <formula>0</formula>
    </cfRule>
  </conditionalFormatting>
  <conditionalFormatting sqref="M152:IV152">
    <cfRule type="cellIs" dxfId="3451" priority="12603" stopIfTrue="1" operator="lessThan">
      <formula>0</formula>
    </cfRule>
  </conditionalFormatting>
  <conditionalFormatting sqref="M153:IV153">
    <cfRule type="cellIs" dxfId="3450" priority="12579" stopIfTrue="1" operator="lessThan">
      <formula>0</formula>
    </cfRule>
  </conditionalFormatting>
  <conditionalFormatting sqref="M153:IV153">
    <cfRule type="cellIs" dxfId="3449" priority="12578" stopIfTrue="1" operator="lessThan">
      <formula>0</formula>
    </cfRule>
  </conditionalFormatting>
  <conditionalFormatting sqref="M166:IV178 M180:IV184">
    <cfRule type="cellIs" dxfId="3448" priority="12554" stopIfTrue="1" operator="lessThan">
      <formula>0</formula>
    </cfRule>
  </conditionalFormatting>
  <conditionalFormatting sqref="B1:L6 B8:L8 A1:A8 A327:L65548 A9:E147">
    <cfRule type="cellIs" dxfId="3447" priority="5436" stopIfTrue="1" operator="lessThan">
      <formula>0</formula>
    </cfRule>
  </conditionalFormatting>
  <conditionalFormatting sqref="A22:E147">
    <cfRule type="cellIs" dxfId="3446" priority="5435" stopIfTrue="1" operator="lessThan">
      <formula>0</formula>
    </cfRule>
  </conditionalFormatting>
  <conditionalFormatting sqref="A144:E147">
    <cfRule type="cellIs" dxfId="3445" priority="5434" stopIfTrue="1" operator="lessThan">
      <formula>0</formula>
    </cfRule>
  </conditionalFormatting>
  <conditionalFormatting sqref="A144:E147">
    <cfRule type="cellIs" dxfId="3444" priority="5433" stopIfTrue="1" operator="lessThan">
      <formula>0</formula>
    </cfRule>
  </conditionalFormatting>
  <conditionalFormatting sqref="A145:E147">
    <cfRule type="cellIs" dxfId="3443" priority="5432" stopIfTrue="1" operator="lessThan">
      <formula>0</formula>
    </cfRule>
  </conditionalFormatting>
  <conditionalFormatting sqref="A145:E147">
    <cfRule type="cellIs" dxfId="3442" priority="5431" stopIfTrue="1" operator="lessThan">
      <formula>0</formula>
    </cfRule>
  </conditionalFormatting>
  <conditionalFormatting sqref="A145:E147">
    <cfRule type="cellIs" dxfId="3441" priority="5430" stopIfTrue="1" operator="lessThan">
      <formula>0</formula>
    </cfRule>
  </conditionalFormatting>
  <conditionalFormatting sqref="A145:E147">
    <cfRule type="cellIs" dxfId="3440" priority="5429" stopIfTrue="1" operator="lessThan">
      <formula>0</formula>
    </cfRule>
  </conditionalFormatting>
  <conditionalFormatting sqref="A145:E147">
    <cfRule type="cellIs" dxfId="3439" priority="5428" stopIfTrue="1" operator="lessThan">
      <formula>0</formula>
    </cfRule>
  </conditionalFormatting>
  <conditionalFormatting sqref="A145:E147">
    <cfRule type="cellIs" dxfId="3438" priority="5427" stopIfTrue="1" operator="lessThan">
      <formula>0</formula>
    </cfRule>
  </conditionalFormatting>
  <conditionalFormatting sqref="A145:E147">
    <cfRule type="cellIs" dxfId="3437" priority="5426" stopIfTrue="1" operator="lessThan">
      <formula>0</formula>
    </cfRule>
  </conditionalFormatting>
  <conditionalFormatting sqref="A145:E147">
    <cfRule type="cellIs" dxfId="3436" priority="5425" stopIfTrue="1" operator="lessThan">
      <formula>0</formula>
    </cfRule>
  </conditionalFormatting>
  <conditionalFormatting sqref="A145:E147">
    <cfRule type="cellIs" dxfId="3435" priority="5424" stopIfTrue="1" operator="lessThan">
      <formula>0</formula>
    </cfRule>
  </conditionalFormatting>
  <conditionalFormatting sqref="A145:E147">
    <cfRule type="cellIs" dxfId="3434" priority="5423" stopIfTrue="1" operator="lessThan">
      <formula>0</formula>
    </cfRule>
  </conditionalFormatting>
  <conditionalFormatting sqref="A145:E147">
    <cfRule type="cellIs" dxfId="3433" priority="5422" stopIfTrue="1" operator="lessThan">
      <formula>0</formula>
    </cfRule>
  </conditionalFormatting>
  <conditionalFormatting sqref="A145:E147">
    <cfRule type="cellIs" dxfId="3432" priority="5421" stopIfTrue="1" operator="lessThan">
      <formula>0</formula>
    </cfRule>
  </conditionalFormatting>
  <conditionalFormatting sqref="A145:E147">
    <cfRule type="cellIs" dxfId="3431" priority="5420" stopIfTrue="1" operator="lessThan">
      <formula>0</formula>
    </cfRule>
  </conditionalFormatting>
  <conditionalFormatting sqref="A145:E147">
    <cfRule type="cellIs" dxfId="3430" priority="5419" stopIfTrue="1" operator="lessThan">
      <formula>0</formula>
    </cfRule>
  </conditionalFormatting>
  <conditionalFormatting sqref="A145:E147">
    <cfRule type="cellIs" dxfId="3429" priority="5418" stopIfTrue="1" operator="lessThan">
      <formula>0</formula>
    </cfRule>
  </conditionalFormatting>
  <conditionalFormatting sqref="A145:E147">
    <cfRule type="cellIs" dxfId="3428" priority="5417" stopIfTrue="1" operator="lessThan">
      <formula>0</formula>
    </cfRule>
  </conditionalFormatting>
  <conditionalFormatting sqref="A145:E147">
    <cfRule type="cellIs" dxfId="3427" priority="5416" stopIfTrue="1" operator="lessThan">
      <formula>0</formula>
    </cfRule>
  </conditionalFormatting>
  <conditionalFormatting sqref="A145:E147">
    <cfRule type="cellIs" dxfId="3426" priority="5415" stopIfTrue="1" operator="lessThan">
      <formula>0</formula>
    </cfRule>
  </conditionalFormatting>
  <conditionalFormatting sqref="A145:E147">
    <cfRule type="cellIs" dxfId="3425" priority="5414" stopIfTrue="1" operator="lessThan">
      <formula>0</formula>
    </cfRule>
  </conditionalFormatting>
  <conditionalFormatting sqref="A145:E147">
    <cfRule type="cellIs" dxfId="3424" priority="5413" stopIfTrue="1" operator="lessThan">
      <formula>0</formula>
    </cfRule>
  </conditionalFormatting>
  <conditionalFormatting sqref="A145:E147">
    <cfRule type="cellIs" dxfId="3423" priority="5412" stopIfTrue="1" operator="lessThan">
      <formula>0</formula>
    </cfRule>
  </conditionalFormatting>
  <conditionalFormatting sqref="A145:E147">
    <cfRule type="cellIs" dxfId="3422" priority="5411" stopIfTrue="1" operator="lessThan">
      <formula>0</formula>
    </cfRule>
  </conditionalFormatting>
  <conditionalFormatting sqref="A145:E147">
    <cfRule type="cellIs" dxfId="3421" priority="5410" stopIfTrue="1" operator="lessThan">
      <formula>0</formula>
    </cfRule>
  </conditionalFormatting>
  <conditionalFormatting sqref="A145:E147">
    <cfRule type="cellIs" dxfId="3420" priority="5409" stopIfTrue="1" operator="lessThan">
      <formula>0</formula>
    </cfRule>
  </conditionalFormatting>
  <conditionalFormatting sqref="A145:E147">
    <cfRule type="cellIs" dxfId="3419" priority="5408" stopIfTrue="1" operator="lessThan">
      <formula>0</formula>
    </cfRule>
  </conditionalFormatting>
  <conditionalFormatting sqref="A146:E147">
    <cfRule type="cellIs" dxfId="3418" priority="5407" stopIfTrue="1" operator="lessThan">
      <formula>0</formula>
    </cfRule>
  </conditionalFormatting>
  <conditionalFormatting sqref="A146:E147">
    <cfRule type="cellIs" dxfId="3417" priority="5406" stopIfTrue="1" operator="lessThan">
      <formula>0</formula>
    </cfRule>
  </conditionalFormatting>
  <conditionalFormatting sqref="A146:E147">
    <cfRule type="cellIs" dxfId="3416" priority="5405" stopIfTrue="1" operator="lessThan">
      <formula>0</formula>
    </cfRule>
  </conditionalFormatting>
  <conditionalFormatting sqref="A146:E147">
    <cfRule type="cellIs" dxfId="3415" priority="5404" stopIfTrue="1" operator="lessThan">
      <formula>0</formula>
    </cfRule>
  </conditionalFormatting>
  <conditionalFormatting sqref="A146:E147">
    <cfRule type="cellIs" dxfId="3414" priority="5403" stopIfTrue="1" operator="lessThan">
      <formula>0</formula>
    </cfRule>
  </conditionalFormatting>
  <conditionalFormatting sqref="A146:E147">
    <cfRule type="cellIs" dxfId="3413" priority="5402" stopIfTrue="1" operator="lessThan">
      <formula>0</formula>
    </cfRule>
  </conditionalFormatting>
  <conditionalFormatting sqref="A146:E147">
    <cfRule type="cellIs" dxfId="3412" priority="5401" stopIfTrue="1" operator="lessThan">
      <formula>0</formula>
    </cfRule>
  </conditionalFormatting>
  <conditionalFormatting sqref="A146:E147">
    <cfRule type="cellIs" dxfId="3411" priority="5400" stopIfTrue="1" operator="lessThan">
      <formula>0</formula>
    </cfRule>
  </conditionalFormatting>
  <conditionalFormatting sqref="A146:E147">
    <cfRule type="cellIs" dxfId="3410" priority="5399" stopIfTrue="1" operator="lessThan">
      <formula>0</formula>
    </cfRule>
  </conditionalFormatting>
  <conditionalFormatting sqref="A146:E147">
    <cfRule type="cellIs" dxfId="3409" priority="5398" stopIfTrue="1" operator="lessThan">
      <formula>0</formula>
    </cfRule>
  </conditionalFormatting>
  <conditionalFormatting sqref="A146:E147">
    <cfRule type="cellIs" dxfId="3408" priority="5397" stopIfTrue="1" operator="lessThan">
      <formula>0</formula>
    </cfRule>
  </conditionalFormatting>
  <conditionalFormatting sqref="A146:E147">
    <cfRule type="cellIs" dxfId="3407" priority="5396" stopIfTrue="1" operator="lessThan">
      <formula>0</formula>
    </cfRule>
  </conditionalFormatting>
  <conditionalFormatting sqref="A146:E147">
    <cfRule type="cellIs" dxfId="3406" priority="5395" stopIfTrue="1" operator="lessThan">
      <formula>0</formula>
    </cfRule>
  </conditionalFormatting>
  <conditionalFormatting sqref="A146:E147">
    <cfRule type="cellIs" dxfId="3405" priority="5394" stopIfTrue="1" operator="lessThan">
      <formula>0</formula>
    </cfRule>
  </conditionalFormatting>
  <conditionalFormatting sqref="A146:E147">
    <cfRule type="cellIs" dxfId="3404" priority="5393" stopIfTrue="1" operator="lessThan">
      <formula>0</formula>
    </cfRule>
  </conditionalFormatting>
  <conditionalFormatting sqref="A146:E147">
    <cfRule type="cellIs" dxfId="3403" priority="5392" stopIfTrue="1" operator="lessThan">
      <formula>0</formula>
    </cfRule>
  </conditionalFormatting>
  <conditionalFormatting sqref="A146:E147">
    <cfRule type="cellIs" dxfId="3402" priority="5391" stopIfTrue="1" operator="lessThan">
      <formula>0</formula>
    </cfRule>
  </conditionalFormatting>
  <conditionalFormatting sqref="A146:E147">
    <cfRule type="cellIs" dxfId="3401" priority="5390" stopIfTrue="1" operator="lessThan">
      <formula>0</formula>
    </cfRule>
  </conditionalFormatting>
  <conditionalFormatting sqref="A146:E147">
    <cfRule type="cellIs" dxfId="3400" priority="5389" stopIfTrue="1" operator="lessThan">
      <formula>0</formula>
    </cfRule>
  </conditionalFormatting>
  <conditionalFormatting sqref="A146:E147">
    <cfRule type="cellIs" dxfId="3399" priority="5388" stopIfTrue="1" operator="lessThan">
      <formula>0</formula>
    </cfRule>
  </conditionalFormatting>
  <conditionalFormatting sqref="A146:E147">
    <cfRule type="cellIs" dxfId="3398" priority="5387" stopIfTrue="1" operator="lessThan">
      <formula>0</formula>
    </cfRule>
  </conditionalFormatting>
  <conditionalFormatting sqref="A146:E147">
    <cfRule type="cellIs" dxfId="3397" priority="5386" stopIfTrue="1" operator="lessThan">
      <formula>0</formula>
    </cfRule>
  </conditionalFormatting>
  <conditionalFormatting sqref="A146:E147">
    <cfRule type="cellIs" dxfId="3396" priority="5385" stopIfTrue="1" operator="lessThan">
      <formula>0</formula>
    </cfRule>
  </conditionalFormatting>
  <conditionalFormatting sqref="A146:E147">
    <cfRule type="cellIs" dxfId="3395" priority="5384" stopIfTrue="1" operator="lessThan">
      <formula>0</formula>
    </cfRule>
  </conditionalFormatting>
  <conditionalFormatting sqref="A146:E147">
    <cfRule type="cellIs" dxfId="3394" priority="5383" stopIfTrue="1" operator="lessThan">
      <formula>0</formula>
    </cfRule>
  </conditionalFormatting>
  <conditionalFormatting sqref="A147:E147">
    <cfRule type="cellIs" dxfId="3393" priority="5382" stopIfTrue="1" operator="lessThan">
      <formula>0</formula>
    </cfRule>
  </conditionalFormatting>
  <conditionalFormatting sqref="A147:E147">
    <cfRule type="cellIs" dxfId="3392" priority="5381" stopIfTrue="1" operator="lessThan">
      <formula>0</formula>
    </cfRule>
  </conditionalFormatting>
  <conditionalFormatting sqref="A147:E147">
    <cfRule type="cellIs" dxfId="3391" priority="5380" stopIfTrue="1" operator="lessThan">
      <formula>0</formula>
    </cfRule>
  </conditionalFormatting>
  <conditionalFormatting sqref="A147:E147">
    <cfRule type="cellIs" dxfId="3390" priority="5379" stopIfTrue="1" operator="lessThan">
      <formula>0</formula>
    </cfRule>
  </conditionalFormatting>
  <conditionalFormatting sqref="A147:E147">
    <cfRule type="cellIs" dxfId="3389" priority="5378" stopIfTrue="1" operator="lessThan">
      <formula>0</formula>
    </cfRule>
  </conditionalFormatting>
  <conditionalFormatting sqref="A147:E147">
    <cfRule type="cellIs" dxfId="3388" priority="5377" stopIfTrue="1" operator="lessThan">
      <formula>0</formula>
    </cfRule>
  </conditionalFormatting>
  <conditionalFormatting sqref="A147:E147">
    <cfRule type="cellIs" dxfId="3387" priority="5376" stopIfTrue="1" operator="lessThan">
      <formula>0</formula>
    </cfRule>
  </conditionalFormatting>
  <conditionalFormatting sqref="A147:E147">
    <cfRule type="cellIs" dxfId="3386" priority="5375" stopIfTrue="1" operator="lessThan">
      <formula>0</formula>
    </cfRule>
  </conditionalFormatting>
  <conditionalFormatting sqref="A147:E147">
    <cfRule type="cellIs" dxfId="3385" priority="5374" stopIfTrue="1" operator="lessThan">
      <formula>0</formula>
    </cfRule>
  </conditionalFormatting>
  <conditionalFormatting sqref="A147:E147">
    <cfRule type="cellIs" dxfId="3384" priority="5373" stopIfTrue="1" operator="lessThan">
      <formula>0</formula>
    </cfRule>
  </conditionalFormatting>
  <conditionalFormatting sqref="A147:E147">
    <cfRule type="cellIs" dxfId="3383" priority="5372" stopIfTrue="1" operator="lessThan">
      <formula>0</formula>
    </cfRule>
  </conditionalFormatting>
  <conditionalFormatting sqref="A147:E147">
    <cfRule type="cellIs" dxfId="3382" priority="5371" stopIfTrue="1" operator="lessThan">
      <formula>0</formula>
    </cfRule>
  </conditionalFormatting>
  <conditionalFormatting sqref="A147:E147">
    <cfRule type="cellIs" dxfId="3381" priority="5370" stopIfTrue="1" operator="lessThan">
      <formula>0</formula>
    </cfRule>
  </conditionalFormatting>
  <conditionalFormatting sqref="A147:E147">
    <cfRule type="cellIs" dxfId="3380" priority="5369" stopIfTrue="1" operator="lessThan">
      <formula>0</formula>
    </cfRule>
  </conditionalFormatting>
  <conditionalFormatting sqref="A147:E147">
    <cfRule type="cellIs" dxfId="3379" priority="5368" stopIfTrue="1" operator="lessThan">
      <formula>0</formula>
    </cfRule>
  </conditionalFormatting>
  <conditionalFormatting sqref="A147:E147">
    <cfRule type="cellIs" dxfId="3378" priority="5367" stopIfTrue="1" operator="lessThan">
      <formula>0</formula>
    </cfRule>
  </conditionalFormatting>
  <conditionalFormatting sqref="A147:E147">
    <cfRule type="cellIs" dxfId="3377" priority="5366" stopIfTrue="1" operator="lessThan">
      <formula>0</formula>
    </cfRule>
  </conditionalFormatting>
  <conditionalFormatting sqref="A147:E147">
    <cfRule type="cellIs" dxfId="3376" priority="5365" stopIfTrue="1" operator="lessThan">
      <formula>0</formula>
    </cfRule>
  </conditionalFormatting>
  <conditionalFormatting sqref="A147:E147">
    <cfRule type="cellIs" dxfId="3375" priority="5364" stopIfTrue="1" operator="lessThan">
      <formula>0</formula>
    </cfRule>
  </conditionalFormatting>
  <conditionalFormatting sqref="A147:E147">
    <cfRule type="cellIs" dxfId="3374" priority="5363" stopIfTrue="1" operator="lessThan">
      <formula>0</formula>
    </cfRule>
  </conditionalFormatting>
  <conditionalFormatting sqref="A147:E147">
    <cfRule type="cellIs" dxfId="3373" priority="5362" stopIfTrue="1" operator="lessThan">
      <formula>0</formula>
    </cfRule>
  </conditionalFormatting>
  <conditionalFormatting sqref="A147:E147">
    <cfRule type="cellIs" dxfId="3372" priority="5361" stopIfTrue="1" operator="lessThan">
      <formula>0</formula>
    </cfRule>
  </conditionalFormatting>
  <conditionalFormatting sqref="A147:E147">
    <cfRule type="cellIs" dxfId="3371" priority="5360" stopIfTrue="1" operator="lessThan">
      <formula>0</formula>
    </cfRule>
  </conditionalFormatting>
  <conditionalFormatting sqref="A147:E147">
    <cfRule type="cellIs" dxfId="3370" priority="5359" stopIfTrue="1" operator="lessThan">
      <formula>0</formula>
    </cfRule>
  </conditionalFormatting>
  <conditionalFormatting sqref="A147:E147">
    <cfRule type="cellIs" dxfId="3369" priority="5358" stopIfTrue="1" operator="lessThan">
      <formula>0</formula>
    </cfRule>
  </conditionalFormatting>
  <conditionalFormatting sqref="A148:E148">
    <cfRule type="cellIs" dxfId="3368" priority="5357" stopIfTrue="1" operator="lessThan">
      <formula>0</formula>
    </cfRule>
  </conditionalFormatting>
  <conditionalFormatting sqref="A148:E148">
    <cfRule type="cellIs" dxfId="3367" priority="5356" stopIfTrue="1" operator="lessThan">
      <formula>0</formula>
    </cfRule>
  </conditionalFormatting>
  <conditionalFormatting sqref="A148:E148">
    <cfRule type="cellIs" dxfId="3366" priority="5355" stopIfTrue="1" operator="lessThan">
      <formula>0</formula>
    </cfRule>
  </conditionalFormatting>
  <conditionalFormatting sqref="A148:E148">
    <cfRule type="cellIs" dxfId="3365" priority="5354" stopIfTrue="1" operator="lessThan">
      <formula>0</formula>
    </cfRule>
  </conditionalFormatting>
  <conditionalFormatting sqref="A148:E148">
    <cfRule type="cellIs" dxfId="3364" priority="5353" stopIfTrue="1" operator="lessThan">
      <formula>0</formula>
    </cfRule>
  </conditionalFormatting>
  <conditionalFormatting sqref="A148:E148">
    <cfRule type="cellIs" dxfId="3363" priority="5352" stopIfTrue="1" operator="lessThan">
      <formula>0</formula>
    </cfRule>
  </conditionalFormatting>
  <conditionalFormatting sqref="A148:E148">
    <cfRule type="cellIs" dxfId="3362" priority="5351" stopIfTrue="1" operator="lessThan">
      <formula>0</formula>
    </cfRule>
  </conditionalFormatting>
  <conditionalFormatting sqref="A148:E148">
    <cfRule type="cellIs" dxfId="3361" priority="5350" stopIfTrue="1" operator="lessThan">
      <formula>0</formula>
    </cfRule>
  </conditionalFormatting>
  <conditionalFormatting sqref="A148:E148">
    <cfRule type="cellIs" dxfId="3360" priority="5349" stopIfTrue="1" operator="lessThan">
      <formula>0</formula>
    </cfRule>
  </conditionalFormatting>
  <conditionalFormatting sqref="A148:E148">
    <cfRule type="cellIs" dxfId="3359" priority="5348" stopIfTrue="1" operator="lessThan">
      <formula>0</formula>
    </cfRule>
  </conditionalFormatting>
  <conditionalFormatting sqref="A148:E148">
    <cfRule type="cellIs" dxfId="3358" priority="5347" stopIfTrue="1" operator="lessThan">
      <formula>0</formula>
    </cfRule>
  </conditionalFormatting>
  <conditionalFormatting sqref="A148:E148">
    <cfRule type="cellIs" dxfId="3357" priority="5346" stopIfTrue="1" operator="lessThan">
      <formula>0</formula>
    </cfRule>
  </conditionalFormatting>
  <conditionalFormatting sqref="A148:E148">
    <cfRule type="cellIs" dxfId="3356" priority="5345" stopIfTrue="1" operator="lessThan">
      <formula>0</formula>
    </cfRule>
  </conditionalFormatting>
  <conditionalFormatting sqref="A148:E148">
    <cfRule type="cellIs" dxfId="3355" priority="5344" stopIfTrue="1" operator="lessThan">
      <formula>0</formula>
    </cfRule>
  </conditionalFormatting>
  <conditionalFormatting sqref="A148:E148">
    <cfRule type="cellIs" dxfId="3354" priority="5343" stopIfTrue="1" operator="lessThan">
      <formula>0</formula>
    </cfRule>
  </conditionalFormatting>
  <conditionalFormatting sqref="A148:E148">
    <cfRule type="cellIs" dxfId="3353" priority="5342" stopIfTrue="1" operator="lessThan">
      <formula>0</formula>
    </cfRule>
  </conditionalFormatting>
  <conditionalFormatting sqref="A148:E148">
    <cfRule type="cellIs" dxfId="3352" priority="5341" stopIfTrue="1" operator="lessThan">
      <formula>0</formula>
    </cfRule>
  </conditionalFormatting>
  <conditionalFormatting sqref="A148:E148">
    <cfRule type="cellIs" dxfId="3351" priority="5340" stopIfTrue="1" operator="lessThan">
      <formula>0</formula>
    </cfRule>
  </conditionalFormatting>
  <conditionalFormatting sqref="A148:E148">
    <cfRule type="cellIs" dxfId="3350" priority="5339" stopIfTrue="1" operator="lessThan">
      <formula>0</formula>
    </cfRule>
  </conditionalFormatting>
  <conditionalFormatting sqref="A148:E148">
    <cfRule type="cellIs" dxfId="3349" priority="5338" stopIfTrue="1" operator="lessThan">
      <formula>0</formula>
    </cfRule>
  </conditionalFormatting>
  <conditionalFormatting sqref="A148:E148">
    <cfRule type="cellIs" dxfId="3348" priority="5337" stopIfTrue="1" operator="lessThan">
      <formula>0</formula>
    </cfRule>
  </conditionalFormatting>
  <conditionalFormatting sqref="A148:E148">
    <cfRule type="cellIs" dxfId="3347" priority="5336" stopIfTrue="1" operator="lessThan">
      <formula>0</formula>
    </cfRule>
  </conditionalFormatting>
  <conditionalFormatting sqref="A148:E148">
    <cfRule type="cellIs" dxfId="3346" priority="5335" stopIfTrue="1" operator="lessThan">
      <formula>0</formula>
    </cfRule>
  </conditionalFormatting>
  <conditionalFormatting sqref="A148:E148">
    <cfRule type="cellIs" dxfId="3345" priority="5334" stopIfTrue="1" operator="lessThan">
      <formula>0</formula>
    </cfRule>
  </conditionalFormatting>
  <conditionalFormatting sqref="A148:E148">
    <cfRule type="cellIs" dxfId="3344" priority="5333" stopIfTrue="1" operator="lessThan">
      <formula>0</formula>
    </cfRule>
  </conditionalFormatting>
  <conditionalFormatting sqref="A149:E149">
    <cfRule type="cellIs" dxfId="3343" priority="5332" stopIfTrue="1" operator="lessThan">
      <formula>0</formula>
    </cfRule>
  </conditionalFormatting>
  <conditionalFormatting sqref="A149:E149">
    <cfRule type="cellIs" dxfId="3342" priority="5331" stopIfTrue="1" operator="lessThan">
      <formula>0</formula>
    </cfRule>
  </conditionalFormatting>
  <conditionalFormatting sqref="A149:E149">
    <cfRule type="cellIs" dxfId="3341" priority="5330" stopIfTrue="1" operator="lessThan">
      <formula>0</formula>
    </cfRule>
  </conditionalFormatting>
  <conditionalFormatting sqref="A149:E149">
    <cfRule type="cellIs" dxfId="3340" priority="5329" stopIfTrue="1" operator="lessThan">
      <formula>0</formula>
    </cfRule>
  </conditionalFormatting>
  <conditionalFormatting sqref="A149:E149">
    <cfRule type="cellIs" dxfId="3339" priority="5328" stopIfTrue="1" operator="lessThan">
      <formula>0</formula>
    </cfRule>
  </conditionalFormatting>
  <conditionalFormatting sqref="A149:E149">
    <cfRule type="cellIs" dxfId="3338" priority="5327" stopIfTrue="1" operator="lessThan">
      <formula>0</formula>
    </cfRule>
  </conditionalFormatting>
  <conditionalFormatting sqref="A149:E149">
    <cfRule type="cellIs" dxfId="3337" priority="5326" stopIfTrue="1" operator="lessThan">
      <formula>0</formula>
    </cfRule>
  </conditionalFormatting>
  <conditionalFormatting sqref="A149:E149">
    <cfRule type="cellIs" dxfId="3336" priority="5325" stopIfTrue="1" operator="lessThan">
      <formula>0</formula>
    </cfRule>
  </conditionalFormatting>
  <conditionalFormatting sqref="A149:E149">
    <cfRule type="cellIs" dxfId="3335" priority="5324" stopIfTrue="1" operator="lessThan">
      <formula>0</formula>
    </cfRule>
  </conditionalFormatting>
  <conditionalFormatting sqref="A149:E149">
    <cfRule type="cellIs" dxfId="3334" priority="5323" stopIfTrue="1" operator="lessThan">
      <formula>0</formula>
    </cfRule>
  </conditionalFormatting>
  <conditionalFormatting sqref="A149:E149">
    <cfRule type="cellIs" dxfId="3333" priority="5322" stopIfTrue="1" operator="lessThan">
      <formula>0</formula>
    </cfRule>
  </conditionalFormatting>
  <conditionalFormatting sqref="A149:E149">
    <cfRule type="cellIs" dxfId="3332" priority="5321" stopIfTrue="1" operator="lessThan">
      <formula>0</formula>
    </cfRule>
  </conditionalFormatting>
  <conditionalFormatting sqref="A149:E149">
    <cfRule type="cellIs" dxfId="3331" priority="5320" stopIfTrue="1" operator="lessThan">
      <formula>0</formula>
    </cfRule>
  </conditionalFormatting>
  <conditionalFormatting sqref="A149:E149">
    <cfRule type="cellIs" dxfId="3330" priority="5319" stopIfTrue="1" operator="lessThan">
      <formula>0</formula>
    </cfRule>
  </conditionalFormatting>
  <conditionalFormatting sqref="A149:E149">
    <cfRule type="cellIs" dxfId="3329" priority="5318" stopIfTrue="1" operator="lessThan">
      <formula>0</formula>
    </cfRule>
  </conditionalFormatting>
  <conditionalFormatting sqref="A149:E149">
    <cfRule type="cellIs" dxfId="3328" priority="5317" stopIfTrue="1" operator="lessThan">
      <formula>0</formula>
    </cfRule>
  </conditionalFormatting>
  <conditionalFormatting sqref="A149:E149">
    <cfRule type="cellIs" dxfId="3327" priority="5316" stopIfTrue="1" operator="lessThan">
      <formula>0</formula>
    </cfRule>
  </conditionalFormatting>
  <conditionalFormatting sqref="A149:E149">
    <cfRule type="cellIs" dxfId="3326" priority="5315" stopIfTrue="1" operator="lessThan">
      <formula>0</formula>
    </cfRule>
  </conditionalFormatting>
  <conditionalFormatting sqref="A149:E149">
    <cfRule type="cellIs" dxfId="3325" priority="5314" stopIfTrue="1" operator="lessThan">
      <formula>0</formula>
    </cfRule>
  </conditionalFormatting>
  <conditionalFormatting sqref="A149:E149">
    <cfRule type="cellIs" dxfId="3324" priority="5313" stopIfTrue="1" operator="lessThan">
      <formula>0</formula>
    </cfRule>
  </conditionalFormatting>
  <conditionalFormatting sqref="A149:E149">
    <cfRule type="cellIs" dxfId="3323" priority="5312" stopIfTrue="1" operator="lessThan">
      <formula>0</formula>
    </cfRule>
  </conditionalFormatting>
  <conditionalFormatting sqref="A149:E149">
    <cfRule type="cellIs" dxfId="3322" priority="5311" stopIfTrue="1" operator="lessThan">
      <formula>0</formula>
    </cfRule>
  </conditionalFormatting>
  <conditionalFormatting sqref="A149:E149">
    <cfRule type="cellIs" dxfId="3321" priority="5310" stopIfTrue="1" operator="lessThan">
      <formula>0</formula>
    </cfRule>
  </conditionalFormatting>
  <conditionalFormatting sqref="A149:E149">
    <cfRule type="cellIs" dxfId="3320" priority="5309" stopIfTrue="1" operator="lessThan">
      <formula>0</formula>
    </cfRule>
  </conditionalFormatting>
  <conditionalFormatting sqref="A149:E149">
    <cfRule type="cellIs" dxfId="3319" priority="5308" stopIfTrue="1" operator="lessThan">
      <formula>0</formula>
    </cfRule>
  </conditionalFormatting>
  <conditionalFormatting sqref="A150:E151">
    <cfRule type="cellIs" dxfId="3318" priority="5307" stopIfTrue="1" operator="lessThan">
      <formula>0</formula>
    </cfRule>
  </conditionalFormatting>
  <conditionalFormatting sqref="A150:E151">
    <cfRule type="cellIs" dxfId="3317" priority="5306" stopIfTrue="1" operator="lessThan">
      <formula>0</formula>
    </cfRule>
  </conditionalFormatting>
  <conditionalFormatting sqref="A150:E151">
    <cfRule type="cellIs" dxfId="3316" priority="5305" stopIfTrue="1" operator="lessThan">
      <formula>0</formula>
    </cfRule>
  </conditionalFormatting>
  <conditionalFormatting sqref="A150:E151">
    <cfRule type="cellIs" dxfId="3315" priority="5304" stopIfTrue="1" operator="lessThan">
      <formula>0</formula>
    </cfRule>
  </conditionalFormatting>
  <conditionalFormatting sqref="A150:E151">
    <cfRule type="cellIs" dxfId="3314" priority="5303" stopIfTrue="1" operator="lessThan">
      <formula>0</formula>
    </cfRule>
  </conditionalFormatting>
  <conditionalFormatting sqref="A150:E151">
    <cfRule type="cellIs" dxfId="3313" priority="5302" stopIfTrue="1" operator="lessThan">
      <formula>0</formula>
    </cfRule>
  </conditionalFormatting>
  <conditionalFormatting sqref="A150:E151">
    <cfRule type="cellIs" dxfId="3312" priority="5301" stopIfTrue="1" operator="lessThan">
      <formula>0</formula>
    </cfRule>
  </conditionalFormatting>
  <conditionalFormatting sqref="A150:E151">
    <cfRule type="cellIs" dxfId="3311" priority="5300" stopIfTrue="1" operator="lessThan">
      <formula>0</formula>
    </cfRule>
  </conditionalFormatting>
  <conditionalFormatting sqref="A150:E151">
    <cfRule type="cellIs" dxfId="3310" priority="5299" stopIfTrue="1" operator="lessThan">
      <formula>0</formula>
    </cfRule>
  </conditionalFormatting>
  <conditionalFormatting sqref="A150:E151">
    <cfRule type="cellIs" dxfId="3309" priority="5298" stopIfTrue="1" operator="lessThan">
      <formula>0</formula>
    </cfRule>
  </conditionalFormatting>
  <conditionalFormatting sqref="A150:E151">
    <cfRule type="cellIs" dxfId="3308" priority="5297" stopIfTrue="1" operator="lessThan">
      <formula>0</formula>
    </cfRule>
  </conditionalFormatting>
  <conditionalFormatting sqref="A150:E151">
    <cfRule type="cellIs" dxfId="3307" priority="5296" stopIfTrue="1" operator="lessThan">
      <formula>0</formula>
    </cfRule>
  </conditionalFormatting>
  <conditionalFormatting sqref="A150:E151">
    <cfRule type="cellIs" dxfId="3306" priority="5295" stopIfTrue="1" operator="lessThan">
      <formula>0</formula>
    </cfRule>
  </conditionalFormatting>
  <conditionalFormatting sqref="A150:E151">
    <cfRule type="cellIs" dxfId="3305" priority="5294" stopIfTrue="1" operator="lessThan">
      <formula>0</formula>
    </cfRule>
  </conditionalFormatting>
  <conditionalFormatting sqref="A150:E151">
    <cfRule type="cellIs" dxfId="3304" priority="5293" stopIfTrue="1" operator="lessThan">
      <formula>0</formula>
    </cfRule>
  </conditionalFormatting>
  <conditionalFormatting sqref="A150:E151">
    <cfRule type="cellIs" dxfId="3303" priority="5292" stopIfTrue="1" operator="lessThan">
      <formula>0</formula>
    </cfRule>
  </conditionalFormatting>
  <conditionalFormatting sqref="A150:E151">
    <cfRule type="cellIs" dxfId="3302" priority="5291" stopIfTrue="1" operator="lessThan">
      <formula>0</formula>
    </cfRule>
  </conditionalFormatting>
  <conditionalFormatting sqref="A150:E151">
    <cfRule type="cellIs" dxfId="3301" priority="5290" stopIfTrue="1" operator="lessThan">
      <formula>0</formula>
    </cfRule>
  </conditionalFormatting>
  <conditionalFormatting sqref="A150:E151">
    <cfRule type="cellIs" dxfId="3300" priority="5289" stopIfTrue="1" operator="lessThan">
      <formula>0</formula>
    </cfRule>
  </conditionalFormatting>
  <conditionalFormatting sqref="A150:E151">
    <cfRule type="cellIs" dxfId="3299" priority="5288" stopIfTrue="1" operator="lessThan">
      <formula>0</formula>
    </cfRule>
  </conditionalFormatting>
  <conditionalFormatting sqref="A150:E151">
    <cfRule type="cellIs" dxfId="3298" priority="5287" stopIfTrue="1" operator="lessThan">
      <formula>0</formula>
    </cfRule>
  </conditionalFormatting>
  <conditionalFormatting sqref="A150:E151">
    <cfRule type="cellIs" dxfId="3297" priority="5286" stopIfTrue="1" operator="lessThan">
      <formula>0</formula>
    </cfRule>
  </conditionalFormatting>
  <conditionalFormatting sqref="A150:E151">
    <cfRule type="cellIs" dxfId="3296" priority="5285" stopIfTrue="1" operator="lessThan">
      <formula>0</formula>
    </cfRule>
  </conditionalFormatting>
  <conditionalFormatting sqref="A150:E151">
    <cfRule type="cellIs" dxfId="3295" priority="5284" stopIfTrue="1" operator="lessThan">
      <formula>0</formula>
    </cfRule>
  </conditionalFormatting>
  <conditionalFormatting sqref="A150:E151">
    <cfRule type="cellIs" dxfId="3294" priority="5283" stopIfTrue="1" operator="lessThan">
      <formula>0</formula>
    </cfRule>
  </conditionalFormatting>
  <conditionalFormatting sqref="A152:E152">
    <cfRule type="cellIs" dxfId="3293" priority="5282" stopIfTrue="1" operator="lessThan">
      <formula>0</formula>
    </cfRule>
  </conditionalFormatting>
  <conditionalFormatting sqref="A152:E152">
    <cfRule type="cellIs" dxfId="3292" priority="5281" stopIfTrue="1" operator="lessThan">
      <formula>0</formula>
    </cfRule>
  </conditionalFormatting>
  <conditionalFormatting sqref="A152:E152">
    <cfRule type="cellIs" dxfId="3291" priority="5280" stopIfTrue="1" operator="lessThan">
      <formula>0</formula>
    </cfRule>
  </conditionalFormatting>
  <conditionalFormatting sqref="A152:E152">
    <cfRule type="cellIs" dxfId="3290" priority="5279" stopIfTrue="1" operator="lessThan">
      <formula>0</formula>
    </cfRule>
  </conditionalFormatting>
  <conditionalFormatting sqref="A152:E152">
    <cfRule type="cellIs" dxfId="3289" priority="5278" stopIfTrue="1" operator="lessThan">
      <formula>0</formula>
    </cfRule>
  </conditionalFormatting>
  <conditionalFormatting sqref="A152:E152">
    <cfRule type="cellIs" dxfId="3288" priority="5277" stopIfTrue="1" operator="lessThan">
      <formula>0</formula>
    </cfRule>
  </conditionalFormatting>
  <conditionalFormatting sqref="A152:E152">
    <cfRule type="cellIs" dxfId="3287" priority="5276" stopIfTrue="1" operator="lessThan">
      <formula>0</formula>
    </cfRule>
  </conditionalFormatting>
  <conditionalFormatting sqref="A152:E152">
    <cfRule type="cellIs" dxfId="3286" priority="5275" stopIfTrue="1" operator="lessThan">
      <formula>0</formula>
    </cfRule>
  </conditionalFormatting>
  <conditionalFormatting sqref="A152:E152">
    <cfRule type="cellIs" dxfId="3285" priority="5274" stopIfTrue="1" operator="lessThan">
      <formula>0</formula>
    </cfRule>
  </conditionalFormatting>
  <conditionalFormatting sqref="A152:E152">
    <cfRule type="cellIs" dxfId="3284" priority="5273" stopIfTrue="1" operator="lessThan">
      <formula>0</formula>
    </cfRule>
  </conditionalFormatting>
  <conditionalFormatting sqref="A152:E152">
    <cfRule type="cellIs" dxfId="3283" priority="5272" stopIfTrue="1" operator="lessThan">
      <formula>0</formula>
    </cfRule>
  </conditionalFormatting>
  <conditionalFormatting sqref="A152:E152">
    <cfRule type="cellIs" dxfId="3282" priority="5271" stopIfTrue="1" operator="lessThan">
      <formula>0</formula>
    </cfRule>
  </conditionalFormatting>
  <conditionalFormatting sqref="A152:E152">
    <cfRule type="cellIs" dxfId="3281" priority="5270" stopIfTrue="1" operator="lessThan">
      <formula>0</formula>
    </cfRule>
  </conditionalFormatting>
  <conditionalFormatting sqref="A152:E152">
    <cfRule type="cellIs" dxfId="3280" priority="5269" stopIfTrue="1" operator="lessThan">
      <formula>0</formula>
    </cfRule>
  </conditionalFormatting>
  <conditionalFormatting sqref="A152:E152">
    <cfRule type="cellIs" dxfId="3279" priority="5268" stopIfTrue="1" operator="lessThan">
      <formula>0</formula>
    </cfRule>
  </conditionalFormatting>
  <conditionalFormatting sqref="A152:E152">
    <cfRule type="cellIs" dxfId="3278" priority="5267" stopIfTrue="1" operator="lessThan">
      <formula>0</formula>
    </cfRule>
  </conditionalFormatting>
  <conditionalFormatting sqref="A152:E152">
    <cfRule type="cellIs" dxfId="3277" priority="5266" stopIfTrue="1" operator="lessThan">
      <formula>0</formula>
    </cfRule>
  </conditionalFormatting>
  <conditionalFormatting sqref="A152:E152">
    <cfRule type="cellIs" dxfId="3276" priority="5265" stopIfTrue="1" operator="lessThan">
      <formula>0</formula>
    </cfRule>
  </conditionalFormatting>
  <conditionalFormatting sqref="A152:E152">
    <cfRule type="cellIs" dxfId="3275" priority="5264" stopIfTrue="1" operator="lessThan">
      <formula>0</formula>
    </cfRule>
  </conditionalFormatting>
  <conditionalFormatting sqref="A152:E152">
    <cfRule type="cellIs" dxfId="3274" priority="5263" stopIfTrue="1" operator="lessThan">
      <formula>0</formula>
    </cfRule>
  </conditionalFormatting>
  <conditionalFormatting sqref="A152:E152">
    <cfRule type="cellIs" dxfId="3273" priority="5262" stopIfTrue="1" operator="lessThan">
      <formula>0</formula>
    </cfRule>
  </conditionalFormatting>
  <conditionalFormatting sqref="A152:E152">
    <cfRule type="cellIs" dxfId="3272" priority="5261" stopIfTrue="1" operator="lessThan">
      <formula>0</formula>
    </cfRule>
  </conditionalFormatting>
  <conditionalFormatting sqref="A152:E152">
    <cfRule type="cellIs" dxfId="3271" priority="5260" stopIfTrue="1" operator="lessThan">
      <formula>0</formula>
    </cfRule>
  </conditionalFormatting>
  <conditionalFormatting sqref="A152:E152">
    <cfRule type="cellIs" dxfId="3270" priority="5259" stopIfTrue="1" operator="lessThan">
      <formula>0</formula>
    </cfRule>
  </conditionalFormatting>
  <conditionalFormatting sqref="A152:E152">
    <cfRule type="cellIs" dxfId="3269" priority="5258" stopIfTrue="1" operator="lessThan">
      <formula>0</formula>
    </cfRule>
  </conditionalFormatting>
  <conditionalFormatting sqref="A153:E153">
    <cfRule type="cellIs" dxfId="3268" priority="5257" stopIfTrue="1" operator="lessThan">
      <formula>0</formula>
    </cfRule>
  </conditionalFormatting>
  <conditionalFormatting sqref="A153:E153">
    <cfRule type="cellIs" dxfId="3267" priority="5256" stopIfTrue="1" operator="lessThan">
      <formula>0</formula>
    </cfRule>
  </conditionalFormatting>
  <conditionalFormatting sqref="A153:E153">
    <cfRule type="cellIs" dxfId="3266" priority="5255" stopIfTrue="1" operator="lessThan">
      <formula>0</formula>
    </cfRule>
  </conditionalFormatting>
  <conditionalFormatting sqref="A153:E153">
    <cfRule type="cellIs" dxfId="3265" priority="5254" stopIfTrue="1" operator="lessThan">
      <formula>0</formula>
    </cfRule>
  </conditionalFormatting>
  <conditionalFormatting sqref="A153:E153">
    <cfRule type="cellIs" dxfId="3264" priority="5253" stopIfTrue="1" operator="lessThan">
      <formula>0</formula>
    </cfRule>
  </conditionalFormatting>
  <conditionalFormatting sqref="A153:E153">
    <cfRule type="cellIs" dxfId="3263" priority="5252" stopIfTrue="1" operator="lessThan">
      <formula>0</formula>
    </cfRule>
  </conditionalFormatting>
  <conditionalFormatting sqref="A153:E153">
    <cfRule type="cellIs" dxfId="3262" priority="5251" stopIfTrue="1" operator="lessThan">
      <formula>0</formula>
    </cfRule>
  </conditionalFormatting>
  <conditionalFormatting sqref="A153:E153">
    <cfRule type="cellIs" dxfId="3261" priority="5250" stopIfTrue="1" operator="lessThan">
      <formula>0</formula>
    </cfRule>
  </conditionalFormatting>
  <conditionalFormatting sqref="A153:E153">
    <cfRule type="cellIs" dxfId="3260" priority="5249" stopIfTrue="1" operator="lessThan">
      <formula>0</formula>
    </cfRule>
  </conditionalFormatting>
  <conditionalFormatting sqref="A153:E153">
    <cfRule type="cellIs" dxfId="3259" priority="5248" stopIfTrue="1" operator="lessThan">
      <formula>0</formula>
    </cfRule>
  </conditionalFormatting>
  <conditionalFormatting sqref="A153:E153">
    <cfRule type="cellIs" dxfId="3258" priority="5247" stopIfTrue="1" operator="lessThan">
      <formula>0</formula>
    </cfRule>
  </conditionalFormatting>
  <conditionalFormatting sqref="A153:E153">
    <cfRule type="cellIs" dxfId="3257" priority="5246" stopIfTrue="1" operator="lessThan">
      <formula>0</formula>
    </cfRule>
  </conditionalFormatting>
  <conditionalFormatting sqref="A153:E153">
    <cfRule type="cellIs" dxfId="3256" priority="5245" stopIfTrue="1" operator="lessThan">
      <formula>0</formula>
    </cfRule>
  </conditionalFormatting>
  <conditionalFormatting sqref="A153:E153">
    <cfRule type="cellIs" dxfId="3255" priority="5244" stopIfTrue="1" operator="lessThan">
      <formula>0</formula>
    </cfRule>
  </conditionalFormatting>
  <conditionalFormatting sqref="A153:E153">
    <cfRule type="cellIs" dxfId="3254" priority="5243" stopIfTrue="1" operator="lessThan">
      <formula>0</formula>
    </cfRule>
  </conditionalFormatting>
  <conditionalFormatting sqref="A153:E153">
    <cfRule type="cellIs" dxfId="3253" priority="5242" stopIfTrue="1" operator="lessThan">
      <formula>0</formula>
    </cfRule>
  </conditionalFormatting>
  <conditionalFormatting sqref="A153:E153">
    <cfRule type="cellIs" dxfId="3252" priority="5241" stopIfTrue="1" operator="lessThan">
      <formula>0</formula>
    </cfRule>
  </conditionalFormatting>
  <conditionalFormatting sqref="A153:E153">
    <cfRule type="cellIs" dxfId="3251" priority="5240" stopIfTrue="1" operator="lessThan">
      <formula>0</formula>
    </cfRule>
  </conditionalFormatting>
  <conditionalFormatting sqref="A153:E153">
    <cfRule type="cellIs" dxfId="3250" priority="5239" stopIfTrue="1" operator="lessThan">
      <formula>0</formula>
    </cfRule>
  </conditionalFormatting>
  <conditionalFormatting sqref="A153:E153">
    <cfRule type="cellIs" dxfId="3249" priority="5238" stopIfTrue="1" operator="lessThan">
      <formula>0</formula>
    </cfRule>
  </conditionalFormatting>
  <conditionalFormatting sqref="A153:E153">
    <cfRule type="cellIs" dxfId="3248" priority="5237" stopIfTrue="1" operator="lessThan">
      <formula>0</formula>
    </cfRule>
  </conditionalFormatting>
  <conditionalFormatting sqref="A153:E153">
    <cfRule type="cellIs" dxfId="3247" priority="5236" stopIfTrue="1" operator="lessThan">
      <formula>0</formula>
    </cfRule>
  </conditionalFormatting>
  <conditionalFormatting sqref="A153:E153">
    <cfRule type="cellIs" dxfId="3246" priority="5235" stopIfTrue="1" operator="lessThan">
      <formula>0</formula>
    </cfRule>
  </conditionalFormatting>
  <conditionalFormatting sqref="A153:E153">
    <cfRule type="cellIs" dxfId="3245" priority="5234" stopIfTrue="1" operator="lessThan">
      <formula>0</formula>
    </cfRule>
  </conditionalFormatting>
  <conditionalFormatting sqref="A153:E153">
    <cfRule type="cellIs" dxfId="3244" priority="5233" stopIfTrue="1" operator="lessThan">
      <formula>0</formula>
    </cfRule>
  </conditionalFormatting>
  <conditionalFormatting sqref="A154:E154">
    <cfRule type="cellIs" dxfId="3243" priority="5232" stopIfTrue="1" operator="lessThan">
      <formula>0</formula>
    </cfRule>
  </conditionalFormatting>
  <conditionalFormatting sqref="A154:E154">
    <cfRule type="cellIs" dxfId="3242" priority="5231" stopIfTrue="1" operator="lessThan">
      <formula>0</formula>
    </cfRule>
  </conditionalFormatting>
  <conditionalFormatting sqref="A154:E154">
    <cfRule type="cellIs" dxfId="3241" priority="5230" stopIfTrue="1" operator="lessThan">
      <formula>0</formula>
    </cfRule>
  </conditionalFormatting>
  <conditionalFormatting sqref="A154:E154">
    <cfRule type="cellIs" dxfId="3240" priority="5229" stopIfTrue="1" operator="lessThan">
      <formula>0</formula>
    </cfRule>
  </conditionalFormatting>
  <conditionalFormatting sqref="A154:E154">
    <cfRule type="cellIs" dxfId="3239" priority="5228" stopIfTrue="1" operator="lessThan">
      <formula>0</formula>
    </cfRule>
  </conditionalFormatting>
  <conditionalFormatting sqref="A154:E154">
    <cfRule type="cellIs" dxfId="3238" priority="5227" stopIfTrue="1" operator="lessThan">
      <formula>0</formula>
    </cfRule>
  </conditionalFormatting>
  <conditionalFormatting sqref="A154:E154">
    <cfRule type="cellIs" dxfId="3237" priority="5226" stopIfTrue="1" operator="lessThan">
      <formula>0</formula>
    </cfRule>
  </conditionalFormatting>
  <conditionalFormatting sqref="A154:E154">
    <cfRule type="cellIs" dxfId="3236" priority="5225" stopIfTrue="1" operator="lessThan">
      <formula>0</formula>
    </cfRule>
  </conditionalFormatting>
  <conditionalFormatting sqref="A154:E154">
    <cfRule type="cellIs" dxfId="3235" priority="5224" stopIfTrue="1" operator="lessThan">
      <formula>0</formula>
    </cfRule>
  </conditionalFormatting>
  <conditionalFormatting sqref="A154:E154">
    <cfRule type="cellIs" dxfId="3234" priority="5223" stopIfTrue="1" operator="lessThan">
      <formula>0</formula>
    </cfRule>
  </conditionalFormatting>
  <conditionalFormatting sqref="A154:E154">
    <cfRule type="cellIs" dxfId="3233" priority="5222" stopIfTrue="1" operator="lessThan">
      <formula>0</formula>
    </cfRule>
  </conditionalFormatting>
  <conditionalFormatting sqref="A154:E154">
    <cfRule type="cellIs" dxfId="3232" priority="5221" stopIfTrue="1" operator="lessThan">
      <formula>0</formula>
    </cfRule>
  </conditionalFormatting>
  <conditionalFormatting sqref="A154:E154">
    <cfRule type="cellIs" dxfId="3231" priority="5220" stopIfTrue="1" operator="lessThan">
      <formula>0</formula>
    </cfRule>
  </conditionalFormatting>
  <conditionalFormatting sqref="A154:E154">
    <cfRule type="cellIs" dxfId="3230" priority="5219" stopIfTrue="1" operator="lessThan">
      <formula>0</formula>
    </cfRule>
  </conditionalFormatting>
  <conditionalFormatting sqref="A154:E154">
    <cfRule type="cellIs" dxfId="3229" priority="5218" stopIfTrue="1" operator="lessThan">
      <formula>0</formula>
    </cfRule>
  </conditionalFormatting>
  <conditionalFormatting sqref="A154:E154">
    <cfRule type="cellIs" dxfId="3228" priority="5217" stopIfTrue="1" operator="lessThan">
      <formula>0</formula>
    </cfRule>
  </conditionalFormatting>
  <conditionalFormatting sqref="A154:E154">
    <cfRule type="cellIs" dxfId="3227" priority="5216" stopIfTrue="1" operator="lessThan">
      <formula>0</formula>
    </cfRule>
  </conditionalFormatting>
  <conditionalFormatting sqref="A154:E154">
    <cfRule type="cellIs" dxfId="3226" priority="5215" stopIfTrue="1" operator="lessThan">
      <formula>0</formula>
    </cfRule>
  </conditionalFormatting>
  <conditionalFormatting sqref="A154:E154">
    <cfRule type="cellIs" dxfId="3225" priority="5214" stopIfTrue="1" operator="lessThan">
      <formula>0</formula>
    </cfRule>
  </conditionalFormatting>
  <conditionalFormatting sqref="A154:E154">
    <cfRule type="cellIs" dxfId="3224" priority="5213" stopIfTrue="1" operator="lessThan">
      <formula>0</formula>
    </cfRule>
  </conditionalFormatting>
  <conditionalFormatting sqref="A154:E154">
    <cfRule type="cellIs" dxfId="3223" priority="5212" stopIfTrue="1" operator="lessThan">
      <formula>0</formula>
    </cfRule>
  </conditionalFormatting>
  <conditionalFormatting sqref="A154:E154">
    <cfRule type="cellIs" dxfId="3222" priority="5211" stopIfTrue="1" operator="lessThan">
      <formula>0</formula>
    </cfRule>
  </conditionalFormatting>
  <conditionalFormatting sqref="A154:E154">
    <cfRule type="cellIs" dxfId="3221" priority="5210" stopIfTrue="1" operator="lessThan">
      <formula>0</formula>
    </cfRule>
  </conditionalFormatting>
  <conditionalFormatting sqref="A154:E154">
    <cfRule type="cellIs" dxfId="3220" priority="5209" stopIfTrue="1" operator="lessThan">
      <formula>0</formula>
    </cfRule>
  </conditionalFormatting>
  <conditionalFormatting sqref="A154:E154">
    <cfRule type="cellIs" dxfId="3219" priority="5208" stopIfTrue="1" operator="lessThan">
      <formula>0</formula>
    </cfRule>
  </conditionalFormatting>
  <conditionalFormatting sqref="A155:E157">
    <cfRule type="cellIs" dxfId="3218" priority="5207" stopIfTrue="1" operator="lessThan">
      <formula>0</formula>
    </cfRule>
  </conditionalFormatting>
  <conditionalFormatting sqref="A155:E157">
    <cfRule type="cellIs" dxfId="3217" priority="5206" stopIfTrue="1" operator="lessThan">
      <formula>0</formula>
    </cfRule>
  </conditionalFormatting>
  <conditionalFormatting sqref="A155:E157">
    <cfRule type="cellIs" dxfId="3216" priority="5205" stopIfTrue="1" operator="lessThan">
      <formula>0</formula>
    </cfRule>
  </conditionalFormatting>
  <conditionalFormatting sqref="A155:E157">
    <cfRule type="cellIs" dxfId="3215" priority="5204" stopIfTrue="1" operator="lessThan">
      <formula>0</formula>
    </cfRule>
  </conditionalFormatting>
  <conditionalFormatting sqref="A155:E157">
    <cfRule type="cellIs" dxfId="3214" priority="5203" stopIfTrue="1" operator="lessThan">
      <formula>0</formula>
    </cfRule>
  </conditionalFormatting>
  <conditionalFormatting sqref="A155:E157">
    <cfRule type="cellIs" dxfId="3213" priority="5202" stopIfTrue="1" operator="lessThan">
      <formula>0</formula>
    </cfRule>
  </conditionalFormatting>
  <conditionalFormatting sqref="A155:E157">
    <cfRule type="cellIs" dxfId="3212" priority="5201" stopIfTrue="1" operator="lessThan">
      <formula>0</formula>
    </cfRule>
  </conditionalFormatting>
  <conditionalFormatting sqref="A155:E157">
    <cfRule type="cellIs" dxfId="3211" priority="5200" stopIfTrue="1" operator="lessThan">
      <formula>0</formula>
    </cfRule>
  </conditionalFormatting>
  <conditionalFormatting sqref="A155:E157">
    <cfRule type="cellIs" dxfId="3210" priority="5199" stopIfTrue="1" operator="lessThan">
      <formula>0</formula>
    </cfRule>
  </conditionalFormatting>
  <conditionalFormatting sqref="A155:E157">
    <cfRule type="cellIs" dxfId="3209" priority="5198" stopIfTrue="1" operator="lessThan">
      <formula>0</formula>
    </cfRule>
  </conditionalFormatting>
  <conditionalFormatting sqref="A155:E157">
    <cfRule type="cellIs" dxfId="3208" priority="5197" stopIfTrue="1" operator="lessThan">
      <formula>0</formula>
    </cfRule>
  </conditionalFormatting>
  <conditionalFormatting sqref="A155:E157">
    <cfRule type="cellIs" dxfId="3207" priority="5196" stopIfTrue="1" operator="lessThan">
      <formula>0</formula>
    </cfRule>
  </conditionalFormatting>
  <conditionalFormatting sqref="A155:E157">
    <cfRule type="cellIs" dxfId="3206" priority="5195" stopIfTrue="1" operator="lessThan">
      <formula>0</formula>
    </cfRule>
  </conditionalFormatting>
  <conditionalFormatting sqref="A155:E157">
    <cfRule type="cellIs" dxfId="3205" priority="5194" stopIfTrue="1" operator="lessThan">
      <formula>0</formula>
    </cfRule>
  </conditionalFormatting>
  <conditionalFormatting sqref="A155:E157">
    <cfRule type="cellIs" dxfId="3204" priority="5193" stopIfTrue="1" operator="lessThan">
      <formula>0</formula>
    </cfRule>
  </conditionalFormatting>
  <conditionalFormatting sqref="A155:E157">
    <cfRule type="cellIs" dxfId="3203" priority="5192" stopIfTrue="1" operator="lessThan">
      <formula>0</formula>
    </cfRule>
  </conditionalFormatting>
  <conditionalFormatting sqref="A155:E157">
    <cfRule type="cellIs" dxfId="3202" priority="5191" stopIfTrue="1" operator="lessThan">
      <formula>0</formula>
    </cfRule>
  </conditionalFormatting>
  <conditionalFormatting sqref="A155:E157">
    <cfRule type="cellIs" dxfId="3201" priority="5190" stopIfTrue="1" operator="lessThan">
      <formula>0</formula>
    </cfRule>
  </conditionalFormatting>
  <conditionalFormatting sqref="A155:E157">
    <cfRule type="cellIs" dxfId="3200" priority="5189" stopIfTrue="1" operator="lessThan">
      <formula>0</formula>
    </cfRule>
  </conditionalFormatting>
  <conditionalFormatting sqref="A155:E157">
    <cfRule type="cellIs" dxfId="3199" priority="5188" stopIfTrue="1" operator="lessThan">
      <formula>0</formula>
    </cfRule>
  </conditionalFormatting>
  <conditionalFormatting sqref="A155:E157">
    <cfRule type="cellIs" dxfId="3198" priority="5187" stopIfTrue="1" operator="lessThan">
      <formula>0</formula>
    </cfRule>
  </conditionalFormatting>
  <conditionalFormatting sqref="A155:E157">
    <cfRule type="cellIs" dxfId="3197" priority="5186" stopIfTrue="1" operator="lessThan">
      <formula>0</formula>
    </cfRule>
  </conditionalFormatting>
  <conditionalFormatting sqref="A155:E157">
    <cfRule type="cellIs" dxfId="3196" priority="5185" stopIfTrue="1" operator="lessThan">
      <formula>0</formula>
    </cfRule>
  </conditionalFormatting>
  <conditionalFormatting sqref="A155:E157">
    <cfRule type="cellIs" dxfId="3195" priority="5184" stopIfTrue="1" operator="lessThan">
      <formula>0</formula>
    </cfRule>
  </conditionalFormatting>
  <conditionalFormatting sqref="A155:E157">
    <cfRule type="cellIs" dxfId="3194" priority="5183" stopIfTrue="1" operator="lessThan">
      <formula>0</formula>
    </cfRule>
  </conditionalFormatting>
  <conditionalFormatting sqref="A158:E161">
    <cfRule type="cellIs" dxfId="3193" priority="5182" stopIfTrue="1" operator="lessThan">
      <formula>0</formula>
    </cfRule>
  </conditionalFormatting>
  <conditionalFormatting sqref="A158:E161">
    <cfRule type="cellIs" dxfId="3192" priority="5181" stopIfTrue="1" operator="lessThan">
      <formula>0</formula>
    </cfRule>
  </conditionalFormatting>
  <conditionalFormatting sqref="A158:E161">
    <cfRule type="cellIs" dxfId="3191" priority="5180" stopIfTrue="1" operator="lessThan">
      <formula>0</formula>
    </cfRule>
  </conditionalFormatting>
  <conditionalFormatting sqref="A158:E161">
    <cfRule type="cellIs" dxfId="3190" priority="5179" stopIfTrue="1" operator="lessThan">
      <formula>0</formula>
    </cfRule>
  </conditionalFormatting>
  <conditionalFormatting sqref="A158:E161">
    <cfRule type="cellIs" dxfId="3189" priority="5178" stopIfTrue="1" operator="lessThan">
      <formula>0</formula>
    </cfRule>
  </conditionalFormatting>
  <conditionalFormatting sqref="A158:E161">
    <cfRule type="cellIs" dxfId="3188" priority="5177" stopIfTrue="1" operator="lessThan">
      <formula>0</formula>
    </cfRule>
  </conditionalFormatting>
  <conditionalFormatting sqref="A158:E161">
    <cfRule type="cellIs" dxfId="3187" priority="5176" stopIfTrue="1" operator="lessThan">
      <formula>0</formula>
    </cfRule>
  </conditionalFormatting>
  <conditionalFormatting sqref="A158:E161">
    <cfRule type="cellIs" dxfId="3186" priority="5175" stopIfTrue="1" operator="lessThan">
      <formula>0</formula>
    </cfRule>
  </conditionalFormatting>
  <conditionalFormatting sqref="A158:E161">
    <cfRule type="cellIs" dxfId="3185" priority="5174" stopIfTrue="1" operator="lessThan">
      <formula>0</formula>
    </cfRule>
  </conditionalFormatting>
  <conditionalFormatting sqref="A158:E161">
    <cfRule type="cellIs" dxfId="3184" priority="5173" stopIfTrue="1" operator="lessThan">
      <formula>0</formula>
    </cfRule>
  </conditionalFormatting>
  <conditionalFormatting sqref="A158:E161">
    <cfRule type="cellIs" dxfId="3183" priority="5172" stopIfTrue="1" operator="lessThan">
      <formula>0</formula>
    </cfRule>
  </conditionalFormatting>
  <conditionalFormatting sqref="A158:E161">
    <cfRule type="cellIs" dxfId="3182" priority="5171" stopIfTrue="1" operator="lessThan">
      <formula>0</formula>
    </cfRule>
  </conditionalFormatting>
  <conditionalFormatting sqref="A158:E161">
    <cfRule type="cellIs" dxfId="3181" priority="5170" stopIfTrue="1" operator="lessThan">
      <formula>0</formula>
    </cfRule>
  </conditionalFormatting>
  <conditionalFormatting sqref="A158:E161">
    <cfRule type="cellIs" dxfId="3180" priority="5169" stopIfTrue="1" operator="lessThan">
      <formula>0</formula>
    </cfRule>
  </conditionalFormatting>
  <conditionalFormatting sqref="A158:E161">
    <cfRule type="cellIs" dxfId="3179" priority="5168" stopIfTrue="1" operator="lessThan">
      <formula>0</formula>
    </cfRule>
  </conditionalFormatting>
  <conditionalFormatting sqref="A158:E161">
    <cfRule type="cellIs" dxfId="3178" priority="5167" stopIfTrue="1" operator="lessThan">
      <formula>0</formula>
    </cfRule>
  </conditionalFormatting>
  <conditionalFormatting sqref="A158:E161">
    <cfRule type="cellIs" dxfId="3177" priority="5166" stopIfTrue="1" operator="lessThan">
      <formula>0</formula>
    </cfRule>
  </conditionalFormatting>
  <conditionalFormatting sqref="A158:E161">
    <cfRule type="cellIs" dxfId="3176" priority="5165" stopIfTrue="1" operator="lessThan">
      <formula>0</formula>
    </cfRule>
  </conditionalFormatting>
  <conditionalFormatting sqref="A158:E161">
    <cfRule type="cellIs" dxfId="3175" priority="5164" stopIfTrue="1" operator="lessThan">
      <formula>0</formula>
    </cfRule>
  </conditionalFormatting>
  <conditionalFormatting sqref="A158:E161">
    <cfRule type="cellIs" dxfId="3174" priority="5163" stopIfTrue="1" operator="lessThan">
      <formula>0</formula>
    </cfRule>
  </conditionalFormatting>
  <conditionalFormatting sqref="A158:E161">
    <cfRule type="cellIs" dxfId="3173" priority="5162" stopIfTrue="1" operator="lessThan">
      <formula>0</formula>
    </cfRule>
  </conditionalFormatting>
  <conditionalFormatting sqref="A158:E161">
    <cfRule type="cellIs" dxfId="3172" priority="5161" stopIfTrue="1" operator="lessThan">
      <formula>0</formula>
    </cfRule>
  </conditionalFormatting>
  <conditionalFormatting sqref="A158:E161">
    <cfRule type="cellIs" dxfId="3171" priority="5160" stopIfTrue="1" operator="lessThan">
      <formula>0</formula>
    </cfRule>
  </conditionalFormatting>
  <conditionalFormatting sqref="A158:E161">
    <cfRule type="cellIs" dxfId="3170" priority="5159" stopIfTrue="1" operator="lessThan">
      <formula>0</formula>
    </cfRule>
  </conditionalFormatting>
  <conditionalFormatting sqref="A158:E161">
    <cfRule type="cellIs" dxfId="3169" priority="5158" stopIfTrue="1" operator="lessThan">
      <formula>0</formula>
    </cfRule>
  </conditionalFormatting>
  <conditionalFormatting sqref="A162:E163">
    <cfRule type="cellIs" dxfId="3168" priority="5157" stopIfTrue="1" operator="lessThan">
      <formula>0</formula>
    </cfRule>
  </conditionalFormatting>
  <conditionalFormatting sqref="A162:E163">
    <cfRule type="cellIs" dxfId="3167" priority="5156" stopIfTrue="1" operator="lessThan">
      <formula>0</formula>
    </cfRule>
  </conditionalFormatting>
  <conditionalFormatting sqref="A162:E163">
    <cfRule type="cellIs" dxfId="3166" priority="5155" stopIfTrue="1" operator="lessThan">
      <formula>0</formula>
    </cfRule>
  </conditionalFormatting>
  <conditionalFormatting sqref="A162:E163">
    <cfRule type="cellIs" dxfId="3165" priority="5154" stopIfTrue="1" operator="lessThan">
      <formula>0</formula>
    </cfRule>
  </conditionalFormatting>
  <conditionalFormatting sqref="A162:E163">
    <cfRule type="cellIs" dxfId="3164" priority="5153" stopIfTrue="1" operator="lessThan">
      <formula>0</formula>
    </cfRule>
  </conditionalFormatting>
  <conditionalFormatting sqref="A162:E163">
    <cfRule type="cellIs" dxfId="3163" priority="5152" stopIfTrue="1" operator="lessThan">
      <formula>0</formula>
    </cfRule>
  </conditionalFormatting>
  <conditionalFormatting sqref="A162:E163">
    <cfRule type="cellIs" dxfId="3162" priority="5151" stopIfTrue="1" operator="lessThan">
      <formula>0</formula>
    </cfRule>
  </conditionalFormatting>
  <conditionalFormatting sqref="A162:E163">
    <cfRule type="cellIs" dxfId="3161" priority="5150" stopIfTrue="1" operator="lessThan">
      <formula>0</formula>
    </cfRule>
  </conditionalFormatting>
  <conditionalFormatting sqref="A162:E163">
    <cfRule type="cellIs" dxfId="3160" priority="5149" stopIfTrue="1" operator="lessThan">
      <formula>0</formula>
    </cfRule>
  </conditionalFormatting>
  <conditionalFormatting sqref="A162:E163">
    <cfRule type="cellIs" dxfId="3159" priority="5148" stopIfTrue="1" operator="lessThan">
      <formula>0</formula>
    </cfRule>
  </conditionalFormatting>
  <conditionalFormatting sqref="A162:E163">
    <cfRule type="cellIs" dxfId="3158" priority="5147" stopIfTrue="1" operator="lessThan">
      <formula>0</formula>
    </cfRule>
  </conditionalFormatting>
  <conditionalFormatting sqref="A162:E163">
    <cfRule type="cellIs" dxfId="3157" priority="5146" stopIfTrue="1" operator="lessThan">
      <formula>0</formula>
    </cfRule>
  </conditionalFormatting>
  <conditionalFormatting sqref="A162:E163">
    <cfRule type="cellIs" dxfId="3156" priority="5145" stopIfTrue="1" operator="lessThan">
      <formula>0</formula>
    </cfRule>
  </conditionalFormatting>
  <conditionalFormatting sqref="A162:E163">
    <cfRule type="cellIs" dxfId="3155" priority="5144" stopIfTrue="1" operator="lessThan">
      <formula>0</formula>
    </cfRule>
  </conditionalFormatting>
  <conditionalFormatting sqref="A162:E163">
    <cfRule type="cellIs" dxfId="3154" priority="5143" stopIfTrue="1" operator="lessThan">
      <formula>0</formula>
    </cfRule>
  </conditionalFormatting>
  <conditionalFormatting sqref="A162:E163">
    <cfRule type="cellIs" dxfId="3153" priority="5142" stopIfTrue="1" operator="lessThan">
      <formula>0</formula>
    </cfRule>
  </conditionalFormatting>
  <conditionalFormatting sqref="A162:E163">
    <cfRule type="cellIs" dxfId="3152" priority="5141" stopIfTrue="1" operator="lessThan">
      <formula>0</formula>
    </cfRule>
  </conditionalFormatting>
  <conditionalFormatting sqref="A162:E163">
    <cfRule type="cellIs" dxfId="3151" priority="5140" stopIfTrue="1" operator="lessThan">
      <formula>0</formula>
    </cfRule>
  </conditionalFormatting>
  <conditionalFormatting sqref="A162:E163">
    <cfRule type="cellIs" dxfId="3150" priority="5139" stopIfTrue="1" operator="lessThan">
      <formula>0</formula>
    </cfRule>
  </conditionalFormatting>
  <conditionalFormatting sqref="A162:E163">
    <cfRule type="cellIs" dxfId="3149" priority="5138" stopIfTrue="1" operator="lessThan">
      <formula>0</formula>
    </cfRule>
  </conditionalFormatting>
  <conditionalFormatting sqref="A162:E163">
    <cfRule type="cellIs" dxfId="3148" priority="5137" stopIfTrue="1" operator="lessThan">
      <formula>0</formula>
    </cfRule>
  </conditionalFormatting>
  <conditionalFormatting sqref="A162:E163">
    <cfRule type="cellIs" dxfId="3147" priority="5136" stopIfTrue="1" operator="lessThan">
      <formula>0</formula>
    </cfRule>
  </conditionalFormatting>
  <conditionalFormatting sqref="A162:E163">
    <cfRule type="cellIs" dxfId="3146" priority="5135" stopIfTrue="1" operator="lessThan">
      <formula>0</formula>
    </cfRule>
  </conditionalFormatting>
  <conditionalFormatting sqref="A162:E163">
    <cfRule type="cellIs" dxfId="3145" priority="5134" stopIfTrue="1" operator="lessThan">
      <formula>0</formula>
    </cfRule>
  </conditionalFormatting>
  <conditionalFormatting sqref="A162:E163">
    <cfRule type="cellIs" dxfId="3144" priority="5133" stopIfTrue="1" operator="lessThan">
      <formula>0</formula>
    </cfRule>
  </conditionalFormatting>
  <conditionalFormatting sqref="B164:D165">
    <cfRule type="cellIs" dxfId="3143" priority="5132" stopIfTrue="1" operator="lessThan">
      <formula>0</formula>
    </cfRule>
  </conditionalFormatting>
  <conditionalFormatting sqref="B164:D165">
    <cfRule type="cellIs" dxfId="3142" priority="5131" stopIfTrue="1" operator="lessThan">
      <formula>0</formula>
    </cfRule>
  </conditionalFormatting>
  <conditionalFormatting sqref="B164:D165">
    <cfRule type="cellIs" dxfId="3141" priority="5130" stopIfTrue="1" operator="lessThan">
      <formula>0</formula>
    </cfRule>
  </conditionalFormatting>
  <conditionalFormatting sqref="B164:D165">
    <cfRule type="cellIs" dxfId="3140" priority="5129" stopIfTrue="1" operator="lessThan">
      <formula>0</formula>
    </cfRule>
  </conditionalFormatting>
  <conditionalFormatting sqref="B164:D165">
    <cfRule type="cellIs" dxfId="3139" priority="5128" stopIfTrue="1" operator="lessThan">
      <formula>0</formula>
    </cfRule>
  </conditionalFormatting>
  <conditionalFormatting sqref="B164:D165">
    <cfRule type="cellIs" dxfId="3138" priority="5127" stopIfTrue="1" operator="lessThan">
      <formula>0</formula>
    </cfRule>
  </conditionalFormatting>
  <conditionalFormatting sqref="B164:D165">
    <cfRule type="cellIs" dxfId="3137" priority="5126" stopIfTrue="1" operator="lessThan">
      <formula>0</formula>
    </cfRule>
  </conditionalFormatting>
  <conditionalFormatting sqref="B164:D165">
    <cfRule type="cellIs" dxfId="3136" priority="5125" stopIfTrue="1" operator="lessThan">
      <formula>0</formula>
    </cfRule>
  </conditionalFormatting>
  <conditionalFormatting sqref="B164:D165">
    <cfRule type="cellIs" dxfId="3135" priority="5124" stopIfTrue="1" operator="lessThan">
      <formula>0</formula>
    </cfRule>
  </conditionalFormatting>
  <conditionalFormatting sqref="B164:D165">
    <cfRule type="cellIs" dxfId="3134" priority="5123" stopIfTrue="1" operator="lessThan">
      <formula>0</formula>
    </cfRule>
  </conditionalFormatting>
  <conditionalFormatting sqref="B164:D165">
    <cfRule type="cellIs" dxfId="3133" priority="5122" stopIfTrue="1" operator="lessThan">
      <formula>0</formula>
    </cfRule>
  </conditionalFormatting>
  <conditionalFormatting sqref="B164:D165">
    <cfRule type="cellIs" dxfId="3132" priority="5121" stopIfTrue="1" operator="lessThan">
      <formula>0</formula>
    </cfRule>
  </conditionalFormatting>
  <conditionalFormatting sqref="B164:D165">
    <cfRule type="cellIs" dxfId="3131" priority="5120" stopIfTrue="1" operator="lessThan">
      <formula>0</formula>
    </cfRule>
  </conditionalFormatting>
  <conditionalFormatting sqref="B164:D165">
    <cfRule type="cellIs" dxfId="3130" priority="5119" stopIfTrue="1" operator="lessThan">
      <formula>0</formula>
    </cfRule>
  </conditionalFormatting>
  <conditionalFormatting sqref="B164:D165">
    <cfRule type="cellIs" dxfId="3129" priority="5118" stopIfTrue="1" operator="lessThan">
      <formula>0</formula>
    </cfRule>
  </conditionalFormatting>
  <conditionalFormatting sqref="B164:D165">
    <cfRule type="cellIs" dxfId="3128" priority="5117" stopIfTrue="1" operator="lessThan">
      <formula>0</formula>
    </cfRule>
  </conditionalFormatting>
  <conditionalFormatting sqref="B164:D165">
    <cfRule type="cellIs" dxfId="3127" priority="5116" stopIfTrue="1" operator="lessThan">
      <formula>0</formula>
    </cfRule>
  </conditionalFormatting>
  <conditionalFormatting sqref="B164:D165">
    <cfRule type="cellIs" dxfId="3126" priority="5115" stopIfTrue="1" operator="lessThan">
      <formula>0</formula>
    </cfRule>
  </conditionalFormatting>
  <conditionalFormatting sqref="B164:D165">
    <cfRule type="cellIs" dxfId="3125" priority="5114" stopIfTrue="1" operator="lessThan">
      <formula>0</formula>
    </cfRule>
  </conditionalFormatting>
  <conditionalFormatting sqref="B164:D165">
    <cfRule type="cellIs" dxfId="3124" priority="5113" stopIfTrue="1" operator="lessThan">
      <formula>0</formula>
    </cfRule>
  </conditionalFormatting>
  <conditionalFormatting sqref="B164:D165">
    <cfRule type="cellIs" dxfId="3123" priority="5112" stopIfTrue="1" operator="lessThan">
      <formula>0</formula>
    </cfRule>
  </conditionalFormatting>
  <conditionalFormatting sqref="B164:D165">
    <cfRule type="cellIs" dxfId="3122" priority="5111" stopIfTrue="1" operator="lessThan">
      <formula>0</formula>
    </cfRule>
  </conditionalFormatting>
  <conditionalFormatting sqref="B164:D165">
    <cfRule type="cellIs" dxfId="3121" priority="5110" stopIfTrue="1" operator="lessThan">
      <formula>0</formula>
    </cfRule>
  </conditionalFormatting>
  <conditionalFormatting sqref="B164:D165">
    <cfRule type="cellIs" dxfId="3120" priority="5109" stopIfTrue="1" operator="lessThan">
      <formula>0</formula>
    </cfRule>
  </conditionalFormatting>
  <conditionalFormatting sqref="B164:D165">
    <cfRule type="cellIs" dxfId="3119" priority="5108" stopIfTrue="1" operator="lessThan">
      <formula>0</formula>
    </cfRule>
  </conditionalFormatting>
  <conditionalFormatting sqref="A164:A165 E164:E165">
    <cfRule type="cellIs" dxfId="3118" priority="5107" stopIfTrue="1" operator="lessThan">
      <formula>0</formula>
    </cfRule>
  </conditionalFormatting>
  <conditionalFormatting sqref="A164:A165 E164:E165">
    <cfRule type="cellIs" dxfId="3117" priority="5106" stopIfTrue="1" operator="lessThan">
      <formula>0</formula>
    </cfRule>
  </conditionalFormatting>
  <conditionalFormatting sqref="A164:A165 E164:E165">
    <cfRule type="cellIs" dxfId="3116" priority="5105" stopIfTrue="1" operator="lessThan">
      <formula>0</formula>
    </cfRule>
  </conditionalFormatting>
  <conditionalFormatting sqref="A164:A165 E164:E165">
    <cfRule type="cellIs" dxfId="3115" priority="5104" stopIfTrue="1" operator="lessThan">
      <formula>0</formula>
    </cfRule>
  </conditionalFormatting>
  <conditionalFormatting sqref="A164:A165 E164:E165">
    <cfRule type="cellIs" dxfId="3114" priority="5103" stopIfTrue="1" operator="lessThan">
      <formula>0</formula>
    </cfRule>
  </conditionalFormatting>
  <conditionalFormatting sqref="A164:A165 E164:E165">
    <cfRule type="cellIs" dxfId="3113" priority="5102" stopIfTrue="1" operator="lessThan">
      <formula>0</formula>
    </cfRule>
  </conditionalFormatting>
  <conditionalFormatting sqref="A164:A165 E164:E165">
    <cfRule type="cellIs" dxfId="3112" priority="5101" stopIfTrue="1" operator="lessThan">
      <formula>0</formula>
    </cfRule>
  </conditionalFormatting>
  <conditionalFormatting sqref="A164:A165 E164:E165">
    <cfRule type="cellIs" dxfId="3111" priority="5100" stopIfTrue="1" operator="lessThan">
      <formula>0</formula>
    </cfRule>
  </conditionalFormatting>
  <conditionalFormatting sqref="A164:A165 E164:E165">
    <cfRule type="cellIs" dxfId="3110" priority="5099" stopIfTrue="1" operator="lessThan">
      <formula>0</formula>
    </cfRule>
  </conditionalFormatting>
  <conditionalFormatting sqref="A164:A165 E164:E165">
    <cfRule type="cellIs" dxfId="3109" priority="5098" stopIfTrue="1" operator="lessThan">
      <formula>0</formula>
    </cfRule>
  </conditionalFormatting>
  <conditionalFormatting sqref="A164:A165 E164:E165">
    <cfRule type="cellIs" dxfId="3108" priority="5097" stopIfTrue="1" operator="lessThan">
      <formula>0</formula>
    </cfRule>
  </conditionalFormatting>
  <conditionalFormatting sqref="A164:A165 E164:E165">
    <cfRule type="cellIs" dxfId="3107" priority="5096" stopIfTrue="1" operator="lessThan">
      <formula>0</formula>
    </cfRule>
  </conditionalFormatting>
  <conditionalFormatting sqref="A164:A165 E164:E165">
    <cfRule type="cellIs" dxfId="3106" priority="5095" stopIfTrue="1" operator="lessThan">
      <formula>0</formula>
    </cfRule>
  </conditionalFormatting>
  <conditionalFormatting sqref="A164:A165 E164:E165">
    <cfRule type="cellIs" dxfId="3105" priority="5094" stopIfTrue="1" operator="lessThan">
      <formula>0</formula>
    </cfRule>
  </conditionalFormatting>
  <conditionalFormatting sqref="A164:A165 E164:E165">
    <cfRule type="cellIs" dxfId="3104" priority="5093" stopIfTrue="1" operator="lessThan">
      <formula>0</formula>
    </cfRule>
  </conditionalFormatting>
  <conditionalFormatting sqref="A164:A165 E164:E165">
    <cfRule type="cellIs" dxfId="3103" priority="5092" stopIfTrue="1" operator="lessThan">
      <formula>0</formula>
    </cfRule>
  </conditionalFormatting>
  <conditionalFormatting sqref="A164:A165 E164:E165">
    <cfRule type="cellIs" dxfId="3102" priority="5091" stopIfTrue="1" operator="lessThan">
      <formula>0</formula>
    </cfRule>
  </conditionalFormatting>
  <conditionalFormatting sqref="A164:A165 E164:E165">
    <cfRule type="cellIs" dxfId="3101" priority="5090" stopIfTrue="1" operator="lessThan">
      <formula>0</formula>
    </cfRule>
  </conditionalFormatting>
  <conditionalFormatting sqref="A164:A165 E164:E165">
    <cfRule type="cellIs" dxfId="3100" priority="5089" stopIfTrue="1" operator="lessThan">
      <formula>0</formula>
    </cfRule>
  </conditionalFormatting>
  <conditionalFormatting sqref="A164:A165 E164:E165">
    <cfRule type="cellIs" dxfId="3099" priority="5088" stopIfTrue="1" operator="lessThan">
      <formula>0</formula>
    </cfRule>
  </conditionalFormatting>
  <conditionalFormatting sqref="A164:A165 E164:E165">
    <cfRule type="cellIs" dxfId="3098" priority="5087" stopIfTrue="1" operator="lessThan">
      <formula>0</formula>
    </cfRule>
  </conditionalFormatting>
  <conditionalFormatting sqref="A164:A165 E164:E165">
    <cfRule type="cellIs" dxfId="3097" priority="5086" stopIfTrue="1" operator="lessThan">
      <formula>0</formula>
    </cfRule>
  </conditionalFormatting>
  <conditionalFormatting sqref="A164:A165 E164:E165">
    <cfRule type="cellIs" dxfId="3096" priority="5085" stopIfTrue="1" operator="lessThan">
      <formula>0</formula>
    </cfRule>
  </conditionalFormatting>
  <conditionalFormatting sqref="A164:A165 E164:E165">
    <cfRule type="cellIs" dxfId="3095" priority="5084" stopIfTrue="1" operator="lessThan">
      <formula>0</formula>
    </cfRule>
  </conditionalFormatting>
  <conditionalFormatting sqref="A164:A165 E164:E165">
    <cfRule type="cellIs" dxfId="3094" priority="5083" stopIfTrue="1" operator="lessThan">
      <formula>0</formula>
    </cfRule>
  </conditionalFormatting>
  <conditionalFormatting sqref="B166:D166">
    <cfRule type="cellIs" dxfId="3093" priority="5082" stopIfTrue="1" operator="lessThan">
      <formula>0</formula>
    </cfRule>
  </conditionalFormatting>
  <conditionalFormatting sqref="B166:D166">
    <cfRule type="cellIs" dxfId="3092" priority="5081" stopIfTrue="1" operator="lessThan">
      <formula>0</formula>
    </cfRule>
  </conditionalFormatting>
  <conditionalFormatting sqref="B166:D166">
    <cfRule type="cellIs" dxfId="3091" priority="5080" stopIfTrue="1" operator="lessThan">
      <formula>0</formula>
    </cfRule>
  </conditionalFormatting>
  <conditionalFormatting sqref="B166:D166">
    <cfRule type="cellIs" dxfId="3090" priority="5079" stopIfTrue="1" operator="lessThan">
      <formula>0</formula>
    </cfRule>
  </conditionalFormatting>
  <conditionalFormatting sqref="B166:D166">
    <cfRule type="cellIs" dxfId="3089" priority="5078" stopIfTrue="1" operator="lessThan">
      <formula>0</formula>
    </cfRule>
  </conditionalFormatting>
  <conditionalFormatting sqref="B166:D166">
    <cfRule type="cellIs" dxfId="3088" priority="5077" stopIfTrue="1" operator="lessThan">
      <formula>0</formula>
    </cfRule>
  </conditionalFormatting>
  <conditionalFormatting sqref="B166:D166">
    <cfRule type="cellIs" dxfId="3087" priority="5076" stopIfTrue="1" operator="lessThan">
      <formula>0</formula>
    </cfRule>
  </conditionalFormatting>
  <conditionalFormatting sqref="B166:D166">
    <cfRule type="cellIs" dxfId="3086" priority="5075" stopIfTrue="1" operator="lessThan">
      <formula>0</formula>
    </cfRule>
  </conditionalFormatting>
  <conditionalFormatting sqref="B166:D166">
    <cfRule type="cellIs" dxfId="3085" priority="5074" stopIfTrue="1" operator="lessThan">
      <formula>0</formula>
    </cfRule>
  </conditionalFormatting>
  <conditionalFormatting sqref="B166:D166">
    <cfRule type="cellIs" dxfId="3084" priority="5073" stopIfTrue="1" operator="lessThan">
      <formula>0</formula>
    </cfRule>
  </conditionalFormatting>
  <conditionalFormatting sqref="B166:D166">
    <cfRule type="cellIs" dxfId="3083" priority="5072" stopIfTrue="1" operator="lessThan">
      <formula>0</formula>
    </cfRule>
  </conditionalFormatting>
  <conditionalFormatting sqref="B166:D166">
    <cfRule type="cellIs" dxfId="3082" priority="5071" stopIfTrue="1" operator="lessThan">
      <formula>0</formula>
    </cfRule>
  </conditionalFormatting>
  <conditionalFormatting sqref="B166:D166">
    <cfRule type="cellIs" dxfId="3081" priority="5070" stopIfTrue="1" operator="lessThan">
      <formula>0</formula>
    </cfRule>
  </conditionalFormatting>
  <conditionalFormatting sqref="B166:D166">
    <cfRule type="cellIs" dxfId="3080" priority="5069" stopIfTrue="1" operator="lessThan">
      <formula>0</formula>
    </cfRule>
  </conditionalFormatting>
  <conditionalFormatting sqref="B166:D166">
    <cfRule type="cellIs" dxfId="3079" priority="5068" stopIfTrue="1" operator="lessThan">
      <formula>0</formula>
    </cfRule>
  </conditionalFormatting>
  <conditionalFormatting sqref="B166:D166">
    <cfRule type="cellIs" dxfId="3078" priority="5067" stopIfTrue="1" operator="lessThan">
      <formula>0</formula>
    </cfRule>
  </conditionalFormatting>
  <conditionalFormatting sqref="B166:D166">
    <cfRule type="cellIs" dxfId="3077" priority="5066" stopIfTrue="1" operator="lessThan">
      <formula>0</formula>
    </cfRule>
  </conditionalFormatting>
  <conditionalFormatting sqref="B166:D166">
    <cfRule type="cellIs" dxfId="3076" priority="5065" stopIfTrue="1" operator="lessThan">
      <formula>0</formula>
    </cfRule>
  </conditionalFormatting>
  <conditionalFormatting sqref="B166:D166">
    <cfRule type="cellIs" dxfId="3075" priority="5064" stopIfTrue="1" operator="lessThan">
      <formula>0</formula>
    </cfRule>
  </conditionalFormatting>
  <conditionalFormatting sqref="B166:D166">
    <cfRule type="cellIs" dxfId="3074" priority="5063" stopIfTrue="1" operator="lessThan">
      <formula>0</formula>
    </cfRule>
  </conditionalFormatting>
  <conditionalFormatting sqref="B166:D166">
    <cfRule type="cellIs" dxfId="3073" priority="5062" stopIfTrue="1" operator="lessThan">
      <formula>0</formula>
    </cfRule>
  </conditionalFormatting>
  <conditionalFormatting sqref="B166:D166">
    <cfRule type="cellIs" dxfId="3072" priority="5061" stopIfTrue="1" operator="lessThan">
      <formula>0</formula>
    </cfRule>
  </conditionalFormatting>
  <conditionalFormatting sqref="B166:D166">
    <cfRule type="cellIs" dxfId="3071" priority="5060" stopIfTrue="1" operator="lessThan">
      <formula>0</formula>
    </cfRule>
  </conditionalFormatting>
  <conditionalFormatting sqref="B166:D166">
    <cfRule type="cellIs" dxfId="3070" priority="5059" stopIfTrue="1" operator="lessThan">
      <formula>0</formula>
    </cfRule>
  </conditionalFormatting>
  <conditionalFormatting sqref="B166:D166">
    <cfRule type="cellIs" dxfId="3069" priority="5058" stopIfTrue="1" operator="lessThan">
      <formula>0</formula>
    </cfRule>
  </conditionalFormatting>
  <conditionalFormatting sqref="A166 E166">
    <cfRule type="cellIs" dxfId="3068" priority="5057" stopIfTrue="1" operator="lessThan">
      <formula>0</formula>
    </cfRule>
  </conditionalFormatting>
  <conditionalFormatting sqref="A166 E166">
    <cfRule type="cellIs" dxfId="3067" priority="5056" stopIfTrue="1" operator="lessThan">
      <formula>0</formula>
    </cfRule>
  </conditionalFormatting>
  <conditionalFormatting sqref="A166 E166">
    <cfRule type="cellIs" dxfId="3066" priority="5055" stopIfTrue="1" operator="lessThan">
      <formula>0</formula>
    </cfRule>
  </conditionalFormatting>
  <conditionalFormatting sqref="A166 E166">
    <cfRule type="cellIs" dxfId="3065" priority="5054" stopIfTrue="1" operator="lessThan">
      <formula>0</formula>
    </cfRule>
  </conditionalFormatting>
  <conditionalFormatting sqref="A166 E166">
    <cfRule type="cellIs" dxfId="3064" priority="5053" stopIfTrue="1" operator="lessThan">
      <formula>0</formula>
    </cfRule>
  </conditionalFormatting>
  <conditionalFormatting sqref="A166 E166">
    <cfRule type="cellIs" dxfId="3063" priority="5052" stopIfTrue="1" operator="lessThan">
      <formula>0</formula>
    </cfRule>
  </conditionalFormatting>
  <conditionalFormatting sqref="A166 E166">
    <cfRule type="cellIs" dxfId="3062" priority="5051" stopIfTrue="1" operator="lessThan">
      <formula>0</formula>
    </cfRule>
  </conditionalFormatting>
  <conditionalFormatting sqref="A166 E166">
    <cfRule type="cellIs" dxfId="3061" priority="5050" stopIfTrue="1" operator="lessThan">
      <formula>0</formula>
    </cfRule>
  </conditionalFormatting>
  <conditionalFormatting sqref="A166 E166">
    <cfRule type="cellIs" dxfId="3060" priority="5049" stopIfTrue="1" operator="lessThan">
      <formula>0</formula>
    </cfRule>
  </conditionalFormatting>
  <conditionalFormatting sqref="A166 E166">
    <cfRule type="cellIs" dxfId="3059" priority="5048" stopIfTrue="1" operator="lessThan">
      <formula>0</formula>
    </cfRule>
  </conditionalFormatting>
  <conditionalFormatting sqref="A166 E166">
    <cfRule type="cellIs" dxfId="3058" priority="5047" stopIfTrue="1" operator="lessThan">
      <formula>0</formula>
    </cfRule>
  </conditionalFormatting>
  <conditionalFormatting sqref="A166 E166">
    <cfRule type="cellIs" dxfId="3057" priority="5046" stopIfTrue="1" operator="lessThan">
      <formula>0</formula>
    </cfRule>
  </conditionalFormatting>
  <conditionalFormatting sqref="A166 E166">
    <cfRule type="cellIs" dxfId="3056" priority="5045" stopIfTrue="1" operator="lessThan">
      <formula>0</formula>
    </cfRule>
  </conditionalFormatting>
  <conditionalFormatting sqref="A166 E166">
    <cfRule type="cellIs" dxfId="3055" priority="5044" stopIfTrue="1" operator="lessThan">
      <formula>0</formula>
    </cfRule>
  </conditionalFormatting>
  <conditionalFormatting sqref="A166 E166">
    <cfRule type="cellIs" dxfId="3054" priority="5043" stopIfTrue="1" operator="lessThan">
      <formula>0</formula>
    </cfRule>
  </conditionalFormatting>
  <conditionalFormatting sqref="A166 E166">
    <cfRule type="cellIs" dxfId="3053" priority="5042" stopIfTrue="1" operator="lessThan">
      <formula>0</formula>
    </cfRule>
  </conditionalFormatting>
  <conditionalFormatting sqref="A166 E166">
    <cfRule type="cellIs" dxfId="3052" priority="5041" stopIfTrue="1" operator="lessThan">
      <formula>0</formula>
    </cfRule>
  </conditionalFormatting>
  <conditionalFormatting sqref="A166 E166">
    <cfRule type="cellIs" dxfId="3051" priority="5040" stopIfTrue="1" operator="lessThan">
      <formula>0</formula>
    </cfRule>
  </conditionalFormatting>
  <conditionalFormatting sqref="A166 E166">
    <cfRule type="cellIs" dxfId="3050" priority="5039" stopIfTrue="1" operator="lessThan">
      <formula>0</formula>
    </cfRule>
  </conditionalFormatting>
  <conditionalFormatting sqref="A166 E166">
    <cfRule type="cellIs" dxfId="3049" priority="5038" stopIfTrue="1" operator="lessThan">
      <formula>0</formula>
    </cfRule>
  </conditionalFormatting>
  <conditionalFormatting sqref="A166 E166">
    <cfRule type="cellIs" dxfId="3048" priority="5037" stopIfTrue="1" operator="lessThan">
      <formula>0</formula>
    </cfRule>
  </conditionalFormatting>
  <conditionalFormatting sqref="A166 E166">
    <cfRule type="cellIs" dxfId="3047" priority="5036" stopIfTrue="1" operator="lessThan">
      <formula>0</formula>
    </cfRule>
  </conditionalFormatting>
  <conditionalFormatting sqref="A166 E166">
    <cfRule type="cellIs" dxfId="3046" priority="5035" stopIfTrue="1" operator="lessThan">
      <formula>0</formula>
    </cfRule>
  </conditionalFormatting>
  <conditionalFormatting sqref="A166 E166">
    <cfRule type="cellIs" dxfId="3045" priority="5034" stopIfTrue="1" operator="lessThan">
      <formula>0</formula>
    </cfRule>
  </conditionalFormatting>
  <conditionalFormatting sqref="A166 E166">
    <cfRule type="cellIs" dxfId="3044" priority="5033" stopIfTrue="1" operator="lessThan">
      <formula>0</formula>
    </cfRule>
  </conditionalFormatting>
  <conditionalFormatting sqref="B167:D167">
    <cfRule type="cellIs" dxfId="3043" priority="5032" stopIfTrue="1" operator="lessThan">
      <formula>0</formula>
    </cfRule>
  </conditionalFormatting>
  <conditionalFormatting sqref="B167:D167">
    <cfRule type="cellIs" dxfId="3042" priority="5031" stopIfTrue="1" operator="lessThan">
      <formula>0</formula>
    </cfRule>
  </conditionalFormatting>
  <conditionalFormatting sqref="B167:D167">
    <cfRule type="cellIs" dxfId="3041" priority="5030" stopIfTrue="1" operator="lessThan">
      <formula>0</formula>
    </cfRule>
  </conditionalFormatting>
  <conditionalFormatting sqref="B167:D167">
    <cfRule type="cellIs" dxfId="3040" priority="5029" stopIfTrue="1" operator="lessThan">
      <formula>0</formula>
    </cfRule>
  </conditionalFormatting>
  <conditionalFormatting sqref="B167:D167">
    <cfRule type="cellIs" dxfId="3039" priority="5028" stopIfTrue="1" operator="lessThan">
      <formula>0</formula>
    </cfRule>
  </conditionalFormatting>
  <conditionalFormatting sqref="B167:D167">
    <cfRule type="cellIs" dxfId="3038" priority="5027" stopIfTrue="1" operator="lessThan">
      <formula>0</formula>
    </cfRule>
  </conditionalFormatting>
  <conditionalFormatting sqref="B167:D167">
    <cfRule type="cellIs" dxfId="3037" priority="5026" stopIfTrue="1" operator="lessThan">
      <formula>0</formula>
    </cfRule>
  </conditionalFormatting>
  <conditionalFormatting sqref="B167:D167">
    <cfRule type="cellIs" dxfId="3036" priority="5025" stopIfTrue="1" operator="lessThan">
      <formula>0</formula>
    </cfRule>
  </conditionalFormatting>
  <conditionalFormatting sqref="B167:D167">
    <cfRule type="cellIs" dxfId="3035" priority="5024" stopIfTrue="1" operator="lessThan">
      <formula>0</formula>
    </cfRule>
  </conditionalFormatting>
  <conditionalFormatting sqref="B167:D167">
    <cfRule type="cellIs" dxfId="3034" priority="5023" stopIfTrue="1" operator="lessThan">
      <formula>0</formula>
    </cfRule>
  </conditionalFormatting>
  <conditionalFormatting sqref="B167:D167">
    <cfRule type="cellIs" dxfId="3033" priority="5022" stopIfTrue="1" operator="lessThan">
      <formula>0</formula>
    </cfRule>
  </conditionalFormatting>
  <conditionalFormatting sqref="B167:D167">
    <cfRule type="cellIs" dxfId="3032" priority="5021" stopIfTrue="1" operator="lessThan">
      <formula>0</formula>
    </cfRule>
  </conditionalFormatting>
  <conditionalFormatting sqref="B167:D167">
    <cfRule type="cellIs" dxfId="3031" priority="5020" stopIfTrue="1" operator="lessThan">
      <formula>0</formula>
    </cfRule>
  </conditionalFormatting>
  <conditionalFormatting sqref="B167:D167">
    <cfRule type="cellIs" dxfId="3030" priority="5019" stopIfTrue="1" operator="lessThan">
      <formula>0</formula>
    </cfRule>
  </conditionalFormatting>
  <conditionalFormatting sqref="B167:D167">
    <cfRule type="cellIs" dxfId="3029" priority="5018" stopIfTrue="1" operator="lessThan">
      <formula>0</formula>
    </cfRule>
  </conditionalFormatting>
  <conditionalFormatting sqref="B167:D167">
    <cfRule type="cellIs" dxfId="3028" priority="5017" stopIfTrue="1" operator="lessThan">
      <formula>0</formula>
    </cfRule>
  </conditionalFormatting>
  <conditionalFormatting sqref="B167:D167">
    <cfRule type="cellIs" dxfId="3027" priority="5016" stopIfTrue="1" operator="lessThan">
      <formula>0</formula>
    </cfRule>
  </conditionalFormatting>
  <conditionalFormatting sqref="B167:D167">
    <cfRule type="cellIs" dxfId="3026" priority="5015" stopIfTrue="1" operator="lessThan">
      <formula>0</formula>
    </cfRule>
  </conditionalFormatting>
  <conditionalFormatting sqref="B167:D167">
    <cfRule type="cellIs" dxfId="3025" priority="5014" stopIfTrue="1" operator="lessThan">
      <formula>0</formula>
    </cfRule>
  </conditionalFormatting>
  <conditionalFormatting sqref="B167:D167">
    <cfRule type="cellIs" dxfId="3024" priority="5013" stopIfTrue="1" operator="lessThan">
      <formula>0</formula>
    </cfRule>
  </conditionalFormatting>
  <conditionalFormatting sqref="B167:D167">
    <cfRule type="cellIs" dxfId="3023" priority="5012" stopIfTrue="1" operator="lessThan">
      <formula>0</formula>
    </cfRule>
  </conditionalFormatting>
  <conditionalFormatting sqref="B167:D167">
    <cfRule type="cellIs" dxfId="3022" priority="5011" stopIfTrue="1" operator="lessThan">
      <formula>0</formula>
    </cfRule>
  </conditionalFormatting>
  <conditionalFormatting sqref="B167:D167">
    <cfRule type="cellIs" dxfId="3021" priority="5010" stopIfTrue="1" operator="lessThan">
      <formula>0</formula>
    </cfRule>
  </conditionalFormatting>
  <conditionalFormatting sqref="B167:D167">
    <cfRule type="cellIs" dxfId="3020" priority="5009" stopIfTrue="1" operator="lessThan">
      <formula>0</formula>
    </cfRule>
  </conditionalFormatting>
  <conditionalFormatting sqref="B167:D167">
    <cfRule type="cellIs" dxfId="3019" priority="5008" stopIfTrue="1" operator="lessThan">
      <formula>0</formula>
    </cfRule>
  </conditionalFormatting>
  <conditionalFormatting sqref="A167 E167">
    <cfRule type="cellIs" dxfId="3018" priority="5007" stopIfTrue="1" operator="lessThan">
      <formula>0</formula>
    </cfRule>
  </conditionalFormatting>
  <conditionalFormatting sqref="A167 E167">
    <cfRule type="cellIs" dxfId="3017" priority="5006" stopIfTrue="1" operator="lessThan">
      <formula>0</formula>
    </cfRule>
  </conditionalFormatting>
  <conditionalFormatting sqref="A167 E167">
    <cfRule type="cellIs" dxfId="3016" priority="5005" stopIfTrue="1" operator="lessThan">
      <formula>0</formula>
    </cfRule>
  </conditionalFormatting>
  <conditionalFormatting sqref="A167 E167">
    <cfRule type="cellIs" dxfId="3015" priority="5004" stopIfTrue="1" operator="lessThan">
      <formula>0</formula>
    </cfRule>
  </conditionalFormatting>
  <conditionalFormatting sqref="A167 E167">
    <cfRule type="cellIs" dxfId="3014" priority="5003" stopIfTrue="1" operator="lessThan">
      <formula>0</formula>
    </cfRule>
  </conditionalFormatting>
  <conditionalFormatting sqref="A167 E167">
    <cfRule type="cellIs" dxfId="3013" priority="5002" stopIfTrue="1" operator="lessThan">
      <formula>0</formula>
    </cfRule>
  </conditionalFormatting>
  <conditionalFormatting sqref="A167 E167">
    <cfRule type="cellIs" dxfId="3012" priority="5001" stopIfTrue="1" operator="lessThan">
      <formula>0</formula>
    </cfRule>
  </conditionalFormatting>
  <conditionalFormatting sqref="A167 E167">
    <cfRule type="cellIs" dxfId="3011" priority="5000" stopIfTrue="1" operator="lessThan">
      <formula>0</formula>
    </cfRule>
  </conditionalFormatting>
  <conditionalFormatting sqref="A167 E167">
    <cfRule type="cellIs" dxfId="3010" priority="4999" stopIfTrue="1" operator="lessThan">
      <formula>0</formula>
    </cfRule>
  </conditionalFormatting>
  <conditionalFormatting sqref="A167 E167">
    <cfRule type="cellIs" dxfId="3009" priority="4998" stopIfTrue="1" operator="lessThan">
      <formula>0</formula>
    </cfRule>
  </conditionalFormatting>
  <conditionalFormatting sqref="A167 E167">
    <cfRule type="cellIs" dxfId="3008" priority="4997" stopIfTrue="1" operator="lessThan">
      <formula>0</formula>
    </cfRule>
  </conditionalFormatting>
  <conditionalFormatting sqref="A167 E167">
    <cfRule type="cellIs" dxfId="3007" priority="4996" stopIfTrue="1" operator="lessThan">
      <formula>0</formula>
    </cfRule>
  </conditionalFormatting>
  <conditionalFormatting sqref="A167 E167">
    <cfRule type="cellIs" dxfId="3006" priority="4995" stopIfTrue="1" operator="lessThan">
      <formula>0</formula>
    </cfRule>
  </conditionalFormatting>
  <conditionalFormatting sqref="A167 E167">
    <cfRule type="cellIs" dxfId="3005" priority="4994" stopIfTrue="1" operator="lessThan">
      <formula>0</formula>
    </cfRule>
  </conditionalFormatting>
  <conditionalFormatting sqref="A167 E167">
    <cfRule type="cellIs" dxfId="3004" priority="4993" stopIfTrue="1" operator="lessThan">
      <formula>0</formula>
    </cfRule>
  </conditionalFormatting>
  <conditionalFormatting sqref="A167 E167">
    <cfRule type="cellIs" dxfId="3003" priority="4992" stopIfTrue="1" operator="lessThan">
      <formula>0</formula>
    </cfRule>
  </conditionalFormatting>
  <conditionalFormatting sqref="A167 E167">
    <cfRule type="cellIs" dxfId="3002" priority="4991" stopIfTrue="1" operator="lessThan">
      <formula>0</formula>
    </cfRule>
  </conditionalFormatting>
  <conditionalFormatting sqref="A167 E167">
    <cfRule type="cellIs" dxfId="3001" priority="4990" stopIfTrue="1" operator="lessThan">
      <formula>0</formula>
    </cfRule>
  </conditionalFormatting>
  <conditionalFormatting sqref="A167 E167">
    <cfRule type="cellIs" dxfId="3000" priority="4989" stopIfTrue="1" operator="lessThan">
      <formula>0</formula>
    </cfRule>
  </conditionalFormatting>
  <conditionalFormatting sqref="A167 E167">
    <cfRule type="cellIs" dxfId="2999" priority="4988" stopIfTrue="1" operator="lessThan">
      <formula>0</formula>
    </cfRule>
  </conditionalFormatting>
  <conditionalFormatting sqref="A167 E167">
    <cfRule type="cellIs" dxfId="2998" priority="4987" stopIfTrue="1" operator="lessThan">
      <formula>0</formula>
    </cfRule>
  </conditionalFormatting>
  <conditionalFormatting sqref="A167 E167">
    <cfRule type="cellIs" dxfId="2997" priority="4986" stopIfTrue="1" operator="lessThan">
      <formula>0</formula>
    </cfRule>
  </conditionalFormatting>
  <conditionalFormatting sqref="A167 E167">
    <cfRule type="cellIs" dxfId="2996" priority="4985" stopIfTrue="1" operator="lessThan">
      <formula>0</formula>
    </cfRule>
  </conditionalFormatting>
  <conditionalFormatting sqref="A167 E167">
    <cfRule type="cellIs" dxfId="2995" priority="4984" stopIfTrue="1" operator="lessThan">
      <formula>0</formula>
    </cfRule>
  </conditionalFormatting>
  <conditionalFormatting sqref="A167 E167">
    <cfRule type="cellIs" dxfId="2994" priority="4983" stopIfTrue="1" operator="lessThan">
      <formula>0</formula>
    </cfRule>
  </conditionalFormatting>
  <conditionalFormatting sqref="B168:D168">
    <cfRule type="cellIs" dxfId="2993" priority="4982" stopIfTrue="1" operator="lessThan">
      <formula>0</formula>
    </cfRule>
  </conditionalFormatting>
  <conditionalFormatting sqref="B168:D168">
    <cfRule type="cellIs" dxfId="2992" priority="4981" stopIfTrue="1" operator="lessThan">
      <formula>0</formula>
    </cfRule>
  </conditionalFormatting>
  <conditionalFormatting sqref="B168:D168">
    <cfRule type="cellIs" dxfId="2991" priority="4980" stopIfTrue="1" operator="lessThan">
      <formula>0</formula>
    </cfRule>
  </conditionalFormatting>
  <conditionalFormatting sqref="B168:D168">
    <cfRule type="cellIs" dxfId="2990" priority="4979" stopIfTrue="1" operator="lessThan">
      <formula>0</formula>
    </cfRule>
  </conditionalFormatting>
  <conditionalFormatting sqref="B168:D168">
    <cfRule type="cellIs" dxfId="2989" priority="4978" stopIfTrue="1" operator="lessThan">
      <formula>0</formula>
    </cfRule>
  </conditionalFormatting>
  <conditionalFormatting sqref="B168:D168">
    <cfRule type="cellIs" dxfId="2988" priority="4977" stopIfTrue="1" operator="lessThan">
      <formula>0</formula>
    </cfRule>
  </conditionalFormatting>
  <conditionalFormatting sqref="B168:D168">
    <cfRule type="cellIs" dxfId="2987" priority="4976" stopIfTrue="1" operator="lessThan">
      <formula>0</formula>
    </cfRule>
  </conditionalFormatting>
  <conditionalFormatting sqref="B168:D168">
    <cfRule type="cellIs" dxfId="2986" priority="4975" stopIfTrue="1" operator="lessThan">
      <formula>0</formula>
    </cfRule>
  </conditionalFormatting>
  <conditionalFormatting sqref="B168:D168">
    <cfRule type="cellIs" dxfId="2985" priority="4974" stopIfTrue="1" operator="lessThan">
      <formula>0</formula>
    </cfRule>
  </conditionalFormatting>
  <conditionalFormatting sqref="B168:D168">
    <cfRule type="cellIs" dxfId="2984" priority="4973" stopIfTrue="1" operator="lessThan">
      <formula>0</formula>
    </cfRule>
  </conditionalFormatting>
  <conditionalFormatting sqref="B168:D168">
    <cfRule type="cellIs" dxfId="2983" priority="4972" stopIfTrue="1" operator="lessThan">
      <formula>0</formula>
    </cfRule>
  </conditionalFormatting>
  <conditionalFormatting sqref="B168:D168">
    <cfRule type="cellIs" dxfId="2982" priority="4971" stopIfTrue="1" operator="lessThan">
      <formula>0</formula>
    </cfRule>
  </conditionalFormatting>
  <conditionalFormatting sqref="B168:D168">
    <cfRule type="cellIs" dxfId="2981" priority="4970" stopIfTrue="1" operator="lessThan">
      <formula>0</formula>
    </cfRule>
  </conditionalFormatting>
  <conditionalFormatting sqref="B168:D168">
    <cfRule type="cellIs" dxfId="2980" priority="4969" stopIfTrue="1" operator="lessThan">
      <formula>0</formula>
    </cfRule>
  </conditionalFormatting>
  <conditionalFormatting sqref="B168:D168">
    <cfRule type="cellIs" dxfId="2979" priority="4968" stopIfTrue="1" operator="lessThan">
      <formula>0</formula>
    </cfRule>
  </conditionalFormatting>
  <conditionalFormatting sqref="B168:D168">
    <cfRule type="cellIs" dxfId="2978" priority="4967" stopIfTrue="1" operator="lessThan">
      <formula>0</formula>
    </cfRule>
  </conditionalFormatting>
  <conditionalFormatting sqref="B168:D168">
    <cfRule type="cellIs" dxfId="2977" priority="4966" stopIfTrue="1" operator="lessThan">
      <formula>0</formula>
    </cfRule>
  </conditionalFormatting>
  <conditionalFormatting sqref="B168:D168">
    <cfRule type="cellIs" dxfId="2976" priority="4965" stopIfTrue="1" operator="lessThan">
      <formula>0</formula>
    </cfRule>
  </conditionalFormatting>
  <conditionalFormatting sqref="B168:D168">
    <cfRule type="cellIs" dxfId="2975" priority="4964" stopIfTrue="1" operator="lessThan">
      <formula>0</formula>
    </cfRule>
  </conditionalFormatting>
  <conditionalFormatting sqref="B168:D168">
    <cfRule type="cellIs" dxfId="2974" priority="4963" stopIfTrue="1" operator="lessThan">
      <formula>0</formula>
    </cfRule>
  </conditionalFormatting>
  <conditionalFormatting sqref="B168:D168">
    <cfRule type="cellIs" dxfId="2973" priority="4962" stopIfTrue="1" operator="lessThan">
      <formula>0</formula>
    </cfRule>
  </conditionalFormatting>
  <conditionalFormatting sqref="B168:D168">
    <cfRule type="cellIs" dxfId="2972" priority="4961" stopIfTrue="1" operator="lessThan">
      <formula>0</formula>
    </cfRule>
  </conditionalFormatting>
  <conditionalFormatting sqref="B168:D168">
    <cfRule type="cellIs" dxfId="2971" priority="4960" stopIfTrue="1" operator="lessThan">
      <formula>0</formula>
    </cfRule>
  </conditionalFormatting>
  <conditionalFormatting sqref="B168:D168">
    <cfRule type="cellIs" dxfId="2970" priority="4959" stopIfTrue="1" operator="lessThan">
      <formula>0</formula>
    </cfRule>
  </conditionalFormatting>
  <conditionalFormatting sqref="B168:D168">
    <cfRule type="cellIs" dxfId="2969" priority="4958" stopIfTrue="1" operator="lessThan">
      <formula>0</formula>
    </cfRule>
  </conditionalFormatting>
  <conditionalFormatting sqref="A168 E168">
    <cfRule type="cellIs" dxfId="2968" priority="4957" stopIfTrue="1" operator="lessThan">
      <formula>0</formula>
    </cfRule>
  </conditionalFormatting>
  <conditionalFormatting sqref="A168 E168">
    <cfRule type="cellIs" dxfId="2967" priority="4956" stopIfTrue="1" operator="lessThan">
      <formula>0</formula>
    </cfRule>
  </conditionalFormatting>
  <conditionalFormatting sqref="A168 E168">
    <cfRule type="cellIs" dxfId="2966" priority="4955" stopIfTrue="1" operator="lessThan">
      <formula>0</formula>
    </cfRule>
  </conditionalFormatting>
  <conditionalFormatting sqref="A168 E168">
    <cfRule type="cellIs" dxfId="2965" priority="4954" stopIfTrue="1" operator="lessThan">
      <formula>0</formula>
    </cfRule>
  </conditionalFormatting>
  <conditionalFormatting sqref="A168 E168">
    <cfRule type="cellIs" dxfId="2964" priority="4953" stopIfTrue="1" operator="lessThan">
      <formula>0</formula>
    </cfRule>
  </conditionalFormatting>
  <conditionalFormatting sqref="A168 E168">
    <cfRule type="cellIs" dxfId="2963" priority="4952" stopIfTrue="1" operator="lessThan">
      <formula>0</formula>
    </cfRule>
  </conditionalFormatting>
  <conditionalFormatting sqref="A168 E168">
    <cfRule type="cellIs" dxfId="2962" priority="4951" stopIfTrue="1" operator="lessThan">
      <formula>0</formula>
    </cfRule>
  </conditionalFormatting>
  <conditionalFormatting sqref="A168 E168">
    <cfRule type="cellIs" dxfId="2961" priority="4950" stopIfTrue="1" operator="lessThan">
      <formula>0</formula>
    </cfRule>
  </conditionalFormatting>
  <conditionalFormatting sqref="A168 E168">
    <cfRule type="cellIs" dxfId="2960" priority="4949" stopIfTrue="1" operator="lessThan">
      <formula>0</formula>
    </cfRule>
  </conditionalFormatting>
  <conditionalFormatting sqref="A168 E168">
    <cfRule type="cellIs" dxfId="2959" priority="4948" stopIfTrue="1" operator="lessThan">
      <formula>0</formula>
    </cfRule>
  </conditionalFormatting>
  <conditionalFormatting sqref="A168 E168">
    <cfRule type="cellIs" dxfId="2958" priority="4947" stopIfTrue="1" operator="lessThan">
      <formula>0</formula>
    </cfRule>
  </conditionalFormatting>
  <conditionalFormatting sqref="A168 E168">
    <cfRule type="cellIs" dxfId="2957" priority="4946" stopIfTrue="1" operator="lessThan">
      <formula>0</formula>
    </cfRule>
  </conditionalFormatting>
  <conditionalFormatting sqref="A168 E168">
    <cfRule type="cellIs" dxfId="2956" priority="4945" stopIfTrue="1" operator="lessThan">
      <formula>0</formula>
    </cfRule>
  </conditionalFormatting>
  <conditionalFormatting sqref="A168 E168">
    <cfRule type="cellIs" dxfId="2955" priority="4944" stopIfTrue="1" operator="lessThan">
      <formula>0</formula>
    </cfRule>
  </conditionalFormatting>
  <conditionalFormatting sqref="A168 E168">
    <cfRule type="cellIs" dxfId="2954" priority="4943" stopIfTrue="1" operator="lessThan">
      <formula>0</formula>
    </cfRule>
  </conditionalFormatting>
  <conditionalFormatting sqref="A168 E168">
    <cfRule type="cellIs" dxfId="2953" priority="4942" stopIfTrue="1" operator="lessThan">
      <formula>0</formula>
    </cfRule>
  </conditionalFormatting>
  <conditionalFormatting sqref="A168 E168">
    <cfRule type="cellIs" dxfId="2952" priority="4941" stopIfTrue="1" operator="lessThan">
      <formula>0</formula>
    </cfRule>
  </conditionalFormatting>
  <conditionalFormatting sqref="A168 E168">
    <cfRule type="cellIs" dxfId="2951" priority="4940" stopIfTrue="1" operator="lessThan">
      <formula>0</formula>
    </cfRule>
  </conditionalFormatting>
  <conditionalFormatting sqref="A168 E168">
    <cfRule type="cellIs" dxfId="2950" priority="4939" stopIfTrue="1" operator="lessThan">
      <formula>0</formula>
    </cfRule>
  </conditionalFormatting>
  <conditionalFormatting sqref="A168 E168">
    <cfRule type="cellIs" dxfId="2949" priority="4938" stopIfTrue="1" operator="lessThan">
      <formula>0</formula>
    </cfRule>
  </conditionalFormatting>
  <conditionalFormatting sqref="A168 E168">
    <cfRule type="cellIs" dxfId="2948" priority="4937" stopIfTrue="1" operator="lessThan">
      <formula>0</formula>
    </cfRule>
  </conditionalFormatting>
  <conditionalFormatting sqref="A168 E168">
    <cfRule type="cellIs" dxfId="2947" priority="4936" stopIfTrue="1" operator="lessThan">
      <formula>0</formula>
    </cfRule>
  </conditionalFormatting>
  <conditionalFormatting sqref="A168 E168">
    <cfRule type="cellIs" dxfId="2946" priority="4935" stopIfTrue="1" operator="lessThan">
      <formula>0</formula>
    </cfRule>
  </conditionalFormatting>
  <conditionalFormatting sqref="A168 E168">
    <cfRule type="cellIs" dxfId="2945" priority="4934" stopIfTrue="1" operator="lessThan">
      <formula>0</formula>
    </cfRule>
  </conditionalFormatting>
  <conditionalFormatting sqref="A168 E168">
    <cfRule type="cellIs" dxfId="2944" priority="4933" stopIfTrue="1" operator="lessThan">
      <formula>0</formula>
    </cfRule>
  </conditionalFormatting>
  <conditionalFormatting sqref="B169:D169">
    <cfRule type="cellIs" dxfId="2943" priority="4932" stopIfTrue="1" operator="lessThan">
      <formula>0</formula>
    </cfRule>
  </conditionalFormatting>
  <conditionalFormatting sqref="B169:D169">
    <cfRule type="cellIs" dxfId="2942" priority="4931" stopIfTrue="1" operator="lessThan">
      <formula>0</formula>
    </cfRule>
  </conditionalFormatting>
  <conditionalFormatting sqref="B169:D169">
    <cfRule type="cellIs" dxfId="2941" priority="4930" stopIfTrue="1" operator="lessThan">
      <formula>0</formula>
    </cfRule>
  </conditionalFormatting>
  <conditionalFormatting sqref="B169:D169">
    <cfRule type="cellIs" dxfId="2940" priority="4929" stopIfTrue="1" operator="lessThan">
      <formula>0</formula>
    </cfRule>
  </conditionalFormatting>
  <conditionalFormatting sqref="B169:D169">
    <cfRule type="cellIs" dxfId="2939" priority="4928" stopIfTrue="1" operator="lessThan">
      <formula>0</formula>
    </cfRule>
  </conditionalFormatting>
  <conditionalFormatting sqref="B169:D169">
    <cfRule type="cellIs" dxfId="2938" priority="4927" stopIfTrue="1" operator="lessThan">
      <formula>0</formula>
    </cfRule>
  </conditionalFormatting>
  <conditionalFormatting sqref="B169:D169">
    <cfRule type="cellIs" dxfId="2937" priority="4926" stopIfTrue="1" operator="lessThan">
      <formula>0</formula>
    </cfRule>
  </conditionalFormatting>
  <conditionalFormatting sqref="B169:D169">
    <cfRule type="cellIs" dxfId="2936" priority="4925" stopIfTrue="1" operator="lessThan">
      <formula>0</formula>
    </cfRule>
  </conditionalFormatting>
  <conditionalFormatting sqref="B169:D169">
    <cfRule type="cellIs" dxfId="2935" priority="4924" stopIfTrue="1" operator="lessThan">
      <formula>0</formula>
    </cfRule>
  </conditionalFormatting>
  <conditionalFormatting sqref="B169:D169">
    <cfRule type="cellIs" dxfId="2934" priority="4923" stopIfTrue="1" operator="lessThan">
      <formula>0</formula>
    </cfRule>
  </conditionalFormatting>
  <conditionalFormatting sqref="B169:D169">
    <cfRule type="cellIs" dxfId="2933" priority="4922" stopIfTrue="1" operator="lessThan">
      <formula>0</formula>
    </cfRule>
  </conditionalFormatting>
  <conditionalFormatting sqref="B169:D169">
    <cfRule type="cellIs" dxfId="2932" priority="4921" stopIfTrue="1" operator="lessThan">
      <formula>0</formula>
    </cfRule>
  </conditionalFormatting>
  <conditionalFormatting sqref="B169:D169">
    <cfRule type="cellIs" dxfId="2931" priority="4920" stopIfTrue="1" operator="lessThan">
      <formula>0</formula>
    </cfRule>
  </conditionalFormatting>
  <conditionalFormatting sqref="B169:D169">
    <cfRule type="cellIs" dxfId="2930" priority="4919" stopIfTrue="1" operator="lessThan">
      <formula>0</formula>
    </cfRule>
  </conditionalFormatting>
  <conditionalFormatting sqref="B169:D169">
    <cfRule type="cellIs" dxfId="2929" priority="4918" stopIfTrue="1" operator="lessThan">
      <formula>0</formula>
    </cfRule>
  </conditionalFormatting>
  <conditionalFormatting sqref="B169:D169">
    <cfRule type="cellIs" dxfId="2928" priority="4917" stopIfTrue="1" operator="lessThan">
      <formula>0</formula>
    </cfRule>
  </conditionalFormatting>
  <conditionalFormatting sqref="B169:D169">
    <cfRule type="cellIs" dxfId="2927" priority="4916" stopIfTrue="1" operator="lessThan">
      <formula>0</formula>
    </cfRule>
  </conditionalFormatting>
  <conditionalFormatting sqref="B169:D169">
    <cfRule type="cellIs" dxfId="2926" priority="4915" stopIfTrue="1" operator="lessThan">
      <formula>0</formula>
    </cfRule>
  </conditionalFormatting>
  <conditionalFormatting sqref="B169:D169">
    <cfRule type="cellIs" dxfId="2925" priority="4914" stopIfTrue="1" operator="lessThan">
      <formula>0</formula>
    </cfRule>
  </conditionalFormatting>
  <conditionalFormatting sqref="B169:D169">
    <cfRule type="cellIs" dxfId="2924" priority="4913" stopIfTrue="1" operator="lessThan">
      <formula>0</formula>
    </cfRule>
  </conditionalFormatting>
  <conditionalFormatting sqref="B169:D169">
    <cfRule type="cellIs" dxfId="2923" priority="4912" stopIfTrue="1" operator="lessThan">
      <formula>0</formula>
    </cfRule>
  </conditionalFormatting>
  <conditionalFormatting sqref="B169:D169">
    <cfRule type="cellIs" dxfId="2922" priority="4911" stopIfTrue="1" operator="lessThan">
      <formula>0</formula>
    </cfRule>
  </conditionalFormatting>
  <conditionalFormatting sqref="B169:D169">
    <cfRule type="cellIs" dxfId="2921" priority="4910" stopIfTrue="1" operator="lessThan">
      <formula>0</formula>
    </cfRule>
  </conditionalFormatting>
  <conditionalFormatting sqref="B169:D169">
    <cfRule type="cellIs" dxfId="2920" priority="4909" stopIfTrue="1" operator="lessThan">
      <formula>0</formula>
    </cfRule>
  </conditionalFormatting>
  <conditionalFormatting sqref="B169:D169">
    <cfRule type="cellIs" dxfId="2919" priority="4908" stopIfTrue="1" operator="lessThan">
      <formula>0</formula>
    </cfRule>
  </conditionalFormatting>
  <conditionalFormatting sqref="A169 E169">
    <cfRule type="cellIs" dxfId="2918" priority="4907" stopIfTrue="1" operator="lessThan">
      <formula>0</formula>
    </cfRule>
  </conditionalFormatting>
  <conditionalFormatting sqref="A169 E169">
    <cfRule type="cellIs" dxfId="2917" priority="4906" stopIfTrue="1" operator="lessThan">
      <formula>0</formula>
    </cfRule>
  </conditionalFormatting>
  <conditionalFormatting sqref="A169 E169">
    <cfRule type="cellIs" dxfId="2916" priority="4905" stopIfTrue="1" operator="lessThan">
      <formula>0</formula>
    </cfRule>
  </conditionalFormatting>
  <conditionalFormatting sqref="A169 E169">
    <cfRule type="cellIs" dxfId="2915" priority="4904" stopIfTrue="1" operator="lessThan">
      <formula>0</formula>
    </cfRule>
  </conditionalFormatting>
  <conditionalFormatting sqref="A169 E169">
    <cfRule type="cellIs" dxfId="2914" priority="4903" stopIfTrue="1" operator="lessThan">
      <formula>0</formula>
    </cfRule>
  </conditionalFormatting>
  <conditionalFormatting sqref="A169 E169">
    <cfRule type="cellIs" dxfId="2913" priority="4902" stopIfTrue="1" operator="lessThan">
      <formula>0</formula>
    </cfRule>
  </conditionalFormatting>
  <conditionalFormatting sqref="A169 E169">
    <cfRule type="cellIs" dxfId="2912" priority="4901" stopIfTrue="1" operator="lessThan">
      <formula>0</formula>
    </cfRule>
  </conditionalFormatting>
  <conditionalFormatting sqref="A169 E169">
    <cfRule type="cellIs" dxfId="2911" priority="4900" stopIfTrue="1" operator="lessThan">
      <formula>0</formula>
    </cfRule>
  </conditionalFormatting>
  <conditionalFormatting sqref="A169 E169">
    <cfRule type="cellIs" dxfId="2910" priority="4899" stopIfTrue="1" operator="lessThan">
      <formula>0</formula>
    </cfRule>
  </conditionalFormatting>
  <conditionalFormatting sqref="A169 E169">
    <cfRule type="cellIs" dxfId="2909" priority="4898" stopIfTrue="1" operator="lessThan">
      <formula>0</formula>
    </cfRule>
  </conditionalFormatting>
  <conditionalFormatting sqref="A169 E169">
    <cfRule type="cellIs" dxfId="2908" priority="4897" stopIfTrue="1" operator="lessThan">
      <formula>0</formula>
    </cfRule>
  </conditionalFormatting>
  <conditionalFormatting sqref="A169 E169">
    <cfRule type="cellIs" dxfId="2907" priority="4896" stopIfTrue="1" operator="lessThan">
      <formula>0</formula>
    </cfRule>
  </conditionalFormatting>
  <conditionalFormatting sqref="A169 E169">
    <cfRule type="cellIs" dxfId="2906" priority="4895" stopIfTrue="1" operator="lessThan">
      <formula>0</formula>
    </cfRule>
  </conditionalFormatting>
  <conditionalFormatting sqref="A169 E169">
    <cfRule type="cellIs" dxfId="2905" priority="4894" stopIfTrue="1" operator="lessThan">
      <formula>0</formula>
    </cfRule>
  </conditionalFormatting>
  <conditionalFormatting sqref="A169 E169">
    <cfRule type="cellIs" dxfId="2904" priority="4893" stopIfTrue="1" operator="lessThan">
      <formula>0</formula>
    </cfRule>
  </conditionalFormatting>
  <conditionalFormatting sqref="A169 E169">
    <cfRule type="cellIs" dxfId="2903" priority="4892" stopIfTrue="1" operator="lessThan">
      <formula>0</formula>
    </cfRule>
  </conditionalFormatting>
  <conditionalFormatting sqref="A169 E169">
    <cfRule type="cellIs" dxfId="2902" priority="4891" stopIfTrue="1" operator="lessThan">
      <formula>0</formula>
    </cfRule>
  </conditionalFormatting>
  <conditionalFormatting sqref="A169 E169">
    <cfRule type="cellIs" dxfId="2901" priority="4890" stopIfTrue="1" operator="lessThan">
      <formula>0</formula>
    </cfRule>
  </conditionalFormatting>
  <conditionalFormatting sqref="A169 E169">
    <cfRule type="cellIs" dxfId="2900" priority="4889" stopIfTrue="1" operator="lessThan">
      <formula>0</formula>
    </cfRule>
  </conditionalFormatting>
  <conditionalFormatting sqref="A169 E169">
    <cfRule type="cellIs" dxfId="2899" priority="4888" stopIfTrue="1" operator="lessThan">
      <formula>0</formula>
    </cfRule>
  </conditionalFormatting>
  <conditionalFormatting sqref="A169 E169">
    <cfRule type="cellIs" dxfId="2898" priority="4887" stopIfTrue="1" operator="lessThan">
      <formula>0</formula>
    </cfRule>
  </conditionalFormatting>
  <conditionalFormatting sqref="A169 E169">
    <cfRule type="cellIs" dxfId="2897" priority="4886" stopIfTrue="1" operator="lessThan">
      <formula>0</formula>
    </cfRule>
  </conditionalFormatting>
  <conditionalFormatting sqref="A169 E169">
    <cfRule type="cellIs" dxfId="2896" priority="4885" stopIfTrue="1" operator="lessThan">
      <formula>0</formula>
    </cfRule>
  </conditionalFormatting>
  <conditionalFormatting sqref="A169 E169">
    <cfRule type="cellIs" dxfId="2895" priority="4884" stopIfTrue="1" operator="lessThan">
      <formula>0</formula>
    </cfRule>
  </conditionalFormatting>
  <conditionalFormatting sqref="A169 E169">
    <cfRule type="cellIs" dxfId="2894" priority="4883" stopIfTrue="1" operator="lessThan">
      <formula>0</formula>
    </cfRule>
  </conditionalFormatting>
  <conditionalFormatting sqref="B170:D170">
    <cfRule type="cellIs" dxfId="2893" priority="4882" stopIfTrue="1" operator="lessThan">
      <formula>0</formula>
    </cfRule>
  </conditionalFormatting>
  <conditionalFormatting sqref="B170:D170">
    <cfRule type="cellIs" dxfId="2892" priority="4881" stopIfTrue="1" operator="lessThan">
      <formula>0</formula>
    </cfRule>
  </conditionalFormatting>
  <conditionalFormatting sqref="B170:D170">
    <cfRule type="cellIs" dxfId="2891" priority="4880" stopIfTrue="1" operator="lessThan">
      <formula>0</formula>
    </cfRule>
  </conditionalFormatting>
  <conditionalFormatting sqref="B170:D170">
    <cfRule type="cellIs" dxfId="2890" priority="4879" stopIfTrue="1" operator="lessThan">
      <formula>0</formula>
    </cfRule>
  </conditionalFormatting>
  <conditionalFormatting sqref="B170:D170">
    <cfRule type="cellIs" dxfId="2889" priority="4878" stopIfTrue="1" operator="lessThan">
      <formula>0</formula>
    </cfRule>
  </conditionalFormatting>
  <conditionalFormatting sqref="B170:D170">
    <cfRule type="cellIs" dxfId="2888" priority="4877" stopIfTrue="1" operator="lessThan">
      <formula>0</formula>
    </cfRule>
  </conditionalFormatting>
  <conditionalFormatting sqref="B170:D170">
    <cfRule type="cellIs" dxfId="2887" priority="4876" stopIfTrue="1" operator="lessThan">
      <formula>0</formula>
    </cfRule>
  </conditionalFormatting>
  <conditionalFormatting sqref="B170:D170">
    <cfRule type="cellIs" dxfId="2886" priority="4875" stopIfTrue="1" operator="lessThan">
      <formula>0</formula>
    </cfRule>
  </conditionalFormatting>
  <conditionalFormatting sqref="B170:D170">
    <cfRule type="cellIs" dxfId="2885" priority="4874" stopIfTrue="1" operator="lessThan">
      <formula>0</formula>
    </cfRule>
  </conditionalFormatting>
  <conditionalFormatting sqref="B170:D170">
    <cfRule type="cellIs" dxfId="2884" priority="4873" stopIfTrue="1" operator="lessThan">
      <formula>0</formula>
    </cfRule>
  </conditionalFormatting>
  <conditionalFormatting sqref="B170:D170">
    <cfRule type="cellIs" dxfId="2883" priority="4872" stopIfTrue="1" operator="lessThan">
      <formula>0</formula>
    </cfRule>
  </conditionalFormatting>
  <conditionalFormatting sqref="B170:D170">
    <cfRule type="cellIs" dxfId="2882" priority="4871" stopIfTrue="1" operator="lessThan">
      <formula>0</formula>
    </cfRule>
  </conditionalFormatting>
  <conditionalFormatting sqref="B170:D170">
    <cfRule type="cellIs" dxfId="2881" priority="4870" stopIfTrue="1" operator="lessThan">
      <formula>0</formula>
    </cfRule>
  </conditionalFormatting>
  <conditionalFormatting sqref="B170:D170">
    <cfRule type="cellIs" dxfId="2880" priority="4869" stopIfTrue="1" operator="lessThan">
      <formula>0</formula>
    </cfRule>
  </conditionalFormatting>
  <conditionalFormatting sqref="B170:D170">
    <cfRule type="cellIs" dxfId="2879" priority="4868" stopIfTrue="1" operator="lessThan">
      <formula>0</formula>
    </cfRule>
  </conditionalFormatting>
  <conditionalFormatting sqref="B170:D170">
    <cfRule type="cellIs" dxfId="2878" priority="4867" stopIfTrue="1" operator="lessThan">
      <formula>0</formula>
    </cfRule>
  </conditionalFormatting>
  <conditionalFormatting sqref="B170:D170">
    <cfRule type="cellIs" dxfId="2877" priority="4866" stopIfTrue="1" operator="lessThan">
      <formula>0</formula>
    </cfRule>
  </conditionalFormatting>
  <conditionalFormatting sqref="B170:D170">
    <cfRule type="cellIs" dxfId="2876" priority="4865" stopIfTrue="1" operator="lessThan">
      <formula>0</formula>
    </cfRule>
  </conditionalFormatting>
  <conditionalFormatting sqref="B170:D170">
    <cfRule type="cellIs" dxfId="2875" priority="4864" stopIfTrue="1" operator="lessThan">
      <formula>0</formula>
    </cfRule>
  </conditionalFormatting>
  <conditionalFormatting sqref="B170:D170">
    <cfRule type="cellIs" dxfId="2874" priority="4863" stopIfTrue="1" operator="lessThan">
      <formula>0</formula>
    </cfRule>
  </conditionalFormatting>
  <conditionalFormatting sqref="B170:D170">
    <cfRule type="cellIs" dxfId="2873" priority="4862" stopIfTrue="1" operator="lessThan">
      <formula>0</formula>
    </cfRule>
  </conditionalFormatting>
  <conditionalFormatting sqref="B170:D170">
    <cfRule type="cellIs" dxfId="2872" priority="4861" stopIfTrue="1" operator="lessThan">
      <formula>0</formula>
    </cfRule>
  </conditionalFormatting>
  <conditionalFormatting sqref="B170:D170">
    <cfRule type="cellIs" dxfId="2871" priority="4860" stopIfTrue="1" operator="lessThan">
      <formula>0</formula>
    </cfRule>
  </conditionalFormatting>
  <conditionalFormatting sqref="B170:D170">
    <cfRule type="cellIs" dxfId="2870" priority="4859" stopIfTrue="1" operator="lessThan">
      <formula>0</formula>
    </cfRule>
  </conditionalFormatting>
  <conditionalFormatting sqref="B170:D170">
    <cfRule type="cellIs" dxfId="2869" priority="4858" stopIfTrue="1" operator="lessThan">
      <formula>0</formula>
    </cfRule>
  </conditionalFormatting>
  <conditionalFormatting sqref="A170 E170">
    <cfRule type="cellIs" dxfId="2868" priority="4857" stopIfTrue="1" operator="lessThan">
      <formula>0</formula>
    </cfRule>
  </conditionalFormatting>
  <conditionalFormatting sqref="A170 E170">
    <cfRule type="cellIs" dxfId="2867" priority="4856" stopIfTrue="1" operator="lessThan">
      <formula>0</formula>
    </cfRule>
  </conditionalFormatting>
  <conditionalFormatting sqref="A170 E170">
    <cfRule type="cellIs" dxfId="2866" priority="4855" stopIfTrue="1" operator="lessThan">
      <formula>0</formula>
    </cfRule>
  </conditionalFormatting>
  <conditionalFormatting sqref="A170 E170">
    <cfRule type="cellIs" dxfId="2865" priority="4854" stopIfTrue="1" operator="lessThan">
      <formula>0</formula>
    </cfRule>
  </conditionalFormatting>
  <conditionalFormatting sqref="A170 E170">
    <cfRule type="cellIs" dxfId="2864" priority="4853" stopIfTrue="1" operator="lessThan">
      <formula>0</formula>
    </cfRule>
  </conditionalFormatting>
  <conditionalFormatting sqref="A170 E170">
    <cfRule type="cellIs" dxfId="2863" priority="4852" stopIfTrue="1" operator="lessThan">
      <formula>0</formula>
    </cfRule>
  </conditionalFormatting>
  <conditionalFormatting sqref="A170 E170">
    <cfRule type="cellIs" dxfId="2862" priority="4851" stopIfTrue="1" operator="lessThan">
      <formula>0</formula>
    </cfRule>
  </conditionalFormatting>
  <conditionalFormatting sqref="A170 E170">
    <cfRule type="cellIs" dxfId="2861" priority="4850" stopIfTrue="1" operator="lessThan">
      <formula>0</formula>
    </cfRule>
  </conditionalFormatting>
  <conditionalFormatting sqref="A170 E170">
    <cfRule type="cellIs" dxfId="2860" priority="4849" stopIfTrue="1" operator="lessThan">
      <formula>0</formula>
    </cfRule>
  </conditionalFormatting>
  <conditionalFormatting sqref="A170 E170">
    <cfRule type="cellIs" dxfId="2859" priority="4848" stopIfTrue="1" operator="lessThan">
      <formula>0</formula>
    </cfRule>
  </conditionalFormatting>
  <conditionalFormatting sqref="A170 E170">
    <cfRule type="cellIs" dxfId="2858" priority="4847" stopIfTrue="1" operator="lessThan">
      <formula>0</formula>
    </cfRule>
  </conditionalFormatting>
  <conditionalFormatting sqref="A170 E170">
    <cfRule type="cellIs" dxfId="2857" priority="4846" stopIfTrue="1" operator="lessThan">
      <formula>0</formula>
    </cfRule>
  </conditionalFormatting>
  <conditionalFormatting sqref="A170 E170">
    <cfRule type="cellIs" dxfId="2856" priority="4845" stopIfTrue="1" operator="lessThan">
      <formula>0</formula>
    </cfRule>
  </conditionalFormatting>
  <conditionalFormatting sqref="A170 E170">
    <cfRule type="cellIs" dxfId="2855" priority="4844" stopIfTrue="1" operator="lessThan">
      <formula>0</formula>
    </cfRule>
  </conditionalFormatting>
  <conditionalFormatting sqref="A170 E170">
    <cfRule type="cellIs" dxfId="2854" priority="4843" stopIfTrue="1" operator="lessThan">
      <formula>0</formula>
    </cfRule>
  </conditionalFormatting>
  <conditionalFormatting sqref="A170 E170">
    <cfRule type="cellIs" dxfId="2853" priority="4842" stopIfTrue="1" operator="lessThan">
      <formula>0</formula>
    </cfRule>
  </conditionalFormatting>
  <conditionalFormatting sqref="A170 E170">
    <cfRule type="cellIs" dxfId="2852" priority="4841" stopIfTrue="1" operator="lessThan">
      <formula>0</formula>
    </cfRule>
  </conditionalFormatting>
  <conditionalFormatting sqref="A170 E170">
    <cfRule type="cellIs" dxfId="2851" priority="4840" stopIfTrue="1" operator="lessThan">
      <formula>0</formula>
    </cfRule>
  </conditionalFormatting>
  <conditionalFormatting sqref="A170 E170">
    <cfRule type="cellIs" dxfId="2850" priority="4839" stopIfTrue="1" operator="lessThan">
      <formula>0</formula>
    </cfRule>
  </conditionalFormatting>
  <conditionalFormatting sqref="A170 E170">
    <cfRule type="cellIs" dxfId="2849" priority="4838" stopIfTrue="1" operator="lessThan">
      <formula>0</formula>
    </cfRule>
  </conditionalFormatting>
  <conditionalFormatting sqref="A170 E170">
    <cfRule type="cellIs" dxfId="2848" priority="4837" stopIfTrue="1" operator="lessThan">
      <formula>0</formula>
    </cfRule>
  </conditionalFormatting>
  <conditionalFormatting sqref="A170 E170">
    <cfRule type="cellIs" dxfId="2847" priority="4836" stopIfTrue="1" operator="lessThan">
      <formula>0</formula>
    </cfRule>
  </conditionalFormatting>
  <conditionalFormatting sqref="A170 E170">
    <cfRule type="cellIs" dxfId="2846" priority="4835" stopIfTrue="1" operator="lessThan">
      <formula>0</formula>
    </cfRule>
  </conditionalFormatting>
  <conditionalFormatting sqref="A170 E170">
    <cfRule type="cellIs" dxfId="2845" priority="4834" stopIfTrue="1" operator="lessThan">
      <formula>0</formula>
    </cfRule>
  </conditionalFormatting>
  <conditionalFormatting sqref="A170 E170">
    <cfRule type="cellIs" dxfId="2844" priority="4833" stopIfTrue="1" operator="lessThan">
      <formula>0</formula>
    </cfRule>
  </conditionalFormatting>
  <conditionalFormatting sqref="B171:D171">
    <cfRule type="cellIs" dxfId="2843" priority="4832" stopIfTrue="1" operator="lessThan">
      <formula>0</formula>
    </cfRule>
  </conditionalFormatting>
  <conditionalFormatting sqref="B171:D171">
    <cfRule type="cellIs" dxfId="2842" priority="4831" stopIfTrue="1" operator="lessThan">
      <formula>0</formula>
    </cfRule>
  </conditionalFormatting>
  <conditionalFormatting sqref="B171:D171">
    <cfRule type="cellIs" dxfId="2841" priority="4830" stopIfTrue="1" operator="lessThan">
      <formula>0</formula>
    </cfRule>
  </conditionalFormatting>
  <conditionalFormatting sqref="B171:D171">
    <cfRule type="cellIs" dxfId="2840" priority="4829" stopIfTrue="1" operator="lessThan">
      <formula>0</formula>
    </cfRule>
  </conditionalFormatting>
  <conditionalFormatting sqref="B171:D171">
    <cfRule type="cellIs" dxfId="2839" priority="4828" stopIfTrue="1" operator="lessThan">
      <formula>0</formula>
    </cfRule>
  </conditionalFormatting>
  <conditionalFormatting sqref="B171:D171">
    <cfRule type="cellIs" dxfId="2838" priority="4827" stopIfTrue="1" operator="lessThan">
      <formula>0</formula>
    </cfRule>
  </conditionalFormatting>
  <conditionalFormatting sqref="B171:D171">
    <cfRule type="cellIs" dxfId="2837" priority="4826" stopIfTrue="1" operator="lessThan">
      <formula>0</formula>
    </cfRule>
  </conditionalFormatting>
  <conditionalFormatting sqref="B171:D171">
    <cfRule type="cellIs" dxfId="2836" priority="4825" stopIfTrue="1" operator="lessThan">
      <formula>0</formula>
    </cfRule>
  </conditionalFormatting>
  <conditionalFormatting sqref="B171:D171">
    <cfRule type="cellIs" dxfId="2835" priority="4824" stopIfTrue="1" operator="lessThan">
      <formula>0</formula>
    </cfRule>
  </conditionalFormatting>
  <conditionalFormatting sqref="B171:D171">
    <cfRule type="cellIs" dxfId="2834" priority="4823" stopIfTrue="1" operator="lessThan">
      <formula>0</formula>
    </cfRule>
  </conditionalFormatting>
  <conditionalFormatting sqref="B171:D171">
    <cfRule type="cellIs" dxfId="2833" priority="4822" stopIfTrue="1" operator="lessThan">
      <formula>0</formula>
    </cfRule>
  </conditionalFormatting>
  <conditionalFormatting sqref="B171:D171">
    <cfRule type="cellIs" dxfId="2832" priority="4821" stopIfTrue="1" operator="lessThan">
      <formula>0</formula>
    </cfRule>
  </conditionalFormatting>
  <conditionalFormatting sqref="B171:D171">
    <cfRule type="cellIs" dxfId="2831" priority="4820" stopIfTrue="1" operator="lessThan">
      <formula>0</formula>
    </cfRule>
  </conditionalFormatting>
  <conditionalFormatting sqref="B171:D171">
    <cfRule type="cellIs" dxfId="2830" priority="4819" stopIfTrue="1" operator="lessThan">
      <formula>0</formula>
    </cfRule>
  </conditionalFormatting>
  <conditionalFormatting sqref="B171:D171">
    <cfRule type="cellIs" dxfId="2829" priority="4818" stopIfTrue="1" operator="lessThan">
      <formula>0</formula>
    </cfRule>
  </conditionalFormatting>
  <conditionalFormatting sqref="B171:D171">
    <cfRule type="cellIs" dxfId="2828" priority="4817" stopIfTrue="1" operator="lessThan">
      <formula>0</formula>
    </cfRule>
  </conditionalFormatting>
  <conditionalFormatting sqref="B171:D171">
    <cfRule type="cellIs" dxfId="2827" priority="4816" stopIfTrue="1" operator="lessThan">
      <formula>0</formula>
    </cfRule>
  </conditionalFormatting>
  <conditionalFormatting sqref="B171:D171">
    <cfRule type="cellIs" dxfId="2826" priority="4815" stopIfTrue="1" operator="lessThan">
      <formula>0</formula>
    </cfRule>
  </conditionalFormatting>
  <conditionalFormatting sqref="B171:D171">
    <cfRule type="cellIs" dxfId="2825" priority="4814" stopIfTrue="1" operator="lessThan">
      <formula>0</formula>
    </cfRule>
  </conditionalFormatting>
  <conditionalFormatting sqref="B171:D171">
    <cfRule type="cellIs" dxfId="2824" priority="4813" stopIfTrue="1" operator="lessThan">
      <formula>0</formula>
    </cfRule>
  </conditionalFormatting>
  <conditionalFormatting sqref="B171:D171">
    <cfRule type="cellIs" dxfId="2823" priority="4812" stopIfTrue="1" operator="lessThan">
      <formula>0</formula>
    </cfRule>
  </conditionalFormatting>
  <conditionalFormatting sqref="B171:D171">
    <cfRule type="cellIs" dxfId="2822" priority="4811" stopIfTrue="1" operator="lessThan">
      <formula>0</formula>
    </cfRule>
  </conditionalFormatting>
  <conditionalFormatting sqref="B171:D171">
    <cfRule type="cellIs" dxfId="2821" priority="4810" stopIfTrue="1" operator="lessThan">
      <formula>0</formula>
    </cfRule>
  </conditionalFormatting>
  <conditionalFormatting sqref="B171:D171">
    <cfRule type="cellIs" dxfId="2820" priority="4809" stopIfTrue="1" operator="lessThan">
      <formula>0</formula>
    </cfRule>
  </conditionalFormatting>
  <conditionalFormatting sqref="B171:D171">
    <cfRule type="cellIs" dxfId="2819" priority="4808" stopIfTrue="1" operator="lessThan">
      <formula>0</formula>
    </cfRule>
  </conditionalFormatting>
  <conditionalFormatting sqref="A171 E171">
    <cfRule type="cellIs" dxfId="2818" priority="4807" stopIfTrue="1" operator="lessThan">
      <formula>0</formula>
    </cfRule>
  </conditionalFormatting>
  <conditionalFormatting sqref="A171 E171">
    <cfRule type="cellIs" dxfId="2817" priority="4806" stopIfTrue="1" operator="lessThan">
      <formula>0</formula>
    </cfRule>
  </conditionalFormatting>
  <conditionalFormatting sqref="A171 E171">
    <cfRule type="cellIs" dxfId="2816" priority="4805" stopIfTrue="1" operator="lessThan">
      <formula>0</formula>
    </cfRule>
  </conditionalFormatting>
  <conditionalFormatting sqref="A171 E171">
    <cfRule type="cellIs" dxfId="2815" priority="4804" stopIfTrue="1" operator="lessThan">
      <formula>0</formula>
    </cfRule>
  </conditionalFormatting>
  <conditionalFormatting sqref="A171 E171">
    <cfRule type="cellIs" dxfId="2814" priority="4803" stopIfTrue="1" operator="lessThan">
      <formula>0</formula>
    </cfRule>
  </conditionalFormatting>
  <conditionalFormatting sqref="A171 E171">
    <cfRule type="cellIs" dxfId="2813" priority="4802" stopIfTrue="1" operator="lessThan">
      <formula>0</formula>
    </cfRule>
  </conditionalFormatting>
  <conditionalFormatting sqref="A171 E171">
    <cfRule type="cellIs" dxfId="2812" priority="4801" stopIfTrue="1" operator="lessThan">
      <formula>0</formula>
    </cfRule>
  </conditionalFormatting>
  <conditionalFormatting sqref="A171 E171">
    <cfRule type="cellIs" dxfId="2811" priority="4800" stopIfTrue="1" operator="lessThan">
      <formula>0</formula>
    </cfRule>
  </conditionalFormatting>
  <conditionalFormatting sqref="A171 E171">
    <cfRule type="cellIs" dxfId="2810" priority="4799" stopIfTrue="1" operator="lessThan">
      <formula>0</formula>
    </cfRule>
  </conditionalFormatting>
  <conditionalFormatting sqref="A171 E171">
    <cfRule type="cellIs" dxfId="2809" priority="4798" stopIfTrue="1" operator="lessThan">
      <formula>0</formula>
    </cfRule>
  </conditionalFormatting>
  <conditionalFormatting sqref="A171 E171">
    <cfRule type="cellIs" dxfId="2808" priority="4797" stopIfTrue="1" operator="lessThan">
      <formula>0</formula>
    </cfRule>
  </conditionalFormatting>
  <conditionalFormatting sqref="A171 E171">
    <cfRule type="cellIs" dxfId="2807" priority="4796" stopIfTrue="1" operator="lessThan">
      <formula>0</formula>
    </cfRule>
  </conditionalFormatting>
  <conditionalFormatting sqref="A171 E171">
    <cfRule type="cellIs" dxfId="2806" priority="4795" stopIfTrue="1" operator="lessThan">
      <formula>0</formula>
    </cfRule>
  </conditionalFormatting>
  <conditionalFormatting sqref="A171 E171">
    <cfRule type="cellIs" dxfId="2805" priority="4794" stopIfTrue="1" operator="lessThan">
      <formula>0</formula>
    </cfRule>
  </conditionalFormatting>
  <conditionalFormatting sqref="A171 E171">
    <cfRule type="cellIs" dxfId="2804" priority="4793" stopIfTrue="1" operator="lessThan">
      <formula>0</formula>
    </cfRule>
  </conditionalFormatting>
  <conditionalFormatting sqref="A171 E171">
    <cfRule type="cellIs" dxfId="2803" priority="4792" stopIfTrue="1" operator="lessThan">
      <formula>0</formula>
    </cfRule>
  </conditionalFormatting>
  <conditionalFormatting sqref="A171 E171">
    <cfRule type="cellIs" dxfId="2802" priority="4791" stopIfTrue="1" operator="lessThan">
      <formula>0</formula>
    </cfRule>
  </conditionalFormatting>
  <conditionalFormatting sqref="A171 E171">
    <cfRule type="cellIs" dxfId="2801" priority="4790" stopIfTrue="1" operator="lessThan">
      <formula>0</formula>
    </cfRule>
  </conditionalFormatting>
  <conditionalFormatting sqref="A171 E171">
    <cfRule type="cellIs" dxfId="2800" priority="4789" stopIfTrue="1" operator="lessThan">
      <formula>0</formula>
    </cfRule>
  </conditionalFormatting>
  <conditionalFormatting sqref="A171 E171">
    <cfRule type="cellIs" dxfId="2799" priority="4788" stopIfTrue="1" operator="lessThan">
      <formula>0</formula>
    </cfRule>
  </conditionalFormatting>
  <conditionalFormatting sqref="A171 E171">
    <cfRule type="cellIs" dxfId="2798" priority="4787" stopIfTrue="1" operator="lessThan">
      <formula>0</formula>
    </cfRule>
  </conditionalFormatting>
  <conditionalFormatting sqref="A171 E171">
    <cfRule type="cellIs" dxfId="2797" priority="4786" stopIfTrue="1" operator="lessThan">
      <formula>0</formula>
    </cfRule>
  </conditionalFormatting>
  <conditionalFormatting sqref="A171 E171">
    <cfRule type="cellIs" dxfId="2796" priority="4785" stopIfTrue="1" operator="lessThan">
      <formula>0</formula>
    </cfRule>
  </conditionalFormatting>
  <conditionalFormatting sqref="A171 E171">
    <cfRule type="cellIs" dxfId="2795" priority="4784" stopIfTrue="1" operator="lessThan">
      <formula>0</formula>
    </cfRule>
  </conditionalFormatting>
  <conditionalFormatting sqref="A171 E171">
    <cfRule type="cellIs" dxfId="2794" priority="4783" stopIfTrue="1" operator="lessThan">
      <formula>0</formula>
    </cfRule>
  </conditionalFormatting>
  <conditionalFormatting sqref="B172:D172">
    <cfRule type="cellIs" dxfId="2793" priority="4782" stopIfTrue="1" operator="lessThan">
      <formula>0</formula>
    </cfRule>
  </conditionalFormatting>
  <conditionalFormatting sqref="B172:D172">
    <cfRule type="cellIs" dxfId="2792" priority="4781" stopIfTrue="1" operator="lessThan">
      <formula>0</formula>
    </cfRule>
  </conditionalFormatting>
  <conditionalFormatting sqref="B172:D172">
    <cfRule type="cellIs" dxfId="2791" priority="4780" stopIfTrue="1" operator="lessThan">
      <formula>0</formula>
    </cfRule>
  </conditionalFormatting>
  <conditionalFormatting sqref="B172:D172">
    <cfRule type="cellIs" dxfId="2790" priority="4779" stopIfTrue="1" operator="lessThan">
      <formula>0</formula>
    </cfRule>
  </conditionalFormatting>
  <conditionalFormatting sqref="B172:D172">
    <cfRule type="cellIs" dxfId="2789" priority="4778" stopIfTrue="1" operator="lessThan">
      <formula>0</formula>
    </cfRule>
  </conditionalFormatting>
  <conditionalFormatting sqref="B172:D172">
    <cfRule type="cellIs" dxfId="2788" priority="4777" stopIfTrue="1" operator="lessThan">
      <formula>0</formula>
    </cfRule>
  </conditionalFormatting>
  <conditionalFormatting sqref="B172:D172">
    <cfRule type="cellIs" dxfId="2787" priority="4776" stopIfTrue="1" operator="lessThan">
      <formula>0</formula>
    </cfRule>
  </conditionalFormatting>
  <conditionalFormatting sqref="B172:D172">
    <cfRule type="cellIs" dxfId="2786" priority="4775" stopIfTrue="1" operator="lessThan">
      <formula>0</formula>
    </cfRule>
  </conditionalFormatting>
  <conditionalFormatting sqref="B172:D172">
    <cfRule type="cellIs" dxfId="2785" priority="4774" stopIfTrue="1" operator="lessThan">
      <formula>0</formula>
    </cfRule>
  </conditionalFormatting>
  <conditionalFormatting sqref="B172:D172">
    <cfRule type="cellIs" dxfId="2784" priority="4773" stopIfTrue="1" operator="lessThan">
      <formula>0</formula>
    </cfRule>
  </conditionalFormatting>
  <conditionalFormatting sqref="B172:D172">
    <cfRule type="cellIs" dxfId="2783" priority="4772" stopIfTrue="1" operator="lessThan">
      <formula>0</formula>
    </cfRule>
  </conditionalFormatting>
  <conditionalFormatting sqref="B172:D172">
    <cfRule type="cellIs" dxfId="2782" priority="4771" stopIfTrue="1" operator="lessThan">
      <formula>0</formula>
    </cfRule>
  </conditionalFormatting>
  <conditionalFormatting sqref="B172:D172">
    <cfRule type="cellIs" dxfId="2781" priority="4770" stopIfTrue="1" operator="lessThan">
      <formula>0</formula>
    </cfRule>
  </conditionalFormatting>
  <conditionalFormatting sqref="B172:D172">
    <cfRule type="cellIs" dxfId="2780" priority="4769" stopIfTrue="1" operator="lessThan">
      <formula>0</formula>
    </cfRule>
  </conditionalFormatting>
  <conditionalFormatting sqref="B172:D172">
    <cfRule type="cellIs" dxfId="2779" priority="4768" stopIfTrue="1" operator="lessThan">
      <formula>0</formula>
    </cfRule>
  </conditionalFormatting>
  <conditionalFormatting sqref="B172:D172">
    <cfRule type="cellIs" dxfId="2778" priority="4767" stopIfTrue="1" operator="lessThan">
      <formula>0</formula>
    </cfRule>
  </conditionalFormatting>
  <conditionalFormatting sqref="B172:D172">
    <cfRule type="cellIs" dxfId="2777" priority="4766" stopIfTrue="1" operator="lessThan">
      <formula>0</formula>
    </cfRule>
  </conditionalFormatting>
  <conditionalFormatting sqref="B172:D172">
    <cfRule type="cellIs" dxfId="2776" priority="4765" stopIfTrue="1" operator="lessThan">
      <formula>0</formula>
    </cfRule>
  </conditionalFormatting>
  <conditionalFormatting sqref="B172:D172">
    <cfRule type="cellIs" dxfId="2775" priority="4764" stopIfTrue="1" operator="lessThan">
      <formula>0</formula>
    </cfRule>
  </conditionalFormatting>
  <conditionalFormatting sqref="B172:D172">
    <cfRule type="cellIs" dxfId="2774" priority="4763" stopIfTrue="1" operator="lessThan">
      <formula>0</formula>
    </cfRule>
  </conditionalFormatting>
  <conditionalFormatting sqref="B172:D172">
    <cfRule type="cellIs" dxfId="2773" priority="4762" stopIfTrue="1" operator="lessThan">
      <formula>0</formula>
    </cfRule>
  </conditionalFormatting>
  <conditionalFormatting sqref="B172:D172">
    <cfRule type="cellIs" dxfId="2772" priority="4761" stopIfTrue="1" operator="lessThan">
      <formula>0</formula>
    </cfRule>
  </conditionalFormatting>
  <conditionalFormatting sqref="B172:D172">
    <cfRule type="cellIs" dxfId="2771" priority="4760" stopIfTrue="1" operator="lessThan">
      <formula>0</formula>
    </cfRule>
  </conditionalFormatting>
  <conditionalFormatting sqref="B172:D172">
    <cfRule type="cellIs" dxfId="2770" priority="4759" stopIfTrue="1" operator="lessThan">
      <formula>0</formula>
    </cfRule>
  </conditionalFormatting>
  <conditionalFormatting sqref="B172:D172">
    <cfRule type="cellIs" dxfId="2769" priority="4758" stopIfTrue="1" operator="lessThan">
      <formula>0</formula>
    </cfRule>
  </conditionalFormatting>
  <conditionalFormatting sqref="A172 E172">
    <cfRule type="cellIs" dxfId="2768" priority="4757" stopIfTrue="1" operator="lessThan">
      <formula>0</formula>
    </cfRule>
  </conditionalFormatting>
  <conditionalFormatting sqref="A172 E172">
    <cfRule type="cellIs" dxfId="2767" priority="4756" stopIfTrue="1" operator="lessThan">
      <formula>0</formula>
    </cfRule>
  </conditionalFormatting>
  <conditionalFormatting sqref="A172 E172">
    <cfRule type="cellIs" dxfId="2766" priority="4755" stopIfTrue="1" operator="lessThan">
      <formula>0</formula>
    </cfRule>
  </conditionalFormatting>
  <conditionalFormatting sqref="A172 E172">
    <cfRule type="cellIs" dxfId="2765" priority="4754" stopIfTrue="1" operator="lessThan">
      <formula>0</formula>
    </cfRule>
  </conditionalFormatting>
  <conditionalFormatting sqref="A172 E172">
    <cfRule type="cellIs" dxfId="2764" priority="4753" stopIfTrue="1" operator="lessThan">
      <formula>0</formula>
    </cfRule>
  </conditionalFormatting>
  <conditionalFormatting sqref="A172 E172">
    <cfRule type="cellIs" dxfId="2763" priority="4752" stopIfTrue="1" operator="lessThan">
      <formula>0</formula>
    </cfRule>
  </conditionalFormatting>
  <conditionalFormatting sqref="A172 E172">
    <cfRule type="cellIs" dxfId="2762" priority="4751" stopIfTrue="1" operator="lessThan">
      <formula>0</formula>
    </cfRule>
  </conditionalFormatting>
  <conditionalFormatting sqref="A172 E172">
    <cfRule type="cellIs" dxfId="2761" priority="4750" stopIfTrue="1" operator="lessThan">
      <formula>0</formula>
    </cfRule>
  </conditionalFormatting>
  <conditionalFormatting sqref="A172 E172">
    <cfRule type="cellIs" dxfId="2760" priority="4749" stopIfTrue="1" operator="lessThan">
      <formula>0</formula>
    </cfRule>
  </conditionalFormatting>
  <conditionalFormatting sqref="A172 E172">
    <cfRule type="cellIs" dxfId="2759" priority="4748" stopIfTrue="1" operator="lessThan">
      <formula>0</formula>
    </cfRule>
  </conditionalFormatting>
  <conditionalFormatting sqref="A172 E172">
    <cfRule type="cellIs" dxfId="2758" priority="4747" stopIfTrue="1" operator="lessThan">
      <formula>0</formula>
    </cfRule>
  </conditionalFormatting>
  <conditionalFormatting sqref="A172 E172">
    <cfRule type="cellIs" dxfId="2757" priority="4746" stopIfTrue="1" operator="lessThan">
      <formula>0</formula>
    </cfRule>
  </conditionalFormatting>
  <conditionalFormatting sqref="A172 E172">
    <cfRule type="cellIs" dxfId="2756" priority="4745" stopIfTrue="1" operator="lessThan">
      <formula>0</formula>
    </cfRule>
  </conditionalFormatting>
  <conditionalFormatting sqref="A172 E172">
    <cfRule type="cellIs" dxfId="2755" priority="4744" stopIfTrue="1" operator="lessThan">
      <formula>0</formula>
    </cfRule>
  </conditionalFormatting>
  <conditionalFormatting sqref="A172 E172">
    <cfRule type="cellIs" dxfId="2754" priority="4743" stopIfTrue="1" operator="lessThan">
      <formula>0</formula>
    </cfRule>
  </conditionalFormatting>
  <conditionalFormatting sqref="A172 E172">
    <cfRule type="cellIs" dxfId="2753" priority="4742" stopIfTrue="1" operator="lessThan">
      <formula>0</formula>
    </cfRule>
  </conditionalFormatting>
  <conditionalFormatting sqref="A172 E172">
    <cfRule type="cellIs" dxfId="2752" priority="4741" stopIfTrue="1" operator="lessThan">
      <formula>0</formula>
    </cfRule>
  </conditionalFormatting>
  <conditionalFormatting sqref="A172 E172">
    <cfRule type="cellIs" dxfId="2751" priority="4740" stopIfTrue="1" operator="lessThan">
      <formula>0</formula>
    </cfRule>
  </conditionalFormatting>
  <conditionalFormatting sqref="A172 E172">
    <cfRule type="cellIs" dxfId="2750" priority="4739" stopIfTrue="1" operator="lessThan">
      <formula>0</formula>
    </cfRule>
  </conditionalFormatting>
  <conditionalFormatting sqref="A172 E172">
    <cfRule type="cellIs" dxfId="2749" priority="4738" stopIfTrue="1" operator="lessThan">
      <formula>0</formula>
    </cfRule>
  </conditionalFormatting>
  <conditionalFormatting sqref="A172 E172">
    <cfRule type="cellIs" dxfId="2748" priority="4737" stopIfTrue="1" operator="lessThan">
      <formula>0</formula>
    </cfRule>
  </conditionalFormatting>
  <conditionalFormatting sqref="A172 E172">
    <cfRule type="cellIs" dxfId="2747" priority="4736" stopIfTrue="1" operator="lessThan">
      <formula>0</formula>
    </cfRule>
  </conditionalFormatting>
  <conditionalFormatting sqref="A172 E172">
    <cfRule type="cellIs" dxfId="2746" priority="4735" stopIfTrue="1" operator="lessThan">
      <formula>0</formula>
    </cfRule>
  </conditionalFormatting>
  <conditionalFormatting sqref="A172 E172">
    <cfRule type="cellIs" dxfId="2745" priority="4734" stopIfTrue="1" operator="lessThan">
      <formula>0</formula>
    </cfRule>
  </conditionalFormatting>
  <conditionalFormatting sqref="A172 E172">
    <cfRule type="cellIs" dxfId="2744" priority="4733" stopIfTrue="1" operator="lessThan">
      <formula>0</formula>
    </cfRule>
  </conditionalFormatting>
  <conditionalFormatting sqref="B173:D173">
    <cfRule type="cellIs" dxfId="2743" priority="4732" stopIfTrue="1" operator="lessThan">
      <formula>0</formula>
    </cfRule>
  </conditionalFormatting>
  <conditionalFormatting sqref="B173:D173">
    <cfRule type="cellIs" dxfId="2742" priority="4731" stopIfTrue="1" operator="lessThan">
      <formula>0</formula>
    </cfRule>
  </conditionalFormatting>
  <conditionalFormatting sqref="B173:D173">
    <cfRule type="cellIs" dxfId="2741" priority="4730" stopIfTrue="1" operator="lessThan">
      <formula>0</formula>
    </cfRule>
  </conditionalFormatting>
  <conditionalFormatting sqref="B173:D173">
    <cfRule type="cellIs" dxfId="2740" priority="4729" stopIfTrue="1" operator="lessThan">
      <formula>0</formula>
    </cfRule>
  </conditionalFormatting>
  <conditionalFormatting sqref="B173:D173">
    <cfRule type="cellIs" dxfId="2739" priority="4728" stopIfTrue="1" operator="lessThan">
      <formula>0</formula>
    </cfRule>
  </conditionalFormatting>
  <conditionalFormatting sqref="B173:D173">
    <cfRule type="cellIs" dxfId="2738" priority="4727" stopIfTrue="1" operator="lessThan">
      <formula>0</formula>
    </cfRule>
  </conditionalFormatting>
  <conditionalFormatting sqref="B173:D173">
    <cfRule type="cellIs" dxfId="2737" priority="4726" stopIfTrue="1" operator="lessThan">
      <formula>0</formula>
    </cfRule>
  </conditionalFormatting>
  <conditionalFormatting sqref="B173:D173">
    <cfRule type="cellIs" dxfId="2736" priority="4725" stopIfTrue="1" operator="lessThan">
      <formula>0</formula>
    </cfRule>
  </conditionalFormatting>
  <conditionalFormatting sqref="B173:D173">
    <cfRule type="cellIs" dxfId="2735" priority="4724" stopIfTrue="1" operator="lessThan">
      <formula>0</formula>
    </cfRule>
  </conditionalFormatting>
  <conditionalFormatting sqref="B173:D173">
    <cfRule type="cellIs" dxfId="2734" priority="4723" stopIfTrue="1" operator="lessThan">
      <formula>0</formula>
    </cfRule>
  </conditionalFormatting>
  <conditionalFormatting sqref="B173:D173">
    <cfRule type="cellIs" dxfId="2733" priority="4722" stopIfTrue="1" operator="lessThan">
      <formula>0</formula>
    </cfRule>
  </conditionalFormatting>
  <conditionalFormatting sqref="B173:D173">
    <cfRule type="cellIs" dxfId="2732" priority="4721" stopIfTrue="1" operator="lessThan">
      <formula>0</formula>
    </cfRule>
  </conditionalFormatting>
  <conditionalFormatting sqref="B173:D173">
    <cfRule type="cellIs" dxfId="2731" priority="4720" stopIfTrue="1" operator="lessThan">
      <formula>0</formula>
    </cfRule>
  </conditionalFormatting>
  <conditionalFormatting sqref="B173:D173">
    <cfRule type="cellIs" dxfId="2730" priority="4719" stopIfTrue="1" operator="lessThan">
      <formula>0</formula>
    </cfRule>
  </conditionalFormatting>
  <conditionalFormatting sqref="B173:D173">
    <cfRule type="cellIs" dxfId="2729" priority="4718" stopIfTrue="1" operator="lessThan">
      <formula>0</formula>
    </cfRule>
  </conditionalFormatting>
  <conditionalFormatting sqref="B173:D173">
    <cfRule type="cellIs" dxfId="2728" priority="4717" stopIfTrue="1" operator="lessThan">
      <formula>0</formula>
    </cfRule>
  </conditionalFormatting>
  <conditionalFormatting sqref="B173:D173">
    <cfRule type="cellIs" dxfId="2727" priority="4716" stopIfTrue="1" operator="lessThan">
      <formula>0</formula>
    </cfRule>
  </conditionalFormatting>
  <conditionalFormatting sqref="B173:D173">
    <cfRule type="cellIs" dxfId="2726" priority="4715" stopIfTrue="1" operator="lessThan">
      <formula>0</formula>
    </cfRule>
  </conditionalFormatting>
  <conditionalFormatting sqref="B173:D173">
    <cfRule type="cellIs" dxfId="2725" priority="4714" stopIfTrue="1" operator="lessThan">
      <formula>0</formula>
    </cfRule>
  </conditionalFormatting>
  <conditionalFormatting sqref="B173:D173">
    <cfRule type="cellIs" dxfId="2724" priority="4713" stopIfTrue="1" operator="lessThan">
      <formula>0</formula>
    </cfRule>
  </conditionalFormatting>
  <conditionalFormatting sqref="B173:D173">
    <cfRule type="cellIs" dxfId="2723" priority="4712" stopIfTrue="1" operator="lessThan">
      <formula>0</formula>
    </cfRule>
  </conditionalFormatting>
  <conditionalFormatting sqref="B173:D173">
    <cfRule type="cellIs" dxfId="2722" priority="4711" stopIfTrue="1" operator="lessThan">
      <formula>0</formula>
    </cfRule>
  </conditionalFormatting>
  <conditionalFormatting sqref="B173:D173">
    <cfRule type="cellIs" dxfId="2721" priority="4710" stopIfTrue="1" operator="lessThan">
      <formula>0</formula>
    </cfRule>
  </conditionalFormatting>
  <conditionalFormatting sqref="B173:D173">
    <cfRule type="cellIs" dxfId="2720" priority="4709" stopIfTrue="1" operator="lessThan">
      <formula>0</formula>
    </cfRule>
  </conditionalFormatting>
  <conditionalFormatting sqref="B173:D173">
    <cfRule type="cellIs" dxfId="2719" priority="4708" stopIfTrue="1" operator="lessThan">
      <formula>0</formula>
    </cfRule>
  </conditionalFormatting>
  <conditionalFormatting sqref="A173 E173">
    <cfRule type="cellIs" dxfId="2718" priority="4707" stopIfTrue="1" operator="lessThan">
      <formula>0</formula>
    </cfRule>
  </conditionalFormatting>
  <conditionalFormatting sqref="A173 E173">
    <cfRule type="cellIs" dxfId="2717" priority="4706" stopIfTrue="1" operator="lessThan">
      <formula>0</formula>
    </cfRule>
  </conditionalFormatting>
  <conditionalFormatting sqref="A173 E173">
    <cfRule type="cellIs" dxfId="2716" priority="4705" stopIfTrue="1" operator="lessThan">
      <formula>0</formula>
    </cfRule>
  </conditionalFormatting>
  <conditionalFormatting sqref="A173 E173">
    <cfRule type="cellIs" dxfId="2715" priority="4704" stopIfTrue="1" operator="lessThan">
      <formula>0</formula>
    </cfRule>
  </conditionalFormatting>
  <conditionalFormatting sqref="A173 E173">
    <cfRule type="cellIs" dxfId="2714" priority="4703" stopIfTrue="1" operator="lessThan">
      <formula>0</formula>
    </cfRule>
  </conditionalFormatting>
  <conditionalFormatting sqref="A173 E173">
    <cfRule type="cellIs" dxfId="2713" priority="4702" stopIfTrue="1" operator="lessThan">
      <formula>0</formula>
    </cfRule>
  </conditionalFormatting>
  <conditionalFormatting sqref="A173 E173">
    <cfRule type="cellIs" dxfId="2712" priority="4701" stopIfTrue="1" operator="lessThan">
      <formula>0</formula>
    </cfRule>
  </conditionalFormatting>
  <conditionalFormatting sqref="A173 E173">
    <cfRule type="cellIs" dxfId="2711" priority="4700" stopIfTrue="1" operator="lessThan">
      <formula>0</formula>
    </cfRule>
  </conditionalFormatting>
  <conditionalFormatting sqref="A173 E173">
    <cfRule type="cellIs" dxfId="2710" priority="4699" stopIfTrue="1" operator="lessThan">
      <formula>0</formula>
    </cfRule>
  </conditionalFormatting>
  <conditionalFormatting sqref="A173 E173">
    <cfRule type="cellIs" dxfId="2709" priority="4698" stopIfTrue="1" operator="lessThan">
      <formula>0</formula>
    </cfRule>
  </conditionalFormatting>
  <conditionalFormatting sqref="A173 E173">
    <cfRule type="cellIs" dxfId="2708" priority="4697" stopIfTrue="1" operator="lessThan">
      <formula>0</formula>
    </cfRule>
  </conditionalFormatting>
  <conditionalFormatting sqref="A173 E173">
    <cfRule type="cellIs" dxfId="2707" priority="4696" stopIfTrue="1" operator="lessThan">
      <formula>0</formula>
    </cfRule>
  </conditionalFormatting>
  <conditionalFormatting sqref="A173 E173">
    <cfRule type="cellIs" dxfId="2706" priority="4695" stopIfTrue="1" operator="lessThan">
      <formula>0</formula>
    </cfRule>
  </conditionalFormatting>
  <conditionalFormatting sqref="A173 E173">
    <cfRule type="cellIs" dxfId="2705" priority="4694" stopIfTrue="1" operator="lessThan">
      <formula>0</formula>
    </cfRule>
  </conditionalFormatting>
  <conditionalFormatting sqref="A173 E173">
    <cfRule type="cellIs" dxfId="2704" priority="4693" stopIfTrue="1" operator="lessThan">
      <formula>0</formula>
    </cfRule>
  </conditionalFormatting>
  <conditionalFormatting sqref="A173 E173">
    <cfRule type="cellIs" dxfId="2703" priority="4692" stopIfTrue="1" operator="lessThan">
      <formula>0</formula>
    </cfRule>
  </conditionalFormatting>
  <conditionalFormatting sqref="A173 E173">
    <cfRule type="cellIs" dxfId="2702" priority="4691" stopIfTrue="1" operator="lessThan">
      <formula>0</formula>
    </cfRule>
  </conditionalFormatting>
  <conditionalFormatting sqref="A173 E173">
    <cfRule type="cellIs" dxfId="2701" priority="4690" stopIfTrue="1" operator="lessThan">
      <formula>0</formula>
    </cfRule>
  </conditionalFormatting>
  <conditionalFormatting sqref="A173 E173">
    <cfRule type="cellIs" dxfId="2700" priority="4689" stopIfTrue="1" operator="lessThan">
      <formula>0</formula>
    </cfRule>
  </conditionalFormatting>
  <conditionalFormatting sqref="A173 E173">
    <cfRule type="cellIs" dxfId="2699" priority="4688" stopIfTrue="1" operator="lessThan">
      <formula>0</formula>
    </cfRule>
  </conditionalFormatting>
  <conditionalFormatting sqref="A173 E173">
    <cfRule type="cellIs" dxfId="2698" priority="4687" stopIfTrue="1" operator="lessThan">
      <formula>0</formula>
    </cfRule>
  </conditionalFormatting>
  <conditionalFormatting sqref="A173 E173">
    <cfRule type="cellIs" dxfId="2697" priority="4686" stopIfTrue="1" operator="lessThan">
      <formula>0</formula>
    </cfRule>
  </conditionalFormatting>
  <conditionalFormatting sqref="A173 E173">
    <cfRule type="cellIs" dxfId="2696" priority="4685" stopIfTrue="1" operator="lessThan">
      <formula>0</formula>
    </cfRule>
  </conditionalFormatting>
  <conditionalFormatting sqref="A173 E173">
    <cfRule type="cellIs" dxfId="2695" priority="4684" stopIfTrue="1" operator="lessThan">
      <formula>0</formula>
    </cfRule>
  </conditionalFormatting>
  <conditionalFormatting sqref="A173 E173">
    <cfRule type="cellIs" dxfId="2694" priority="4683" stopIfTrue="1" operator="lessThan">
      <formula>0</formula>
    </cfRule>
  </conditionalFormatting>
  <conditionalFormatting sqref="A174 E174">
    <cfRule type="cellIs" dxfId="2693" priority="4682" stopIfTrue="1" operator="lessThan">
      <formula>0</formula>
    </cfRule>
  </conditionalFormatting>
  <conditionalFormatting sqref="A174 E174">
    <cfRule type="cellIs" dxfId="2692" priority="4681" stopIfTrue="1" operator="lessThan">
      <formula>0</formula>
    </cfRule>
  </conditionalFormatting>
  <conditionalFormatting sqref="A174 E174">
    <cfRule type="cellIs" dxfId="2691" priority="4680" stopIfTrue="1" operator="lessThan">
      <formula>0</formula>
    </cfRule>
  </conditionalFormatting>
  <conditionalFormatting sqref="A174 E174">
    <cfRule type="cellIs" dxfId="2690" priority="4679" stopIfTrue="1" operator="lessThan">
      <formula>0</formula>
    </cfRule>
  </conditionalFormatting>
  <conditionalFormatting sqref="A174 E174">
    <cfRule type="cellIs" dxfId="2689" priority="4678" stopIfTrue="1" operator="lessThan">
      <formula>0</formula>
    </cfRule>
  </conditionalFormatting>
  <conditionalFormatting sqref="A174 E174">
    <cfRule type="cellIs" dxfId="2688" priority="4677" stopIfTrue="1" operator="lessThan">
      <formula>0</formula>
    </cfRule>
  </conditionalFormatting>
  <conditionalFormatting sqref="A174 E174">
    <cfRule type="cellIs" dxfId="2687" priority="4676" stopIfTrue="1" operator="lessThan">
      <formula>0</formula>
    </cfRule>
  </conditionalFormatting>
  <conditionalFormatting sqref="A174 E174">
    <cfRule type="cellIs" dxfId="2686" priority="4675" stopIfTrue="1" operator="lessThan">
      <formula>0</formula>
    </cfRule>
  </conditionalFormatting>
  <conditionalFormatting sqref="A174 E174">
    <cfRule type="cellIs" dxfId="2685" priority="4674" stopIfTrue="1" operator="lessThan">
      <formula>0</formula>
    </cfRule>
  </conditionalFormatting>
  <conditionalFormatting sqref="A174 E174">
    <cfRule type="cellIs" dxfId="2684" priority="4673" stopIfTrue="1" operator="lessThan">
      <formula>0</formula>
    </cfRule>
  </conditionalFormatting>
  <conditionalFormatting sqref="A174 E174">
    <cfRule type="cellIs" dxfId="2683" priority="4672" stopIfTrue="1" operator="lessThan">
      <formula>0</formula>
    </cfRule>
  </conditionalFormatting>
  <conditionalFormatting sqref="A174 E174">
    <cfRule type="cellIs" dxfId="2682" priority="4671" stopIfTrue="1" operator="lessThan">
      <formula>0</formula>
    </cfRule>
  </conditionalFormatting>
  <conditionalFormatting sqref="A174 E174">
    <cfRule type="cellIs" dxfId="2681" priority="4670" stopIfTrue="1" operator="lessThan">
      <formula>0</formula>
    </cfRule>
  </conditionalFormatting>
  <conditionalFormatting sqref="A174 E174">
    <cfRule type="cellIs" dxfId="2680" priority="4669" stopIfTrue="1" operator="lessThan">
      <formula>0</formula>
    </cfRule>
  </conditionalFormatting>
  <conditionalFormatting sqref="A174 E174">
    <cfRule type="cellIs" dxfId="2679" priority="4668" stopIfTrue="1" operator="lessThan">
      <formula>0</formula>
    </cfRule>
  </conditionalFormatting>
  <conditionalFormatting sqref="A174 E174">
    <cfRule type="cellIs" dxfId="2678" priority="4667" stopIfTrue="1" operator="lessThan">
      <formula>0</formula>
    </cfRule>
  </conditionalFormatting>
  <conditionalFormatting sqref="A174 E174">
    <cfRule type="cellIs" dxfId="2677" priority="4666" stopIfTrue="1" operator="lessThan">
      <formula>0</formula>
    </cfRule>
  </conditionalFormatting>
  <conditionalFormatting sqref="A174 E174">
    <cfRule type="cellIs" dxfId="2676" priority="4665" stopIfTrue="1" operator="lessThan">
      <formula>0</formula>
    </cfRule>
  </conditionalFormatting>
  <conditionalFormatting sqref="A174 E174">
    <cfRule type="cellIs" dxfId="2675" priority="4664" stopIfTrue="1" operator="lessThan">
      <formula>0</formula>
    </cfRule>
  </conditionalFormatting>
  <conditionalFormatting sqref="A174 E174">
    <cfRule type="cellIs" dxfId="2674" priority="4663" stopIfTrue="1" operator="lessThan">
      <formula>0</formula>
    </cfRule>
  </conditionalFormatting>
  <conditionalFormatting sqref="A174 E174">
    <cfRule type="cellIs" dxfId="2673" priority="4662" stopIfTrue="1" operator="lessThan">
      <formula>0</formula>
    </cfRule>
  </conditionalFormatting>
  <conditionalFormatting sqref="A174 E174">
    <cfRule type="cellIs" dxfId="2672" priority="4661" stopIfTrue="1" operator="lessThan">
      <formula>0</formula>
    </cfRule>
  </conditionalFormatting>
  <conditionalFormatting sqref="A174 E174">
    <cfRule type="cellIs" dxfId="2671" priority="4660" stopIfTrue="1" operator="lessThan">
      <formula>0</formula>
    </cfRule>
  </conditionalFormatting>
  <conditionalFormatting sqref="A174 E174">
    <cfRule type="cellIs" dxfId="2670" priority="4659" stopIfTrue="1" operator="lessThan">
      <formula>0</formula>
    </cfRule>
  </conditionalFormatting>
  <conditionalFormatting sqref="A174 E174">
    <cfRule type="cellIs" dxfId="2669" priority="4658" stopIfTrue="1" operator="lessThan">
      <formula>0</formula>
    </cfRule>
  </conditionalFormatting>
  <conditionalFormatting sqref="B174:D174">
    <cfRule type="cellIs" dxfId="2668" priority="4657" stopIfTrue="1" operator="lessThan">
      <formula>0</formula>
    </cfRule>
  </conditionalFormatting>
  <conditionalFormatting sqref="B174:D174">
    <cfRule type="cellIs" dxfId="2667" priority="4656" stopIfTrue="1" operator="lessThan">
      <formula>0</formula>
    </cfRule>
  </conditionalFormatting>
  <conditionalFormatting sqref="B174:D174">
    <cfRule type="cellIs" dxfId="2666" priority="4655" stopIfTrue="1" operator="lessThan">
      <formula>0</formula>
    </cfRule>
  </conditionalFormatting>
  <conditionalFormatting sqref="B174:D174">
    <cfRule type="cellIs" dxfId="2665" priority="4654" stopIfTrue="1" operator="lessThan">
      <formula>0</formula>
    </cfRule>
  </conditionalFormatting>
  <conditionalFormatting sqref="B174:D174">
    <cfRule type="cellIs" dxfId="2664" priority="4653" stopIfTrue="1" operator="lessThan">
      <formula>0</formula>
    </cfRule>
  </conditionalFormatting>
  <conditionalFormatting sqref="B174:D174">
    <cfRule type="cellIs" dxfId="2663" priority="4652" stopIfTrue="1" operator="lessThan">
      <formula>0</formula>
    </cfRule>
  </conditionalFormatting>
  <conditionalFormatting sqref="B174:D174">
    <cfRule type="cellIs" dxfId="2662" priority="4651" stopIfTrue="1" operator="lessThan">
      <formula>0</formula>
    </cfRule>
  </conditionalFormatting>
  <conditionalFormatting sqref="B174:D174">
    <cfRule type="cellIs" dxfId="2661" priority="4650" stopIfTrue="1" operator="lessThan">
      <formula>0</formula>
    </cfRule>
  </conditionalFormatting>
  <conditionalFormatting sqref="B174:D174">
    <cfRule type="cellIs" dxfId="2660" priority="4649" stopIfTrue="1" operator="lessThan">
      <formula>0</formula>
    </cfRule>
  </conditionalFormatting>
  <conditionalFormatting sqref="B174:D174">
    <cfRule type="cellIs" dxfId="2659" priority="4648" stopIfTrue="1" operator="lessThan">
      <formula>0</formula>
    </cfRule>
  </conditionalFormatting>
  <conditionalFormatting sqref="B174:D174">
    <cfRule type="cellIs" dxfId="2658" priority="4647" stopIfTrue="1" operator="lessThan">
      <formula>0</formula>
    </cfRule>
  </conditionalFormatting>
  <conditionalFormatting sqref="B174:D174">
    <cfRule type="cellIs" dxfId="2657" priority="4646" stopIfTrue="1" operator="lessThan">
      <formula>0</formula>
    </cfRule>
  </conditionalFormatting>
  <conditionalFormatting sqref="B174:D174">
    <cfRule type="cellIs" dxfId="2656" priority="4645" stopIfTrue="1" operator="lessThan">
      <formula>0</formula>
    </cfRule>
  </conditionalFormatting>
  <conditionalFormatting sqref="B174:D174">
    <cfRule type="cellIs" dxfId="2655" priority="4644" stopIfTrue="1" operator="lessThan">
      <formula>0</formula>
    </cfRule>
  </conditionalFormatting>
  <conditionalFormatting sqref="B174:D174">
    <cfRule type="cellIs" dxfId="2654" priority="4643" stopIfTrue="1" operator="lessThan">
      <formula>0</formula>
    </cfRule>
  </conditionalFormatting>
  <conditionalFormatting sqref="B174:D174">
    <cfRule type="cellIs" dxfId="2653" priority="4642" stopIfTrue="1" operator="lessThan">
      <formula>0</formula>
    </cfRule>
  </conditionalFormatting>
  <conditionalFormatting sqref="B174:D174">
    <cfRule type="cellIs" dxfId="2652" priority="4641" stopIfTrue="1" operator="lessThan">
      <formula>0</formula>
    </cfRule>
  </conditionalFormatting>
  <conditionalFormatting sqref="B174:D174">
    <cfRule type="cellIs" dxfId="2651" priority="4640" stopIfTrue="1" operator="lessThan">
      <formula>0</formula>
    </cfRule>
  </conditionalFormatting>
  <conditionalFormatting sqref="B174:D174">
    <cfRule type="cellIs" dxfId="2650" priority="4639" stopIfTrue="1" operator="lessThan">
      <formula>0</formula>
    </cfRule>
  </conditionalFormatting>
  <conditionalFormatting sqref="B174:D174">
    <cfRule type="cellIs" dxfId="2649" priority="4638" stopIfTrue="1" operator="lessThan">
      <formula>0</formula>
    </cfRule>
  </conditionalFormatting>
  <conditionalFormatting sqref="B174:D174">
    <cfRule type="cellIs" dxfId="2648" priority="4637" stopIfTrue="1" operator="lessThan">
      <formula>0</formula>
    </cfRule>
  </conditionalFormatting>
  <conditionalFormatting sqref="B174:D174">
    <cfRule type="cellIs" dxfId="2647" priority="4636" stopIfTrue="1" operator="lessThan">
      <formula>0</formula>
    </cfRule>
  </conditionalFormatting>
  <conditionalFormatting sqref="B174:D174">
    <cfRule type="cellIs" dxfId="2646" priority="4635" stopIfTrue="1" operator="lessThan">
      <formula>0</formula>
    </cfRule>
  </conditionalFormatting>
  <conditionalFormatting sqref="B174:D174">
    <cfRule type="cellIs" dxfId="2645" priority="4634" stopIfTrue="1" operator="lessThan">
      <formula>0</formula>
    </cfRule>
  </conditionalFormatting>
  <conditionalFormatting sqref="B174:D174">
    <cfRule type="cellIs" dxfId="2644" priority="4633" stopIfTrue="1" operator="lessThan">
      <formula>0</formula>
    </cfRule>
  </conditionalFormatting>
  <conditionalFormatting sqref="B175:D175">
    <cfRule type="cellIs" dxfId="2643" priority="4632" stopIfTrue="1" operator="lessThan">
      <formula>0</formula>
    </cfRule>
  </conditionalFormatting>
  <conditionalFormatting sqref="B175:D175">
    <cfRule type="cellIs" dxfId="2642" priority="4631" stopIfTrue="1" operator="lessThan">
      <formula>0</formula>
    </cfRule>
  </conditionalFormatting>
  <conditionalFormatting sqref="B175:D175">
    <cfRule type="cellIs" dxfId="2641" priority="4630" stopIfTrue="1" operator="lessThan">
      <formula>0</formula>
    </cfRule>
  </conditionalFormatting>
  <conditionalFormatting sqref="B175:D175">
    <cfRule type="cellIs" dxfId="2640" priority="4629" stopIfTrue="1" operator="lessThan">
      <formula>0</formula>
    </cfRule>
  </conditionalFormatting>
  <conditionalFormatting sqref="B175:D175">
    <cfRule type="cellIs" dxfId="2639" priority="4628" stopIfTrue="1" operator="lessThan">
      <formula>0</formula>
    </cfRule>
  </conditionalFormatting>
  <conditionalFormatting sqref="B175:D175">
    <cfRule type="cellIs" dxfId="2638" priority="4627" stopIfTrue="1" operator="lessThan">
      <formula>0</formula>
    </cfRule>
  </conditionalFormatting>
  <conditionalFormatting sqref="B175:D175">
    <cfRule type="cellIs" dxfId="2637" priority="4626" stopIfTrue="1" operator="lessThan">
      <formula>0</formula>
    </cfRule>
  </conditionalFormatting>
  <conditionalFormatting sqref="B175:D175">
    <cfRule type="cellIs" dxfId="2636" priority="4625" stopIfTrue="1" operator="lessThan">
      <formula>0</formula>
    </cfRule>
  </conditionalFormatting>
  <conditionalFormatting sqref="B175:D175">
    <cfRule type="cellIs" dxfId="2635" priority="4624" stopIfTrue="1" operator="lessThan">
      <formula>0</formula>
    </cfRule>
  </conditionalFormatting>
  <conditionalFormatting sqref="B175:D175">
    <cfRule type="cellIs" dxfId="2634" priority="4623" stopIfTrue="1" operator="lessThan">
      <formula>0</formula>
    </cfRule>
  </conditionalFormatting>
  <conditionalFormatting sqref="B175:D175">
    <cfRule type="cellIs" dxfId="2633" priority="4622" stopIfTrue="1" operator="lessThan">
      <formula>0</formula>
    </cfRule>
  </conditionalFormatting>
  <conditionalFormatting sqref="B175:D175">
    <cfRule type="cellIs" dxfId="2632" priority="4621" stopIfTrue="1" operator="lessThan">
      <formula>0</formula>
    </cfRule>
  </conditionalFormatting>
  <conditionalFormatting sqref="B175:D175">
    <cfRule type="cellIs" dxfId="2631" priority="4620" stopIfTrue="1" operator="lessThan">
      <formula>0</formula>
    </cfRule>
  </conditionalFormatting>
  <conditionalFormatting sqref="B175:D175">
    <cfRule type="cellIs" dxfId="2630" priority="4619" stopIfTrue="1" operator="lessThan">
      <formula>0</formula>
    </cfRule>
  </conditionalFormatting>
  <conditionalFormatting sqref="B175:D175">
    <cfRule type="cellIs" dxfId="2629" priority="4618" stopIfTrue="1" operator="lessThan">
      <formula>0</formula>
    </cfRule>
  </conditionalFormatting>
  <conditionalFormatting sqref="B175:D175">
    <cfRule type="cellIs" dxfId="2628" priority="4617" stopIfTrue="1" operator="lessThan">
      <formula>0</formula>
    </cfRule>
  </conditionalFormatting>
  <conditionalFormatting sqref="B175:D175">
    <cfRule type="cellIs" dxfId="2627" priority="4616" stopIfTrue="1" operator="lessThan">
      <formula>0</formula>
    </cfRule>
  </conditionalFormatting>
  <conditionalFormatting sqref="B175:D175">
    <cfRule type="cellIs" dxfId="2626" priority="4615" stopIfTrue="1" operator="lessThan">
      <formula>0</formula>
    </cfRule>
  </conditionalFormatting>
  <conditionalFormatting sqref="B175:D175">
    <cfRule type="cellIs" dxfId="2625" priority="4614" stopIfTrue="1" operator="lessThan">
      <formula>0</formula>
    </cfRule>
  </conditionalFormatting>
  <conditionalFormatting sqref="B175:D175">
    <cfRule type="cellIs" dxfId="2624" priority="4613" stopIfTrue="1" operator="lessThan">
      <formula>0</formula>
    </cfRule>
  </conditionalFormatting>
  <conditionalFormatting sqref="B175:D175">
    <cfRule type="cellIs" dxfId="2623" priority="4612" stopIfTrue="1" operator="lessThan">
      <formula>0</formula>
    </cfRule>
  </conditionalFormatting>
  <conditionalFormatting sqref="B175:D175">
    <cfRule type="cellIs" dxfId="2622" priority="4611" stopIfTrue="1" operator="lessThan">
      <formula>0</formula>
    </cfRule>
  </conditionalFormatting>
  <conditionalFormatting sqref="B175:D175">
    <cfRule type="cellIs" dxfId="2621" priority="4610" stopIfTrue="1" operator="lessThan">
      <formula>0</formula>
    </cfRule>
  </conditionalFormatting>
  <conditionalFormatting sqref="B175:D175">
    <cfRule type="cellIs" dxfId="2620" priority="4609" stopIfTrue="1" operator="lessThan">
      <formula>0</formula>
    </cfRule>
  </conditionalFormatting>
  <conditionalFormatting sqref="B175:D175">
    <cfRule type="cellIs" dxfId="2619" priority="4608" stopIfTrue="1" operator="lessThan">
      <formula>0</formula>
    </cfRule>
  </conditionalFormatting>
  <conditionalFormatting sqref="A175 E175">
    <cfRule type="cellIs" dxfId="2618" priority="4607" stopIfTrue="1" operator="lessThan">
      <formula>0</formula>
    </cfRule>
  </conditionalFormatting>
  <conditionalFormatting sqref="A175 E175">
    <cfRule type="cellIs" dxfId="2617" priority="4606" stopIfTrue="1" operator="lessThan">
      <formula>0</formula>
    </cfRule>
  </conditionalFormatting>
  <conditionalFormatting sqref="A175 E175">
    <cfRule type="cellIs" dxfId="2616" priority="4605" stopIfTrue="1" operator="lessThan">
      <formula>0</formula>
    </cfRule>
  </conditionalFormatting>
  <conditionalFormatting sqref="A175 E175">
    <cfRule type="cellIs" dxfId="2615" priority="4604" stopIfTrue="1" operator="lessThan">
      <formula>0</formula>
    </cfRule>
  </conditionalFormatting>
  <conditionalFormatting sqref="A175 E175">
    <cfRule type="cellIs" dxfId="2614" priority="4603" stopIfTrue="1" operator="lessThan">
      <formula>0</formula>
    </cfRule>
  </conditionalFormatting>
  <conditionalFormatting sqref="A175 E175">
    <cfRule type="cellIs" dxfId="2613" priority="4602" stopIfTrue="1" operator="lessThan">
      <formula>0</formula>
    </cfRule>
  </conditionalFormatting>
  <conditionalFormatting sqref="A175 E175">
    <cfRule type="cellIs" dxfId="2612" priority="4601" stopIfTrue="1" operator="lessThan">
      <formula>0</formula>
    </cfRule>
  </conditionalFormatting>
  <conditionalFormatting sqref="A175 E175">
    <cfRule type="cellIs" dxfId="2611" priority="4600" stopIfTrue="1" operator="lessThan">
      <formula>0</formula>
    </cfRule>
  </conditionalFormatting>
  <conditionalFormatting sqref="A175 E175">
    <cfRule type="cellIs" dxfId="2610" priority="4599" stopIfTrue="1" operator="lessThan">
      <formula>0</formula>
    </cfRule>
  </conditionalFormatting>
  <conditionalFormatting sqref="A175 E175">
    <cfRule type="cellIs" dxfId="2609" priority="4598" stopIfTrue="1" operator="lessThan">
      <formula>0</formula>
    </cfRule>
  </conditionalFormatting>
  <conditionalFormatting sqref="A175 E175">
    <cfRule type="cellIs" dxfId="2608" priority="4597" stopIfTrue="1" operator="lessThan">
      <formula>0</formula>
    </cfRule>
  </conditionalFormatting>
  <conditionalFormatting sqref="A175 E175">
    <cfRule type="cellIs" dxfId="2607" priority="4596" stopIfTrue="1" operator="lessThan">
      <formula>0</formula>
    </cfRule>
  </conditionalFormatting>
  <conditionalFormatting sqref="A175 E175">
    <cfRule type="cellIs" dxfId="2606" priority="4595" stopIfTrue="1" operator="lessThan">
      <formula>0</formula>
    </cfRule>
  </conditionalFormatting>
  <conditionalFormatting sqref="A175 E175">
    <cfRule type="cellIs" dxfId="2605" priority="4594" stopIfTrue="1" operator="lessThan">
      <formula>0</formula>
    </cfRule>
  </conditionalFormatting>
  <conditionalFormatting sqref="A175 E175">
    <cfRule type="cellIs" dxfId="2604" priority="4593" stopIfTrue="1" operator="lessThan">
      <formula>0</formula>
    </cfRule>
  </conditionalFormatting>
  <conditionalFormatting sqref="A175 E175">
    <cfRule type="cellIs" dxfId="2603" priority="4592" stopIfTrue="1" operator="lessThan">
      <formula>0</formula>
    </cfRule>
  </conditionalFormatting>
  <conditionalFormatting sqref="A175 E175">
    <cfRule type="cellIs" dxfId="2602" priority="4591" stopIfTrue="1" operator="lessThan">
      <formula>0</formula>
    </cfRule>
  </conditionalFormatting>
  <conditionalFormatting sqref="A175 E175">
    <cfRule type="cellIs" dxfId="2601" priority="4590" stopIfTrue="1" operator="lessThan">
      <formula>0</formula>
    </cfRule>
  </conditionalFormatting>
  <conditionalFormatting sqref="A175 E175">
    <cfRule type="cellIs" dxfId="2600" priority="4589" stopIfTrue="1" operator="lessThan">
      <formula>0</formula>
    </cfRule>
  </conditionalFormatting>
  <conditionalFormatting sqref="A175 E175">
    <cfRule type="cellIs" dxfId="2599" priority="4588" stopIfTrue="1" operator="lessThan">
      <formula>0</formula>
    </cfRule>
  </conditionalFormatting>
  <conditionalFormatting sqref="A175 E175">
    <cfRule type="cellIs" dxfId="2598" priority="4587" stopIfTrue="1" operator="lessThan">
      <formula>0</formula>
    </cfRule>
  </conditionalFormatting>
  <conditionalFormatting sqref="A175 E175">
    <cfRule type="cellIs" dxfId="2597" priority="4586" stopIfTrue="1" operator="lessThan">
      <formula>0</formula>
    </cfRule>
  </conditionalFormatting>
  <conditionalFormatting sqref="A175 E175">
    <cfRule type="cellIs" dxfId="2596" priority="4585" stopIfTrue="1" operator="lessThan">
      <formula>0</formula>
    </cfRule>
  </conditionalFormatting>
  <conditionalFormatting sqref="A175 E175">
    <cfRule type="cellIs" dxfId="2595" priority="4584" stopIfTrue="1" operator="lessThan">
      <formula>0</formula>
    </cfRule>
  </conditionalFormatting>
  <conditionalFormatting sqref="A175 E175">
    <cfRule type="cellIs" dxfId="2594" priority="4583" stopIfTrue="1" operator="lessThan">
      <formula>0</formula>
    </cfRule>
  </conditionalFormatting>
  <conditionalFormatting sqref="B176:D176">
    <cfRule type="cellIs" dxfId="2593" priority="4582" stopIfTrue="1" operator="lessThan">
      <formula>0</formula>
    </cfRule>
  </conditionalFormatting>
  <conditionalFormatting sqref="B176:D176">
    <cfRule type="cellIs" dxfId="2592" priority="4581" stopIfTrue="1" operator="lessThan">
      <formula>0</formula>
    </cfRule>
  </conditionalFormatting>
  <conditionalFormatting sqref="B176:D176">
    <cfRule type="cellIs" dxfId="2591" priority="4580" stopIfTrue="1" operator="lessThan">
      <formula>0</formula>
    </cfRule>
  </conditionalFormatting>
  <conditionalFormatting sqref="B176:D176">
    <cfRule type="cellIs" dxfId="2590" priority="4579" stopIfTrue="1" operator="lessThan">
      <formula>0</formula>
    </cfRule>
  </conditionalFormatting>
  <conditionalFormatting sqref="B176:D176">
    <cfRule type="cellIs" dxfId="2589" priority="4578" stopIfTrue="1" operator="lessThan">
      <formula>0</formula>
    </cfRule>
  </conditionalFormatting>
  <conditionalFormatting sqref="B176:D176">
    <cfRule type="cellIs" dxfId="2588" priority="4577" stopIfTrue="1" operator="lessThan">
      <formula>0</formula>
    </cfRule>
  </conditionalFormatting>
  <conditionalFormatting sqref="B176:D176">
    <cfRule type="cellIs" dxfId="2587" priority="4576" stopIfTrue="1" operator="lessThan">
      <formula>0</formula>
    </cfRule>
  </conditionalFormatting>
  <conditionalFormatting sqref="B176:D176">
    <cfRule type="cellIs" dxfId="2586" priority="4575" stopIfTrue="1" operator="lessThan">
      <formula>0</formula>
    </cfRule>
  </conditionalFormatting>
  <conditionalFormatting sqref="B176:D176">
    <cfRule type="cellIs" dxfId="2585" priority="4574" stopIfTrue="1" operator="lessThan">
      <formula>0</formula>
    </cfRule>
  </conditionalFormatting>
  <conditionalFormatting sqref="B176:D176">
    <cfRule type="cellIs" dxfId="2584" priority="4573" stopIfTrue="1" operator="lessThan">
      <formula>0</formula>
    </cfRule>
  </conditionalFormatting>
  <conditionalFormatting sqref="B176:D176">
    <cfRule type="cellIs" dxfId="2583" priority="4572" stopIfTrue="1" operator="lessThan">
      <formula>0</formula>
    </cfRule>
  </conditionalFormatting>
  <conditionalFormatting sqref="B176:D176">
    <cfRule type="cellIs" dxfId="2582" priority="4571" stopIfTrue="1" operator="lessThan">
      <formula>0</formula>
    </cfRule>
  </conditionalFormatting>
  <conditionalFormatting sqref="B176:D176">
    <cfRule type="cellIs" dxfId="2581" priority="4570" stopIfTrue="1" operator="lessThan">
      <formula>0</formula>
    </cfRule>
  </conditionalFormatting>
  <conditionalFormatting sqref="B176:D176">
    <cfRule type="cellIs" dxfId="2580" priority="4569" stopIfTrue="1" operator="lessThan">
      <formula>0</formula>
    </cfRule>
  </conditionalFormatting>
  <conditionalFormatting sqref="B176:D176">
    <cfRule type="cellIs" dxfId="2579" priority="4568" stopIfTrue="1" operator="lessThan">
      <formula>0</formula>
    </cfRule>
  </conditionalFormatting>
  <conditionalFormatting sqref="B176:D176">
    <cfRule type="cellIs" dxfId="2578" priority="4567" stopIfTrue="1" operator="lessThan">
      <formula>0</formula>
    </cfRule>
  </conditionalFormatting>
  <conditionalFormatting sqref="B176:D176">
    <cfRule type="cellIs" dxfId="2577" priority="4566" stopIfTrue="1" operator="lessThan">
      <formula>0</formula>
    </cfRule>
  </conditionalFormatting>
  <conditionalFormatting sqref="B176:D176">
    <cfRule type="cellIs" dxfId="2576" priority="4565" stopIfTrue="1" operator="lessThan">
      <formula>0</formula>
    </cfRule>
  </conditionalFormatting>
  <conditionalFormatting sqref="B176:D176">
    <cfRule type="cellIs" dxfId="2575" priority="4564" stopIfTrue="1" operator="lessThan">
      <formula>0</formula>
    </cfRule>
  </conditionalFormatting>
  <conditionalFormatting sqref="B176:D176">
    <cfRule type="cellIs" dxfId="2574" priority="4563" stopIfTrue="1" operator="lessThan">
      <formula>0</formula>
    </cfRule>
  </conditionalFormatting>
  <conditionalFormatting sqref="B176:D176">
    <cfRule type="cellIs" dxfId="2573" priority="4562" stopIfTrue="1" operator="lessThan">
      <formula>0</formula>
    </cfRule>
  </conditionalFormatting>
  <conditionalFormatting sqref="B176:D176">
    <cfRule type="cellIs" dxfId="2572" priority="4561" stopIfTrue="1" operator="lessThan">
      <formula>0</formula>
    </cfRule>
  </conditionalFormatting>
  <conditionalFormatting sqref="B176:D176">
    <cfRule type="cellIs" dxfId="2571" priority="4560" stopIfTrue="1" operator="lessThan">
      <formula>0</formula>
    </cfRule>
  </conditionalFormatting>
  <conditionalFormatting sqref="B176:D176">
    <cfRule type="cellIs" dxfId="2570" priority="4559" stopIfTrue="1" operator="lessThan">
      <formula>0</formula>
    </cfRule>
  </conditionalFormatting>
  <conditionalFormatting sqref="B176:D176">
    <cfRule type="cellIs" dxfId="2569" priority="4558" stopIfTrue="1" operator="lessThan">
      <formula>0</formula>
    </cfRule>
  </conditionalFormatting>
  <conditionalFormatting sqref="A176 E176">
    <cfRule type="cellIs" dxfId="2568" priority="4557" stopIfTrue="1" operator="lessThan">
      <formula>0</formula>
    </cfRule>
  </conditionalFormatting>
  <conditionalFormatting sqref="A176 E176">
    <cfRule type="cellIs" dxfId="2567" priority="4556" stopIfTrue="1" operator="lessThan">
      <formula>0</formula>
    </cfRule>
  </conditionalFormatting>
  <conditionalFormatting sqref="A176 E176">
    <cfRule type="cellIs" dxfId="2566" priority="4555" stopIfTrue="1" operator="lessThan">
      <formula>0</formula>
    </cfRule>
  </conditionalFormatting>
  <conditionalFormatting sqref="A176 E176">
    <cfRule type="cellIs" dxfId="2565" priority="4554" stopIfTrue="1" operator="lessThan">
      <formula>0</formula>
    </cfRule>
  </conditionalFormatting>
  <conditionalFormatting sqref="A176 E176">
    <cfRule type="cellIs" dxfId="2564" priority="4553" stopIfTrue="1" operator="lessThan">
      <formula>0</formula>
    </cfRule>
  </conditionalFormatting>
  <conditionalFormatting sqref="A176 E176">
    <cfRule type="cellIs" dxfId="2563" priority="4552" stopIfTrue="1" operator="lessThan">
      <formula>0</formula>
    </cfRule>
  </conditionalFormatting>
  <conditionalFormatting sqref="A176 E176">
    <cfRule type="cellIs" dxfId="2562" priority="4551" stopIfTrue="1" operator="lessThan">
      <formula>0</formula>
    </cfRule>
  </conditionalFormatting>
  <conditionalFormatting sqref="A176 E176">
    <cfRule type="cellIs" dxfId="2561" priority="4550" stopIfTrue="1" operator="lessThan">
      <formula>0</formula>
    </cfRule>
  </conditionalFormatting>
  <conditionalFormatting sqref="A176 E176">
    <cfRule type="cellIs" dxfId="2560" priority="4549" stopIfTrue="1" operator="lessThan">
      <formula>0</formula>
    </cfRule>
  </conditionalFormatting>
  <conditionalFormatting sqref="A176 E176">
    <cfRule type="cellIs" dxfId="2559" priority="4548" stopIfTrue="1" operator="lessThan">
      <formula>0</formula>
    </cfRule>
  </conditionalFormatting>
  <conditionalFormatting sqref="A176 E176">
    <cfRule type="cellIs" dxfId="2558" priority="4547" stopIfTrue="1" operator="lessThan">
      <formula>0</formula>
    </cfRule>
  </conditionalFormatting>
  <conditionalFormatting sqref="A176 E176">
    <cfRule type="cellIs" dxfId="2557" priority="4546" stopIfTrue="1" operator="lessThan">
      <formula>0</formula>
    </cfRule>
  </conditionalFormatting>
  <conditionalFormatting sqref="A176 E176">
    <cfRule type="cellIs" dxfId="2556" priority="4545" stopIfTrue="1" operator="lessThan">
      <formula>0</formula>
    </cfRule>
  </conditionalFormatting>
  <conditionalFormatting sqref="A176 E176">
    <cfRule type="cellIs" dxfId="2555" priority="4544" stopIfTrue="1" operator="lessThan">
      <formula>0</formula>
    </cfRule>
  </conditionalFormatting>
  <conditionalFormatting sqref="A176 E176">
    <cfRule type="cellIs" dxfId="2554" priority="4543" stopIfTrue="1" operator="lessThan">
      <formula>0</formula>
    </cfRule>
  </conditionalFormatting>
  <conditionalFormatting sqref="A176 E176">
    <cfRule type="cellIs" dxfId="2553" priority="4542" stopIfTrue="1" operator="lessThan">
      <formula>0</formula>
    </cfRule>
  </conditionalFormatting>
  <conditionalFormatting sqref="A176 E176">
    <cfRule type="cellIs" dxfId="2552" priority="4541" stopIfTrue="1" operator="lessThan">
      <formula>0</formula>
    </cfRule>
  </conditionalFormatting>
  <conditionalFormatting sqref="A176 E176">
    <cfRule type="cellIs" dxfId="2551" priority="4540" stopIfTrue="1" operator="lessThan">
      <formula>0</formula>
    </cfRule>
  </conditionalFormatting>
  <conditionalFormatting sqref="A176 E176">
    <cfRule type="cellIs" dxfId="2550" priority="4539" stopIfTrue="1" operator="lessThan">
      <formula>0</formula>
    </cfRule>
  </conditionalFormatting>
  <conditionalFormatting sqref="A176 E176">
    <cfRule type="cellIs" dxfId="2549" priority="4538" stopIfTrue="1" operator="lessThan">
      <formula>0</formula>
    </cfRule>
  </conditionalFormatting>
  <conditionalFormatting sqref="A176 E176">
    <cfRule type="cellIs" dxfId="2548" priority="4537" stopIfTrue="1" operator="lessThan">
      <formula>0</formula>
    </cfRule>
  </conditionalFormatting>
  <conditionalFormatting sqref="A176 E176">
    <cfRule type="cellIs" dxfId="2547" priority="4536" stopIfTrue="1" operator="lessThan">
      <formula>0</formula>
    </cfRule>
  </conditionalFormatting>
  <conditionalFormatting sqref="A176 E176">
    <cfRule type="cellIs" dxfId="2546" priority="4535" stopIfTrue="1" operator="lessThan">
      <formula>0</formula>
    </cfRule>
  </conditionalFormatting>
  <conditionalFormatting sqref="A176 E176">
    <cfRule type="cellIs" dxfId="2545" priority="4534" stopIfTrue="1" operator="lessThan">
      <formula>0</formula>
    </cfRule>
  </conditionalFormatting>
  <conditionalFormatting sqref="A176 E176">
    <cfRule type="cellIs" dxfId="2544" priority="4533" stopIfTrue="1" operator="lessThan">
      <formula>0</formula>
    </cfRule>
  </conditionalFormatting>
  <conditionalFormatting sqref="A237:L326">
    <cfRule type="cellIs" dxfId="2543" priority="4532" stopIfTrue="1" operator="lessThan">
      <formula>0</formula>
    </cfRule>
  </conditionalFormatting>
  <conditionalFormatting sqref="B177:D177">
    <cfRule type="cellIs" dxfId="2542" priority="4223" stopIfTrue="1" operator="lessThan">
      <formula>0</formula>
    </cfRule>
  </conditionalFormatting>
  <conditionalFormatting sqref="B177:D177">
    <cfRule type="cellIs" dxfId="2541" priority="4222" stopIfTrue="1" operator="lessThan">
      <formula>0</formula>
    </cfRule>
  </conditionalFormatting>
  <conditionalFormatting sqref="B177:D177">
    <cfRule type="cellIs" dxfId="2540" priority="4221" stopIfTrue="1" operator="lessThan">
      <formula>0</formula>
    </cfRule>
  </conditionalFormatting>
  <conditionalFormatting sqref="B177:D177">
    <cfRule type="cellIs" dxfId="2539" priority="4220" stopIfTrue="1" operator="lessThan">
      <formula>0</formula>
    </cfRule>
  </conditionalFormatting>
  <conditionalFormatting sqref="B177:D177">
    <cfRule type="cellIs" dxfId="2538" priority="4219" stopIfTrue="1" operator="lessThan">
      <formula>0</formula>
    </cfRule>
  </conditionalFormatting>
  <conditionalFormatting sqref="B177:D177">
    <cfRule type="cellIs" dxfId="2537" priority="4218" stopIfTrue="1" operator="lessThan">
      <formula>0</formula>
    </cfRule>
  </conditionalFormatting>
  <conditionalFormatting sqref="B177:D177">
    <cfRule type="cellIs" dxfId="2536" priority="4217" stopIfTrue="1" operator="lessThan">
      <formula>0</formula>
    </cfRule>
  </conditionalFormatting>
  <conditionalFormatting sqref="B177:D177">
    <cfRule type="cellIs" dxfId="2535" priority="4216" stopIfTrue="1" operator="lessThan">
      <formula>0</formula>
    </cfRule>
  </conditionalFormatting>
  <conditionalFormatting sqref="B177:D177">
    <cfRule type="cellIs" dxfId="2534" priority="4215" stopIfTrue="1" operator="lessThan">
      <formula>0</formula>
    </cfRule>
  </conditionalFormatting>
  <conditionalFormatting sqref="B177:D177">
    <cfRule type="cellIs" dxfId="2533" priority="4214" stopIfTrue="1" operator="lessThan">
      <formula>0</formula>
    </cfRule>
  </conditionalFormatting>
  <conditionalFormatting sqref="B177:D177">
    <cfRule type="cellIs" dxfId="2532" priority="4213" stopIfTrue="1" operator="lessThan">
      <formula>0</formula>
    </cfRule>
  </conditionalFormatting>
  <conditionalFormatting sqref="B177:D177">
    <cfRule type="cellIs" dxfId="2531" priority="4212" stopIfTrue="1" operator="lessThan">
      <formula>0</formula>
    </cfRule>
  </conditionalFormatting>
  <conditionalFormatting sqref="B177:D177">
    <cfRule type="cellIs" dxfId="2530" priority="4211" stopIfTrue="1" operator="lessThan">
      <formula>0</formula>
    </cfRule>
  </conditionalFormatting>
  <conditionalFormatting sqref="B177:D177">
    <cfRule type="cellIs" dxfId="2529" priority="4210" stopIfTrue="1" operator="lessThan">
      <formula>0</formula>
    </cfRule>
  </conditionalFormatting>
  <conditionalFormatting sqref="B177:D177">
    <cfRule type="cellIs" dxfId="2528" priority="4209" stopIfTrue="1" operator="lessThan">
      <formula>0</formula>
    </cfRule>
  </conditionalFormatting>
  <conditionalFormatting sqref="B177:D177">
    <cfRule type="cellIs" dxfId="2527" priority="4208" stopIfTrue="1" operator="lessThan">
      <formula>0</formula>
    </cfRule>
  </conditionalFormatting>
  <conditionalFormatting sqref="B177:D177">
    <cfRule type="cellIs" dxfId="2526" priority="4207" stopIfTrue="1" operator="lessThan">
      <formula>0</formula>
    </cfRule>
  </conditionalFormatting>
  <conditionalFormatting sqref="B177:D177">
    <cfRule type="cellIs" dxfId="2525" priority="4206" stopIfTrue="1" operator="lessThan">
      <formula>0</formula>
    </cfRule>
  </conditionalFormatting>
  <conditionalFormatting sqref="B177:D177">
    <cfRule type="cellIs" dxfId="2524" priority="4205" stopIfTrue="1" operator="lessThan">
      <formula>0</formula>
    </cfRule>
  </conditionalFormatting>
  <conditionalFormatting sqref="B177:D177">
    <cfRule type="cellIs" dxfId="2523" priority="4204" stopIfTrue="1" operator="lessThan">
      <formula>0</formula>
    </cfRule>
  </conditionalFormatting>
  <conditionalFormatting sqref="B177:D177">
    <cfRule type="cellIs" dxfId="2522" priority="4203" stopIfTrue="1" operator="lessThan">
      <formula>0</formula>
    </cfRule>
  </conditionalFormatting>
  <conditionalFormatting sqref="B177:D177">
    <cfRule type="cellIs" dxfId="2521" priority="4202" stopIfTrue="1" operator="lessThan">
      <formula>0</formula>
    </cfRule>
  </conditionalFormatting>
  <conditionalFormatting sqref="B177:D177">
    <cfRule type="cellIs" dxfId="2520" priority="4201" stopIfTrue="1" operator="lessThan">
      <formula>0</formula>
    </cfRule>
  </conditionalFormatting>
  <conditionalFormatting sqref="B177:D177">
    <cfRule type="cellIs" dxfId="2519" priority="4200" stopIfTrue="1" operator="lessThan">
      <formula>0</formula>
    </cfRule>
  </conditionalFormatting>
  <conditionalFormatting sqref="B177:D177">
    <cfRule type="cellIs" dxfId="2518" priority="4199" stopIfTrue="1" operator="lessThan">
      <formula>0</formula>
    </cfRule>
  </conditionalFormatting>
  <conditionalFormatting sqref="A177 E177">
    <cfRule type="cellIs" dxfId="2517" priority="4198" stopIfTrue="1" operator="lessThan">
      <formula>0</formula>
    </cfRule>
  </conditionalFormatting>
  <conditionalFormatting sqref="A177 E177">
    <cfRule type="cellIs" dxfId="2516" priority="4197" stopIfTrue="1" operator="lessThan">
      <formula>0</formula>
    </cfRule>
  </conditionalFormatting>
  <conditionalFormatting sqref="A177 E177">
    <cfRule type="cellIs" dxfId="2515" priority="4196" stopIfTrue="1" operator="lessThan">
      <formula>0</formula>
    </cfRule>
  </conditionalFormatting>
  <conditionalFormatting sqref="A177 E177">
    <cfRule type="cellIs" dxfId="2514" priority="4195" stopIfTrue="1" operator="lessThan">
      <formula>0</formula>
    </cfRule>
  </conditionalFormatting>
  <conditionalFormatting sqref="A177 E177">
    <cfRule type="cellIs" dxfId="2513" priority="4194" stopIfTrue="1" operator="lessThan">
      <formula>0</formula>
    </cfRule>
  </conditionalFormatting>
  <conditionalFormatting sqref="A177 E177">
    <cfRule type="cellIs" dxfId="2512" priority="4193" stopIfTrue="1" operator="lessThan">
      <formula>0</formula>
    </cfRule>
  </conditionalFormatting>
  <conditionalFormatting sqref="A177 E177">
    <cfRule type="cellIs" dxfId="2511" priority="4192" stopIfTrue="1" operator="lessThan">
      <formula>0</formula>
    </cfRule>
  </conditionalFormatting>
  <conditionalFormatting sqref="A177 E177">
    <cfRule type="cellIs" dxfId="2510" priority="4191" stopIfTrue="1" operator="lessThan">
      <formula>0</formula>
    </cfRule>
  </conditionalFormatting>
  <conditionalFormatting sqref="A177 E177">
    <cfRule type="cellIs" dxfId="2509" priority="4190" stopIfTrue="1" operator="lessThan">
      <formula>0</formula>
    </cfRule>
  </conditionalFormatting>
  <conditionalFormatting sqref="A177 E177">
    <cfRule type="cellIs" dxfId="2508" priority="4189" stopIfTrue="1" operator="lessThan">
      <formula>0</formula>
    </cfRule>
  </conditionalFormatting>
  <conditionalFormatting sqref="A177 E177">
    <cfRule type="cellIs" dxfId="2507" priority="4188" stopIfTrue="1" operator="lessThan">
      <formula>0</formula>
    </cfRule>
  </conditionalFormatting>
  <conditionalFormatting sqref="A177 E177">
    <cfRule type="cellIs" dxfId="2506" priority="4187" stopIfTrue="1" operator="lessThan">
      <formula>0</formula>
    </cfRule>
  </conditionalFormatting>
  <conditionalFormatting sqref="A177 E177">
    <cfRule type="cellIs" dxfId="2505" priority="4186" stopIfTrue="1" operator="lessThan">
      <formula>0</formula>
    </cfRule>
  </conditionalFormatting>
  <conditionalFormatting sqref="A177 E177">
    <cfRule type="cellIs" dxfId="2504" priority="4185" stopIfTrue="1" operator="lessThan">
      <formula>0</formula>
    </cfRule>
  </conditionalFormatting>
  <conditionalFormatting sqref="A177 E177">
    <cfRule type="cellIs" dxfId="2503" priority="4184" stopIfTrue="1" operator="lessThan">
      <formula>0</formula>
    </cfRule>
  </conditionalFormatting>
  <conditionalFormatting sqref="A177 E177">
    <cfRule type="cellIs" dxfId="2502" priority="4183" stopIfTrue="1" operator="lessThan">
      <formula>0</formula>
    </cfRule>
  </conditionalFormatting>
  <conditionalFormatting sqref="A177 E177">
    <cfRule type="cellIs" dxfId="2501" priority="4182" stopIfTrue="1" operator="lessThan">
      <formula>0</formula>
    </cfRule>
  </conditionalFormatting>
  <conditionalFormatting sqref="A177 E177">
    <cfRule type="cellIs" dxfId="2500" priority="4181" stopIfTrue="1" operator="lessThan">
      <formula>0</formula>
    </cfRule>
  </conditionalFormatting>
  <conditionalFormatting sqref="A177 E177">
    <cfRule type="cellIs" dxfId="2499" priority="4180" stopIfTrue="1" operator="lessThan">
      <formula>0</formula>
    </cfRule>
  </conditionalFormatting>
  <conditionalFormatting sqref="A177 E177">
    <cfRule type="cellIs" dxfId="2498" priority="4179" stopIfTrue="1" operator="lessThan">
      <formula>0</formula>
    </cfRule>
  </conditionalFormatting>
  <conditionalFormatting sqref="A177 E177">
    <cfRule type="cellIs" dxfId="2497" priority="4178" stopIfTrue="1" operator="lessThan">
      <formula>0</formula>
    </cfRule>
  </conditionalFormatting>
  <conditionalFormatting sqref="A177 E177">
    <cfRule type="cellIs" dxfId="2496" priority="4177" stopIfTrue="1" operator="lessThan">
      <formula>0</formula>
    </cfRule>
  </conditionalFormatting>
  <conditionalFormatting sqref="A177 E177">
    <cfRule type="cellIs" dxfId="2495" priority="4176" stopIfTrue="1" operator="lessThan">
      <formula>0</formula>
    </cfRule>
  </conditionalFormatting>
  <conditionalFormatting sqref="A177 E177">
    <cfRule type="cellIs" dxfId="2494" priority="4175" stopIfTrue="1" operator="lessThan">
      <formula>0</formula>
    </cfRule>
  </conditionalFormatting>
  <conditionalFormatting sqref="A177 E177">
    <cfRule type="cellIs" dxfId="2493" priority="4174" stopIfTrue="1" operator="lessThan">
      <formula>0</formula>
    </cfRule>
  </conditionalFormatting>
  <conditionalFormatting sqref="F9:L147">
    <cfRule type="cellIs" dxfId="2492" priority="4173" stopIfTrue="1" operator="lessThan">
      <formula>0</formula>
    </cfRule>
  </conditionalFormatting>
  <conditionalFormatting sqref="F22:L147">
    <cfRule type="cellIs" dxfId="2491" priority="4172" stopIfTrue="1" operator="lessThan">
      <formula>0</formula>
    </cfRule>
  </conditionalFormatting>
  <conditionalFormatting sqref="F22:L92">
    <cfRule type="cellIs" dxfId="2490" priority="4171" stopIfTrue="1" operator="lessThan">
      <formula>0</formula>
    </cfRule>
  </conditionalFormatting>
  <conditionalFormatting sqref="F144:L147">
    <cfRule type="cellIs" dxfId="2489" priority="4170" stopIfTrue="1" operator="lessThan">
      <formula>0</formula>
    </cfRule>
  </conditionalFormatting>
  <conditionalFormatting sqref="F144:L147">
    <cfRule type="cellIs" dxfId="2488" priority="4169" stopIfTrue="1" operator="lessThan">
      <formula>0</formula>
    </cfRule>
  </conditionalFormatting>
  <conditionalFormatting sqref="F145:L147">
    <cfRule type="cellIs" dxfId="2487" priority="4168" stopIfTrue="1" operator="lessThan">
      <formula>0</formula>
    </cfRule>
  </conditionalFormatting>
  <conditionalFormatting sqref="F145:L147">
    <cfRule type="cellIs" dxfId="2486" priority="4167" stopIfTrue="1" operator="lessThan">
      <formula>0</formula>
    </cfRule>
  </conditionalFormatting>
  <conditionalFormatting sqref="F145:L147">
    <cfRule type="cellIs" dxfId="2485" priority="4166" stopIfTrue="1" operator="lessThan">
      <formula>0</formula>
    </cfRule>
  </conditionalFormatting>
  <conditionalFormatting sqref="F145:L147">
    <cfRule type="cellIs" dxfId="2484" priority="4165" stopIfTrue="1" operator="lessThan">
      <formula>0</formula>
    </cfRule>
  </conditionalFormatting>
  <conditionalFormatting sqref="F145:L147">
    <cfRule type="cellIs" dxfId="2483" priority="4164" stopIfTrue="1" operator="lessThan">
      <formula>0</formula>
    </cfRule>
  </conditionalFormatting>
  <conditionalFormatting sqref="F145:L147">
    <cfRule type="cellIs" dxfId="2482" priority="4163" stopIfTrue="1" operator="lessThan">
      <formula>0</formula>
    </cfRule>
  </conditionalFormatting>
  <conditionalFormatting sqref="F145:L147">
    <cfRule type="cellIs" dxfId="2481" priority="4162" stopIfTrue="1" operator="lessThan">
      <formula>0</formula>
    </cfRule>
  </conditionalFormatting>
  <conditionalFormatting sqref="F145:L147">
    <cfRule type="cellIs" dxfId="2480" priority="4161" stopIfTrue="1" operator="lessThan">
      <formula>0</formula>
    </cfRule>
  </conditionalFormatting>
  <conditionalFormatting sqref="F145:L147">
    <cfRule type="cellIs" dxfId="2479" priority="4160" stopIfTrue="1" operator="lessThan">
      <formula>0</formula>
    </cfRule>
  </conditionalFormatting>
  <conditionalFormatting sqref="F145:L147">
    <cfRule type="cellIs" dxfId="2478" priority="4159" stopIfTrue="1" operator="lessThan">
      <formula>0</formula>
    </cfRule>
  </conditionalFormatting>
  <conditionalFormatting sqref="F145:L147">
    <cfRule type="cellIs" dxfId="2477" priority="4158" stopIfTrue="1" operator="lessThan">
      <formula>0</formula>
    </cfRule>
  </conditionalFormatting>
  <conditionalFormatting sqref="F145:L147">
    <cfRule type="cellIs" dxfId="2476" priority="4157" stopIfTrue="1" operator="lessThan">
      <formula>0</formula>
    </cfRule>
  </conditionalFormatting>
  <conditionalFormatting sqref="F145:L147">
    <cfRule type="cellIs" dxfId="2475" priority="4156" stopIfTrue="1" operator="lessThan">
      <formula>0</formula>
    </cfRule>
  </conditionalFormatting>
  <conditionalFormatting sqref="F145:L147">
    <cfRule type="cellIs" dxfId="2474" priority="4155" stopIfTrue="1" operator="lessThan">
      <formula>0</formula>
    </cfRule>
  </conditionalFormatting>
  <conditionalFormatting sqref="F145:L147">
    <cfRule type="cellIs" dxfId="2473" priority="4154" stopIfTrue="1" operator="lessThan">
      <formula>0</formula>
    </cfRule>
  </conditionalFormatting>
  <conditionalFormatting sqref="F145:L147">
    <cfRule type="cellIs" dxfId="2472" priority="4153" stopIfTrue="1" operator="lessThan">
      <formula>0</formula>
    </cfRule>
  </conditionalFormatting>
  <conditionalFormatting sqref="F145:L147">
    <cfRule type="cellIs" dxfId="2471" priority="4152" stopIfTrue="1" operator="lessThan">
      <formula>0</formula>
    </cfRule>
  </conditionalFormatting>
  <conditionalFormatting sqref="F145:L147">
    <cfRule type="cellIs" dxfId="2470" priority="4151" stopIfTrue="1" operator="lessThan">
      <formula>0</formula>
    </cfRule>
  </conditionalFormatting>
  <conditionalFormatting sqref="F145:L147">
    <cfRule type="cellIs" dxfId="2469" priority="4150" stopIfTrue="1" operator="lessThan">
      <formula>0</formula>
    </cfRule>
  </conditionalFormatting>
  <conditionalFormatting sqref="F145:L147">
    <cfRule type="cellIs" dxfId="2468" priority="4149" stopIfTrue="1" operator="lessThan">
      <formula>0</formula>
    </cfRule>
  </conditionalFormatting>
  <conditionalFormatting sqref="F145:L147">
    <cfRule type="cellIs" dxfId="2467" priority="4148" stopIfTrue="1" operator="lessThan">
      <formula>0</formula>
    </cfRule>
  </conditionalFormatting>
  <conditionalFormatting sqref="F145:L147">
    <cfRule type="cellIs" dxfId="2466" priority="4147" stopIfTrue="1" operator="lessThan">
      <formula>0</formula>
    </cfRule>
  </conditionalFormatting>
  <conditionalFormatting sqref="F145:L147">
    <cfRule type="cellIs" dxfId="2465" priority="4146" stopIfTrue="1" operator="lessThan">
      <formula>0</formula>
    </cfRule>
  </conditionalFormatting>
  <conditionalFormatting sqref="F145:L147">
    <cfRule type="cellIs" dxfId="2464" priority="4145" stopIfTrue="1" operator="lessThan">
      <formula>0</formula>
    </cfRule>
  </conditionalFormatting>
  <conditionalFormatting sqref="F145:L147">
    <cfRule type="cellIs" dxfId="2463" priority="4144" stopIfTrue="1" operator="lessThan">
      <formula>0</formula>
    </cfRule>
  </conditionalFormatting>
  <conditionalFormatting sqref="F146:L147">
    <cfRule type="cellIs" dxfId="2462" priority="4143" stopIfTrue="1" operator="lessThan">
      <formula>0</formula>
    </cfRule>
  </conditionalFormatting>
  <conditionalFormatting sqref="F146:L147">
    <cfRule type="cellIs" dxfId="2461" priority="4142" stopIfTrue="1" operator="lessThan">
      <formula>0</formula>
    </cfRule>
  </conditionalFormatting>
  <conditionalFormatting sqref="F146:L147">
    <cfRule type="cellIs" dxfId="2460" priority="4141" stopIfTrue="1" operator="lessThan">
      <formula>0</formula>
    </cfRule>
  </conditionalFormatting>
  <conditionalFormatting sqref="F146:L147">
    <cfRule type="cellIs" dxfId="2459" priority="4140" stopIfTrue="1" operator="lessThan">
      <formula>0</formula>
    </cfRule>
  </conditionalFormatting>
  <conditionalFormatting sqref="F146:L147">
    <cfRule type="cellIs" dxfId="2458" priority="4139" stopIfTrue="1" operator="lessThan">
      <formula>0</formula>
    </cfRule>
  </conditionalFormatting>
  <conditionalFormatting sqref="F146:L147">
    <cfRule type="cellIs" dxfId="2457" priority="4138" stopIfTrue="1" operator="lessThan">
      <formula>0</formula>
    </cfRule>
  </conditionalFormatting>
  <conditionalFormatting sqref="F146:L147">
    <cfRule type="cellIs" dxfId="2456" priority="4137" stopIfTrue="1" operator="lessThan">
      <formula>0</formula>
    </cfRule>
  </conditionalFormatting>
  <conditionalFormatting sqref="F146:L147">
    <cfRule type="cellIs" dxfId="2455" priority="4136" stopIfTrue="1" operator="lessThan">
      <formula>0</formula>
    </cfRule>
  </conditionalFormatting>
  <conditionalFormatting sqref="F146:L147">
    <cfRule type="cellIs" dxfId="2454" priority="4135" stopIfTrue="1" operator="lessThan">
      <formula>0</formula>
    </cfRule>
  </conditionalFormatting>
  <conditionalFormatting sqref="F146:L147">
    <cfRule type="cellIs" dxfId="2453" priority="4134" stopIfTrue="1" operator="lessThan">
      <formula>0</formula>
    </cfRule>
  </conditionalFormatting>
  <conditionalFormatting sqref="F146:L147">
    <cfRule type="cellIs" dxfId="2452" priority="4133" stopIfTrue="1" operator="lessThan">
      <formula>0</formula>
    </cfRule>
  </conditionalFormatting>
  <conditionalFormatting sqref="F146:L147">
    <cfRule type="cellIs" dxfId="2451" priority="4132" stopIfTrue="1" operator="lessThan">
      <formula>0</formula>
    </cfRule>
  </conditionalFormatting>
  <conditionalFormatting sqref="F146:L147">
    <cfRule type="cellIs" dxfId="2450" priority="4131" stopIfTrue="1" operator="lessThan">
      <formula>0</formula>
    </cfRule>
  </conditionalFormatting>
  <conditionalFormatting sqref="F146:L147">
    <cfRule type="cellIs" dxfId="2449" priority="4130" stopIfTrue="1" operator="lessThan">
      <formula>0</formula>
    </cfRule>
  </conditionalFormatting>
  <conditionalFormatting sqref="F146:L147">
    <cfRule type="cellIs" dxfId="2448" priority="4129" stopIfTrue="1" operator="lessThan">
      <formula>0</formula>
    </cfRule>
  </conditionalFormatting>
  <conditionalFormatting sqref="F146:L147">
    <cfRule type="cellIs" dxfId="2447" priority="4128" stopIfTrue="1" operator="lessThan">
      <formula>0</formula>
    </cfRule>
  </conditionalFormatting>
  <conditionalFormatting sqref="F146:L147">
    <cfRule type="cellIs" dxfId="2446" priority="4127" stopIfTrue="1" operator="lessThan">
      <formula>0</formula>
    </cfRule>
  </conditionalFormatting>
  <conditionalFormatting sqref="F146:L147">
    <cfRule type="cellIs" dxfId="2445" priority="4126" stopIfTrue="1" operator="lessThan">
      <formula>0</formula>
    </cfRule>
  </conditionalFormatting>
  <conditionalFormatting sqref="F146:L147">
    <cfRule type="cellIs" dxfId="2444" priority="4125" stopIfTrue="1" operator="lessThan">
      <formula>0</formula>
    </cfRule>
  </conditionalFormatting>
  <conditionalFormatting sqref="F146:L147">
    <cfRule type="cellIs" dxfId="2443" priority="4124" stopIfTrue="1" operator="lessThan">
      <formula>0</formula>
    </cfRule>
  </conditionalFormatting>
  <conditionalFormatting sqref="F146:L147">
    <cfRule type="cellIs" dxfId="2442" priority="4123" stopIfTrue="1" operator="lessThan">
      <formula>0</formula>
    </cfRule>
  </conditionalFormatting>
  <conditionalFormatting sqref="F146:L147">
    <cfRule type="cellIs" dxfId="2441" priority="4122" stopIfTrue="1" operator="lessThan">
      <formula>0</formula>
    </cfRule>
  </conditionalFormatting>
  <conditionalFormatting sqref="F146:L147">
    <cfRule type="cellIs" dxfId="2440" priority="4121" stopIfTrue="1" operator="lessThan">
      <formula>0</formula>
    </cfRule>
  </conditionalFormatting>
  <conditionalFormatting sqref="F146:L147">
    <cfRule type="cellIs" dxfId="2439" priority="4120" stopIfTrue="1" operator="lessThan">
      <formula>0</formula>
    </cfRule>
  </conditionalFormatting>
  <conditionalFormatting sqref="F146:L147">
    <cfRule type="cellIs" dxfId="2438" priority="4119" stopIfTrue="1" operator="lessThan">
      <formula>0</formula>
    </cfRule>
  </conditionalFormatting>
  <conditionalFormatting sqref="F147:L147">
    <cfRule type="cellIs" dxfId="2437" priority="4118" stopIfTrue="1" operator="lessThan">
      <formula>0</formula>
    </cfRule>
  </conditionalFormatting>
  <conditionalFormatting sqref="F147:L147">
    <cfRule type="cellIs" dxfId="2436" priority="4117" stopIfTrue="1" operator="lessThan">
      <formula>0</formula>
    </cfRule>
  </conditionalFormatting>
  <conditionalFormatting sqref="F147:L147">
    <cfRule type="cellIs" dxfId="2435" priority="4116" stopIfTrue="1" operator="lessThan">
      <formula>0</formula>
    </cfRule>
  </conditionalFormatting>
  <conditionalFormatting sqref="F147:L147">
    <cfRule type="cellIs" dxfId="2434" priority="4115" stopIfTrue="1" operator="lessThan">
      <formula>0</formula>
    </cfRule>
  </conditionalFormatting>
  <conditionalFormatting sqref="F147:L147">
    <cfRule type="cellIs" dxfId="2433" priority="4114" stopIfTrue="1" operator="lessThan">
      <formula>0</formula>
    </cfRule>
  </conditionalFormatting>
  <conditionalFormatting sqref="F147:L147">
    <cfRule type="cellIs" dxfId="2432" priority="4113" stopIfTrue="1" operator="lessThan">
      <formula>0</formula>
    </cfRule>
  </conditionalFormatting>
  <conditionalFormatting sqref="F147:L147">
    <cfRule type="cellIs" dxfId="2431" priority="4112" stopIfTrue="1" operator="lessThan">
      <formula>0</formula>
    </cfRule>
  </conditionalFormatting>
  <conditionalFormatting sqref="F147:L147">
    <cfRule type="cellIs" dxfId="2430" priority="4111" stopIfTrue="1" operator="lessThan">
      <formula>0</formula>
    </cfRule>
  </conditionalFormatting>
  <conditionalFormatting sqref="F147:L147">
    <cfRule type="cellIs" dxfId="2429" priority="4110" stopIfTrue="1" operator="lessThan">
      <formula>0</formula>
    </cfRule>
  </conditionalFormatting>
  <conditionalFormatting sqref="F147:L147">
    <cfRule type="cellIs" dxfId="2428" priority="4109" stopIfTrue="1" operator="lessThan">
      <formula>0</formula>
    </cfRule>
  </conditionalFormatting>
  <conditionalFormatting sqref="F147:L147">
    <cfRule type="cellIs" dxfId="2427" priority="4108" stopIfTrue="1" operator="lessThan">
      <formula>0</formula>
    </cfRule>
  </conditionalFormatting>
  <conditionalFormatting sqref="F147:L147">
    <cfRule type="cellIs" dxfId="2426" priority="4107" stopIfTrue="1" operator="lessThan">
      <formula>0</formula>
    </cfRule>
  </conditionalFormatting>
  <conditionalFormatting sqref="F147:L147">
    <cfRule type="cellIs" dxfId="2425" priority="4106" stopIfTrue="1" operator="lessThan">
      <formula>0</formula>
    </cfRule>
  </conditionalFormatting>
  <conditionalFormatting sqref="F147:L147">
    <cfRule type="cellIs" dxfId="2424" priority="4105" stopIfTrue="1" operator="lessThan">
      <formula>0</formula>
    </cfRule>
  </conditionalFormatting>
  <conditionalFormatting sqref="F147:L147">
    <cfRule type="cellIs" dxfId="2423" priority="4104" stopIfTrue="1" operator="lessThan">
      <formula>0</formula>
    </cfRule>
  </conditionalFormatting>
  <conditionalFormatting sqref="F147:L147">
    <cfRule type="cellIs" dxfId="2422" priority="4103" stopIfTrue="1" operator="lessThan">
      <formula>0</formula>
    </cfRule>
  </conditionalFormatting>
  <conditionalFormatting sqref="F147:L147">
    <cfRule type="cellIs" dxfId="2421" priority="4102" stopIfTrue="1" operator="lessThan">
      <formula>0</formula>
    </cfRule>
  </conditionalFormatting>
  <conditionalFormatting sqref="F147:L147">
    <cfRule type="cellIs" dxfId="2420" priority="4101" stopIfTrue="1" operator="lessThan">
      <formula>0</formula>
    </cfRule>
  </conditionalFormatting>
  <conditionalFormatting sqref="F147:L147">
    <cfRule type="cellIs" dxfId="2419" priority="4100" stopIfTrue="1" operator="lessThan">
      <formula>0</formula>
    </cfRule>
  </conditionalFormatting>
  <conditionalFormatting sqref="F147:L147">
    <cfRule type="cellIs" dxfId="2418" priority="4099" stopIfTrue="1" operator="lessThan">
      <formula>0</formula>
    </cfRule>
  </conditionalFormatting>
  <conditionalFormatting sqref="F147:L147">
    <cfRule type="cellIs" dxfId="2417" priority="4098" stopIfTrue="1" operator="lessThan">
      <formula>0</formula>
    </cfRule>
  </conditionalFormatting>
  <conditionalFormatting sqref="F147:L147">
    <cfRule type="cellIs" dxfId="2416" priority="4097" stopIfTrue="1" operator="lessThan">
      <formula>0</formula>
    </cfRule>
  </conditionalFormatting>
  <conditionalFormatting sqref="F147:L147">
    <cfRule type="cellIs" dxfId="2415" priority="4096" stopIfTrue="1" operator="lessThan">
      <formula>0</formula>
    </cfRule>
  </conditionalFormatting>
  <conditionalFormatting sqref="F147:L147">
    <cfRule type="cellIs" dxfId="2414" priority="4095" stopIfTrue="1" operator="lessThan">
      <formula>0</formula>
    </cfRule>
  </conditionalFormatting>
  <conditionalFormatting sqref="F147:L147">
    <cfRule type="cellIs" dxfId="2413" priority="4094" stopIfTrue="1" operator="lessThan">
      <formula>0</formula>
    </cfRule>
  </conditionalFormatting>
  <conditionalFormatting sqref="F148:L148">
    <cfRule type="cellIs" dxfId="2412" priority="4093" stopIfTrue="1" operator="lessThan">
      <formula>0</formula>
    </cfRule>
  </conditionalFormatting>
  <conditionalFormatting sqref="F148:L148">
    <cfRule type="cellIs" dxfId="2411" priority="4092" stopIfTrue="1" operator="lessThan">
      <formula>0</formula>
    </cfRule>
  </conditionalFormatting>
  <conditionalFormatting sqref="F148:L148">
    <cfRule type="cellIs" dxfId="2410" priority="4091" stopIfTrue="1" operator="lessThan">
      <formula>0</formula>
    </cfRule>
  </conditionalFormatting>
  <conditionalFormatting sqref="F148:L148">
    <cfRule type="cellIs" dxfId="2409" priority="4090" stopIfTrue="1" operator="lessThan">
      <formula>0</formula>
    </cfRule>
  </conditionalFormatting>
  <conditionalFormatting sqref="F148:L148">
    <cfRule type="cellIs" dxfId="2408" priority="4089" stopIfTrue="1" operator="lessThan">
      <formula>0</formula>
    </cfRule>
  </conditionalFormatting>
  <conditionalFormatting sqref="F148:L148">
    <cfRule type="cellIs" dxfId="2407" priority="4088" stopIfTrue="1" operator="lessThan">
      <formula>0</formula>
    </cfRule>
  </conditionalFormatting>
  <conditionalFormatting sqref="F148:L148">
    <cfRule type="cellIs" dxfId="2406" priority="4087" stopIfTrue="1" operator="lessThan">
      <formula>0</formula>
    </cfRule>
  </conditionalFormatting>
  <conditionalFormatting sqref="F148:L148">
    <cfRule type="cellIs" dxfId="2405" priority="4086" stopIfTrue="1" operator="lessThan">
      <formula>0</formula>
    </cfRule>
  </conditionalFormatting>
  <conditionalFormatting sqref="F148:L148">
    <cfRule type="cellIs" dxfId="2404" priority="4085" stopIfTrue="1" operator="lessThan">
      <formula>0</formula>
    </cfRule>
  </conditionalFormatting>
  <conditionalFormatting sqref="F148:L148">
    <cfRule type="cellIs" dxfId="2403" priority="4084" stopIfTrue="1" operator="lessThan">
      <formula>0</formula>
    </cfRule>
  </conditionalFormatting>
  <conditionalFormatting sqref="F148:L148">
    <cfRule type="cellIs" dxfId="2402" priority="4083" stopIfTrue="1" operator="lessThan">
      <formula>0</formula>
    </cfRule>
  </conditionalFormatting>
  <conditionalFormatting sqref="F148:L148">
    <cfRule type="cellIs" dxfId="2401" priority="4082" stopIfTrue="1" operator="lessThan">
      <formula>0</formula>
    </cfRule>
  </conditionalFormatting>
  <conditionalFormatting sqref="F148:L148">
    <cfRule type="cellIs" dxfId="2400" priority="4081" stopIfTrue="1" operator="lessThan">
      <formula>0</formula>
    </cfRule>
  </conditionalFormatting>
  <conditionalFormatting sqref="F148:L148">
    <cfRule type="cellIs" dxfId="2399" priority="4080" stopIfTrue="1" operator="lessThan">
      <formula>0</formula>
    </cfRule>
  </conditionalFormatting>
  <conditionalFormatting sqref="F148:L148">
    <cfRule type="cellIs" dxfId="2398" priority="4079" stopIfTrue="1" operator="lessThan">
      <formula>0</formula>
    </cfRule>
  </conditionalFormatting>
  <conditionalFormatting sqref="F148:L148">
    <cfRule type="cellIs" dxfId="2397" priority="4078" stopIfTrue="1" operator="lessThan">
      <formula>0</formula>
    </cfRule>
  </conditionalFormatting>
  <conditionalFormatting sqref="F148:L148">
    <cfRule type="cellIs" dxfId="2396" priority="4077" stopIfTrue="1" operator="lessThan">
      <formula>0</formula>
    </cfRule>
  </conditionalFormatting>
  <conditionalFormatting sqref="F148:L148">
    <cfRule type="cellIs" dxfId="2395" priority="4076" stopIfTrue="1" operator="lessThan">
      <formula>0</formula>
    </cfRule>
  </conditionalFormatting>
  <conditionalFormatting sqref="F148:L148">
    <cfRule type="cellIs" dxfId="2394" priority="4075" stopIfTrue="1" operator="lessThan">
      <formula>0</formula>
    </cfRule>
  </conditionalFormatting>
  <conditionalFormatting sqref="F148:L148">
    <cfRule type="cellIs" dxfId="2393" priority="4074" stopIfTrue="1" operator="lessThan">
      <formula>0</formula>
    </cfRule>
  </conditionalFormatting>
  <conditionalFormatting sqref="F148:L148">
    <cfRule type="cellIs" dxfId="2392" priority="4073" stopIfTrue="1" operator="lessThan">
      <formula>0</formula>
    </cfRule>
  </conditionalFormatting>
  <conditionalFormatting sqref="F148:L148">
    <cfRule type="cellIs" dxfId="2391" priority="4072" stopIfTrue="1" operator="lessThan">
      <formula>0</formula>
    </cfRule>
  </conditionalFormatting>
  <conditionalFormatting sqref="F148:L148">
    <cfRule type="cellIs" dxfId="2390" priority="4071" stopIfTrue="1" operator="lessThan">
      <formula>0</formula>
    </cfRule>
  </conditionalFormatting>
  <conditionalFormatting sqref="F148:L148">
    <cfRule type="cellIs" dxfId="2389" priority="4070" stopIfTrue="1" operator="lessThan">
      <formula>0</formula>
    </cfRule>
  </conditionalFormatting>
  <conditionalFormatting sqref="F148:L148">
    <cfRule type="cellIs" dxfId="2388" priority="4069" stopIfTrue="1" operator="lessThan">
      <formula>0</formula>
    </cfRule>
  </conditionalFormatting>
  <conditionalFormatting sqref="F149:L149">
    <cfRule type="cellIs" dxfId="2387" priority="4068" stopIfTrue="1" operator="lessThan">
      <formula>0</formula>
    </cfRule>
  </conditionalFormatting>
  <conditionalFormatting sqref="F149:L149">
    <cfRule type="cellIs" dxfId="2386" priority="4067" stopIfTrue="1" operator="lessThan">
      <formula>0</formula>
    </cfRule>
  </conditionalFormatting>
  <conditionalFormatting sqref="F149:L149">
    <cfRule type="cellIs" dxfId="2385" priority="4066" stopIfTrue="1" operator="lessThan">
      <formula>0</formula>
    </cfRule>
  </conditionalFormatting>
  <conditionalFormatting sqref="F149:L149">
    <cfRule type="cellIs" dxfId="2384" priority="4065" stopIfTrue="1" operator="lessThan">
      <formula>0</formula>
    </cfRule>
  </conditionalFormatting>
  <conditionalFormatting sqref="F149:L149">
    <cfRule type="cellIs" dxfId="2383" priority="4064" stopIfTrue="1" operator="lessThan">
      <formula>0</formula>
    </cfRule>
  </conditionalFormatting>
  <conditionalFormatting sqref="F149:L149">
    <cfRule type="cellIs" dxfId="2382" priority="4063" stopIfTrue="1" operator="lessThan">
      <formula>0</formula>
    </cfRule>
  </conditionalFormatting>
  <conditionalFormatting sqref="F149:L149">
    <cfRule type="cellIs" dxfId="2381" priority="4062" stopIfTrue="1" operator="lessThan">
      <formula>0</formula>
    </cfRule>
  </conditionalFormatting>
  <conditionalFormatting sqref="F149:L149">
    <cfRule type="cellIs" dxfId="2380" priority="4061" stopIfTrue="1" operator="lessThan">
      <formula>0</formula>
    </cfRule>
  </conditionalFormatting>
  <conditionalFormatting sqref="F149:L149">
    <cfRule type="cellIs" dxfId="2379" priority="4060" stopIfTrue="1" operator="lessThan">
      <formula>0</formula>
    </cfRule>
  </conditionalFormatting>
  <conditionalFormatting sqref="F149:L149">
    <cfRule type="cellIs" dxfId="2378" priority="4059" stopIfTrue="1" operator="lessThan">
      <formula>0</formula>
    </cfRule>
  </conditionalFormatting>
  <conditionalFormatting sqref="F149:L149">
    <cfRule type="cellIs" dxfId="2377" priority="4058" stopIfTrue="1" operator="lessThan">
      <formula>0</formula>
    </cfRule>
  </conditionalFormatting>
  <conditionalFormatting sqref="F149:L149">
    <cfRule type="cellIs" dxfId="2376" priority="4057" stopIfTrue="1" operator="lessThan">
      <formula>0</formula>
    </cfRule>
  </conditionalFormatting>
  <conditionalFormatting sqref="F149:L149">
    <cfRule type="cellIs" dxfId="2375" priority="4056" stopIfTrue="1" operator="lessThan">
      <formula>0</formula>
    </cfRule>
  </conditionalFormatting>
  <conditionalFormatting sqref="F149:L149">
    <cfRule type="cellIs" dxfId="2374" priority="4055" stopIfTrue="1" operator="lessThan">
      <formula>0</formula>
    </cfRule>
  </conditionalFormatting>
  <conditionalFormatting sqref="F149:L149">
    <cfRule type="cellIs" dxfId="2373" priority="4054" stopIfTrue="1" operator="lessThan">
      <formula>0</formula>
    </cfRule>
  </conditionalFormatting>
  <conditionalFormatting sqref="F149:L149">
    <cfRule type="cellIs" dxfId="2372" priority="4053" stopIfTrue="1" operator="lessThan">
      <formula>0</formula>
    </cfRule>
  </conditionalFormatting>
  <conditionalFormatting sqref="F149:L149">
    <cfRule type="cellIs" dxfId="2371" priority="4052" stopIfTrue="1" operator="lessThan">
      <formula>0</formula>
    </cfRule>
  </conditionalFormatting>
  <conditionalFormatting sqref="F149:L149">
    <cfRule type="cellIs" dxfId="2370" priority="4051" stopIfTrue="1" operator="lessThan">
      <formula>0</formula>
    </cfRule>
  </conditionalFormatting>
  <conditionalFormatting sqref="F149:L149">
    <cfRule type="cellIs" dxfId="2369" priority="4050" stopIfTrue="1" operator="lessThan">
      <formula>0</formula>
    </cfRule>
  </conditionalFormatting>
  <conditionalFormatting sqref="F149:L149">
    <cfRule type="cellIs" dxfId="2368" priority="4049" stopIfTrue="1" operator="lessThan">
      <formula>0</formula>
    </cfRule>
  </conditionalFormatting>
  <conditionalFormatting sqref="F149:L149">
    <cfRule type="cellIs" dxfId="2367" priority="4048" stopIfTrue="1" operator="lessThan">
      <formula>0</formula>
    </cfRule>
  </conditionalFormatting>
  <conditionalFormatting sqref="F149:L149">
    <cfRule type="cellIs" dxfId="2366" priority="4047" stopIfTrue="1" operator="lessThan">
      <formula>0</formula>
    </cfRule>
  </conditionalFormatting>
  <conditionalFormatting sqref="F149:L149">
    <cfRule type="cellIs" dxfId="2365" priority="4046" stopIfTrue="1" operator="lessThan">
      <formula>0</formula>
    </cfRule>
  </conditionalFormatting>
  <conditionalFormatting sqref="F149:L149">
    <cfRule type="cellIs" dxfId="2364" priority="4045" stopIfTrue="1" operator="lessThan">
      <formula>0</formula>
    </cfRule>
  </conditionalFormatting>
  <conditionalFormatting sqref="F149:L149">
    <cfRule type="cellIs" dxfId="2363" priority="4044" stopIfTrue="1" operator="lessThan">
      <formula>0</formula>
    </cfRule>
  </conditionalFormatting>
  <conditionalFormatting sqref="F150:L151">
    <cfRule type="cellIs" dxfId="2362" priority="4043" stopIfTrue="1" operator="lessThan">
      <formula>0</formula>
    </cfRule>
  </conditionalFormatting>
  <conditionalFormatting sqref="F150:L151">
    <cfRule type="cellIs" dxfId="2361" priority="4042" stopIfTrue="1" operator="lessThan">
      <formula>0</formula>
    </cfRule>
  </conditionalFormatting>
  <conditionalFormatting sqref="F150:L151">
    <cfRule type="cellIs" dxfId="2360" priority="4041" stopIfTrue="1" operator="lessThan">
      <formula>0</formula>
    </cfRule>
  </conditionalFormatting>
  <conditionalFormatting sqref="F150:L151">
    <cfRule type="cellIs" dxfId="2359" priority="4040" stopIfTrue="1" operator="lessThan">
      <formula>0</formula>
    </cfRule>
  </conditionalFormatting>
  <conditionalFormatting sqref="F150:L151">
    <cfRule type="cellIs" dxfId="2358" priority="4039" stopIfTrue="1" operator="lessThan">
      <formula>0</formula>
    </cfRule>
  </conditionalFormatting>
  <conditionalFormatting sqref="F150:L151">
    <cfRule type="cellIs" dxfId="2357" priority="4038" stopIfTrue="1" operator="lessThan">
      <formula>0</formula>
    </cfRule>
  </conditionalFormatting>
  <conditionalFormatting sqref="F150:L151">
    <cfRule type="cellIs" dxfId="2356" priority="4037" stopIfTrue="1" operator="lessThan">
      <formula>0</formula>
    </cfRule>
  </conditionalFormatting>
  <conditionalFormatting sqref="F150:L151">
    <cfRule type="cellIs" dxfId="2355" priority="4036" stopIfTrue="1" operator="lessThan">
      <formula>0</formula>
    </cfRule>
  </conditionalFormatting>
  <conditionalFormatting sqref="F150:L151">
    <cfRule type="cellIs" dxfId="2354" priority="4035" stopIfTrue="1" operator="lessThan">
      <formula>0</formula>
    </cfRule>
  </conditionalFormatting>
  <conditionalFormatting sqref="F150:L151">
    <cfRule type="cellIs" dxfId="2353" priority="4034" stopIfTrue="1" operator="lessThan">
      <formula>0</formula>
    </cfRule>
  </conditionalFormatting>
  <conditionalFormatting sqref="F150:L151">
    <cfRule type="cellIs" dxfId="2352" priority="4033" stopIfTrue="1" operator="lessThan">
      <formula>0</formula>
    </cfRule>
  </conditionalFormatting>
  <conditionalFormatting sqref="F150:L151">
    <cfRule type="cellIs" dxfId="2351" priority="4032" stopIfTrue="1" operator="lessThan">
      <formula>0</formula>
    </cfRule>
  </conditionalFormatting>
  <conditionalFormatting sqref="F150:L151">
    <cfRule type="cellIs" dxfId="2350" priority="4031" stopIfTrue="1" operator="lessThan">
      <formula>0</formula>
    </cfRule>
  </conditionalFormatting>
  <conditionalFormatting sqref="F150:L151">
    <cfRule type="cellIs" dxfId="2349" priority="4030" stopIfTrue="1" operator="lessThan">
      <formula>0</formula>
    </cfRule>
  </conditionalFormatting>
  <conditionalFormatting sqref="F150:L151">
    <cfRule type="cellIs" dxfId="2348" priority="4029" stopIfTrue="1" operator="lessThan">
      <formula>0</formula>
    </cfRule>
  </conditionalFormatting>
  <conditionalFormatting sqref="F150:L151">
    <cfRule type="cellIs" dxfId="2347" priority="4028" stopIfTrue="1" operator="lessThan">
      <formula>0</formula>
    </cfRule>
  </conditionalFormatting>
  <conditionalFormatting sqref="F150:L151">
    <cfRule type="cellIs" dxfId="2346" priority="4027" stopIfTrue="1" operator="lessThan">
      <formula>0</formula>
    </cfRule>
  </conditionalFormatting>
  <conditionalFormatting sqref="F150:L151">
    <cfRule type="cellIs" dxfId="2345" priority="4026" stopIfTrue="1" operator="lessThan">
      <formula>0</formula>
    </cfRule>
  </conditionalFormatting>
  <conditionalFormatting sqref="F150:L151">
    <cfRule type="cellIs" dxfId="2344" priority="4025" stopIfTrue="1" operator="lessThan">
      <formula>0</formula>
    </cfRule>
  </conditionalFormatting>
  <conditionalFormatting sqref="F150:L151">
    <cfRule type="cellIs" dxfId="2343" priority="4024" stopIfTrue="1" operator="lessThan">
      <formula>0</formula>
    </cfRule>
  </conditionalFormatting>
  <conditionalFormatting sqref="F150:L151">
    <cfRule type="cellIs" dxfId="2342" priority="4023" stopIfTrue="1" operator="lessThan">
      <formula>0</formula>
    </cfRule>
  </conditionalFormatting>
  <conditionalFormatting sqref="F150:L151">
    <cfRule type="cellIs" dxfId="2341" priority="4022" stopIfTrue="1" operator="lessThan">
      <formula>0</formula>
    </cfRule>
  </conditionalFormatting>
  <conditionalFormatting sqref="F150:L151">
    <cfRule type="cellIs" dxfId="2340" priority="4021" stopIfTrue="1" operator="lessThan">
      <formula>0</formula>
    </cfRule>
  </conditionalFormatting>
  <conditionalFormatting sqref="F150:L151">
    <cfRule type="cellIs" dxfId="2339" priority="4020" stopIfTrue="1" operator="lessThan">
      <formula>0</formula>
    </cfRule>
  </conditionalFormatting>
  <conditionalFormatting sqref="F150:L151">
    <cfRule type="cellIs" dxfId="2338" priority="4019" stopIfTrue="1" operator="lessThan">
      <formula>0</formula>
    </cfRule>
  </conditionalFormatting>
  <conditionalFormatting sqref="F152:L152">
    <cfRule type="cellIs" dxfId="2337" priority="4018" stopIfTrue="1" operator="lessThan">
      <formula>0</formula>
    </cfRule>
  </conditionalFormatting>
  <conditionalFormatting sqref="F152:L152">
    <cfRule type="cellIs" dxfId="2336" priority="4017" stopIfTrue="1" operator="lessThan">
      <formula>0</formula>
    </cfRule>
  </conditionalFormatting>
  <conditionalFormatting sqref="F152:L152">
    <cfRule type="cellIs" dxfId="2335" priority="4016" stopIfTrue="1" operator="lessThan">
      <formula>0</formula>
    </cfRule>
  </conditionalFormatting>
  <conditionalFormatting sqref="F152:L152">
    <cfRule type="cellIs" dxfId="2334" priority="4015" stopIfTrue="1" operator="lessThan">
      <formula>0</formula>
    </cfRule>
  </conditionalFormatting>
  <conditionalFormatting sqref="F152:L152">
    <cfRule type="cellIs" dxfId="2333" priority="4014" stopIfTrue="1" operator="lessThan">
      <formula>0</formula>
    </cfRule>
  </conditionalFormatting>
  <conditionalFormatting sqref="F152:L152">
    <cfRule type="cellIs" dxfId="2332" priority="4013" stopIfTrue="1" operator="lessThan">
      <formula>0</formula>
    </cfRule>
  </conditionalFormatting>
  <conditionalFormatting sqref="F152:L152">
    <cfRule type="cellIs" dxfId="2331" priority="4012" stopIfTrue="1" operator="lessThan">
      <formula>0</formula>
    </cfRule>
  </conditionalFormatting>
  <conditionalFormatting sqref="F152:L152">
    <cfRule type="cellIs" dxfId="2330" priority="4011" stopIfTrue="1" operator="lessThan">
      <formula>0</formula>
    </cfRule>
  </conditionalFormatting>
  <conditionalFormatting sqref="F152:L152">
    <cfRule type="cellIs" dxfId="2329" priority="4010" stopIfTrue="1" operator="lessThan">
      <formula>0</formula>
    </cfRule>
  </conditionalFormatting>
  <conditionalFormatting sqref="F152:L152">
    <cfRule type="cellIs" dxfId="2328" priority="4009" stopIfTrue="1" operator="lessThan">
      <formula>0</formula>
    </cfRule>
  </conditionalFormatting>
  <conditionalFormatting sqref="F152:L152">
    <cfRule type="cellIs" dxfId="2327" priority="4008" stopIfTrue="1" operator="lessThan">
      <formula>0</formula>
    </cfRule>
  </conditionalFormatting>
  <conditionalFormatting sqref="F152:L152">
    <cfRule type="cellIs" dxfId="2326" priority="4007" stopIfTrue="1" operator="lessThan">
      <formula>0</formula>
    </cfRule>
  </conditionalFormatting>
  <conditionalFormatting sqref="F152:L152">
    <cfRule type="cellIs" dxfId="2325" priority="4006" stopIfTrue="1" operator="lessThan">
      <formula>0</formula>
    </cfRule>
  </conditionalFormatting>
  <conditionalFormatting sqref="F152:L152">
    <cfRule type="cellIs" dxfId="2324" priority="4005" stopIfTrue="1" operator="lessThan">
      <formula>0</formula>
    </cfRule>
  </conditionalFormatting>
  <conditionalFormatting sqref="F152:L152">
    <cfRule type="cellIs" dxfId="2323" priority="4004" stopIfTrue="1" operator="lessThan">
      <formula>0</formula>
    </cfRule>
  </conditionalFormatting>
  <conditionalFormatting sqref="F152:L152">
    <cfRule type="cellIs" dxfId="2322" priority="4003" stopIfTrue="1" operator="lessThan">
      <formula>0</formula>
    </cfRule>
  </conditionalFormatting>
  <conditionalFormatting sqref="F152:L152">
    <cfRule type="cellIs" dxfId="2321" priority="4002" stopIfTrue="1" operator="lessThan">
      <formula>0</formula>
    </cfRule>
  </conditionalFormatting>
  <conditionalFormatting sqref="F152:L152">
    <cfRule type="cellIs" dxfId="2320" priority="4001" stopIfTrue="1" operator="lessThan">
      <formula>0</formula>
    </cfRule>
  </conditionalFormatting>
  <conditionalFormatting sqref="F152:L152">
    <cfRule type="cellIs" dxfId="2319" priority="4000" stopIfTrue="1" operator="lessThan">
      <formula>0</formula>
    </cfRule>
  </conditionalFormatting>
  <conditionalFormatting sqref="F152:L152">
    <cfRule type="cellIs" dxfId="2318" priority="3999" stopIfTrue="1" operator="lessThan">
      <formula>0</formula>
    </cfRule>
  </conditionalFormatting>
  <conditionalFormatting sqref="F152:L152">
    <cfRule type="cellIs" dxfId="2317" priority="3998" stopIfTrue="1" operator="lessThan">
      <formula>0</formula>
    </cfRule>
  </conditionalFormatting>
  <conditionalFormatting sqref="F152:L152">
    <cfRule type="cellIs" dxfId="2316" priority="3997" stopIfTrue="1" operator="lessThan">
      <formula>0</formula>
    </cfRule>
  </conditionalFormatting>
  <conditionalFormatting sqref="F152:L152">
    <cfRule type="cellIs" dxfId="2315" priority="3996" stopIfTrue="1" operator="lessThan">
      <formula>0</formula>
    </cfRule>
  </conditionalFormatting>
  <conditionalFormatting sqref="F152:L152">
    <cfRule type="cellIs" dxfId="2314" priority="3995" stopIfTrue="1" operator="lessThan">
      <formula>0</formula>
    </cfRule>
  </conditionalFormatting>
  <conditionalFormatting sqref="F152:L152">
    <cfRule type="cellIs" dxfId="2313" priority="3994" stopIfTrue="1" operator="lessThan">
      <formula>0</formula>
    </cfRule>
  </conditionalFormatting>
  <conditionalFormatting sqref="F153:L153">
    <cfRule type="cellIs" dxfId="2312" priority="3993" stopIfTrue="1" operator="lessThan">
      <formula>0</formula>
    </cfRule>
  </conditionalFormatting>
  <conditionalFormatting sqref="F153:L153">
    <cfRule type="cellIs" dxfId="2311" priority="3992" stopIfTrue="1" operator="lessThan">
      <formula>0</formula>
    </cfRule>
  </conditionalFormatting>
  <conditionalFormatting sqref="F153:L153">
    <cfRule type="cellIs" dxfId="2310" priority="3991" stopIfTrue="1" operator="lessThan">
      <formula>0</formula>
    </cfRule>
  </conditionalFormatting>
  <conditionalFormatting sqref="F153:L153">
    <cfRule type="cellIs" dxfId="2309" priority="3990" stopIfTrue="1" operator="lessThan">
      <formula>0</formula>
    </cfRule>
  </conditionalFormatting>
  <conditionalFormatting sqref="F153:L153">
    <cfRule type="cellIs" dxfId="2308" priority="3989" stopIfTrue="1" operator="lessThan">
      <formula>0</formula>
    </cfRule>
  </conditionalFormatting>
  <conditionalFormatting sqref="F153:L153">
    <cfRule type="cellIs" dxfId="2307" priority="3988" stopIfTrue="1" operator="lessThan">
      <formula>0</formula>
    </cfRule>
  </conditionalFormatting>
  <conditionalFormatting sqref="F153:L153">
    <cfRule type="cellIs" dxfId="2306" priority="3987" stopIfTrue="1" operator="lessThan">
      <formula>0</formula>
    </cfRule>
  </conditionalFormatting>
  <conditionalFormatting sqref="F153:L153">
    <cfRule type="cellIs" dxfId="2305" priority="3986" stopIfTrue="1" operator="lessThan">
      <formula>0</formula>
    </cfRule>
  </conditionalFormatting>
  <conditionalFormatting sqref="F153:L153">
    <cfRule type="cellIs" dxfId="2304" priority="3985" stopIfTrue="1" operator="lessThan">
      <formula>0</formula>
    </cfRule>
  </conditionalFormatting>
  <conditionalFormatting sqref="F153:L153">
    <cfRule type="cellIs" dxfId="2303" priority="3984" stopIfTrue="1" operator="lessThan">
      <formula>0</formula>
    </cfRule>
  </conditionalFormatting>
  <conditionalFormatting sqref="F153:L153">
    <cfRule type="cellIs" dxfId="2302" priority="3983" stopIfTrue="1" operator="lessThan">
      <formula>0</formula>
    </cfRule>
  </conditionalFormatting>
  <conditionalFormatting sqref="F153:L153">
    <cfRule type="cellIs" dxfId="2301" priority="3982" stopIfTrue="1" operator="lessThan">
      <formula>0</formula>
    </cfRule>
  </conditionalFormatting>
  <conditionalFormatting sqref="F153:L153">
    <cfRule type="cellIs" dxfId="2300" priority="3981" stopIfTrue="1" operator="lessThan">
      <formula>0</formula>
    </cfRule>
  </conditionalFormatting>
  <conditionalFormatting sqref="F153:L153">
    <cfRule type="cellIs" dxfId="2299" priority="3980" stopIfTrue="1" operator="lessThan">
      <formula>0</formula>
    </cfRule>
  </conditionalFormatting>
  <conditionalFormatting sqref="F153:L153">
    <cfRule type="cellIs" dxfId="2298" priority="3979" stopIfTrue="1" operator="lessThan">
      <formula>0</formula>
    </cfRule>
  </conditionalFormatting>
  <conditionalFormatting sqref="F153:L153">
    <cfRule type="cellIs" dxfId="2297" priority="3978" stopIfTrue="1" operator="lessThan">
      <formula>0</formula>
    </cfRule>
  </conditionalFormatting>
  <conditionalFormatting sqref="F153:L153">
    <cfRule type="cellIs" dxfId="2296" priority="3977" stopIfTrue="1" operator="lessThan">
      <formula>0</formula>
    </cfRule>
  </conditionalFormatting>
  <conditionalFormatting sqref="F153:L153">
    <cfRule type="cellIs" dxfId="2295" priority="3976" stopIfTrue="1" operator="lessThan">
      <formula>0</formula>
    </cfRule>
  </conditionalFormatting>
  <conditionalFormatting sqref="F153:L153">
    <cfRule type="cellIs" dxfId="2294" priority="3975" stopIfTrue="1" operator="lessThan">
      <formula>0</formula>
    </cfRule>
  </conditionalFormatting>
  <conditionalFormatting sqref="F153:L153">
    <cfRule type="cellIs" dxfId="2293" priority="3974" stopIfTrue="1" operator="lessThan">
      <formula>0</formula>
    </cfRule>
  </conditionalFormatting>
  <conditionalFormatting sqref="F153:L153">
    <cfRule type="cellIs" dxfId="2292" priority="3973" stopIfTrue="1" operator="lessThan">
      <formula>0</formula>
    </cfRule>
  </conditionalFormatting>
  <conditionalFormatting sqref="F153:L153">
    <cfRule type="cellIs" dxfId="2291" priority="3972" stopIfTrue="1" operator="lessThan">
      <formula>0</formula>
    </cfRule>
  </conditionalFormatting>
  <conditionalFormatting sqref="F153:L153">
    <cfRule type="cellIs" dxfId="2290" priority="3971" stopIfTrue="1" operator="lessThan">
      <formula>0</formula>
    </cfRule>
  </conditionalFormatting>
  <conditionalFormatting sqref="F153:L153">
    <cfRule type="cellIs" dxfId="2289" priority="3970" stopIfTrue="1" operator="lessThan">
      <formula>0</formula>
    </cfRule>
  </conditionalFormatting>
  <conditionalFormatting sqref="F153:L153">
    <cfRule type="cellIs" dxfId="2288" priority="3969" stopIfTrue="1" operator="lessThan">
      <formula>0</formula>
    </cfRule>
  </conditionalFormatting>
  <conditionalFormatting sqref="F154:L154">
    <cfRule type="cellIs" dxfId="2287" priority="3968" stopIfTrue="1" operator="lessThan">
      <formula>0</formula>
    </cfRule>
  </conditionalFormatting>
  <conditionalFormatting sqref="F154:L154">
    <cfRule type="cellIs" dxfId="2286" priority="3967" stopIfTrue="1" operator="lessThan">
      <formula>0</formula>
    </cfRule>
  </conditionalFormatting>
  <conditionalFormatting sqref="F154:L154">
    <cfRule type="cellIs" dxfId="2285" priority="3966" stopIfTrue="1" operator="lessThan">
      <formula>0</formula>
    </cfRule>
  </conditionalFormatting>
  <conditionalFormatting sqref="F154:L154">
    <cfRule type="cellIs" dxfId="2284" priority="3965" stopIfTrue="1" operator="lessThan">
      <formula>0</formula>
    </cfRule>
  </conditionalFormatting>
  <conditionalFormatting sqref="F154:L154">
    <cfRule type="cellIs" dxfId="2283" priority="3964" stopIfTrue="1" operator="lessThan">
      <formula>0</formula>
    </cfRule>
  </conditionalFormatting>
  <conditionalFormatting sqref="F154:L154">
    <cfRule type="cellIs" dxfId="2282" priority="3963" stopIfTrue="1" operator="lessThan">
      <formula>0</formula>
    </cfRule>
  </conditionalFormatting>
  <conditionalFormatting sqref="F154:L154">
    <cfRule type="cellIs" dxfId="2281" priority="3962" stopIfTrue="1" operator="lessThan">
      <formula>0</formula>
    </cfRule>
  </conditionalFormatting>
  <conditionalFormatting sqref="F154:L154">
    <cfRule type="cellIs" dxfId="2280" priority="3961" stopIfTrue="1" operator="lessThan">
      <formula>0</formula>
    </cfRule>
  </conditionalFormatting>
  <conditionalFormatting sqref="F154:L154">
    <cfRule type="cellIs" dxfId="2279" priority="3960" stopIfTrue="1" operator="lessThan">
      <formula>0</formula>
    </cfRule>
  </conditionalFormatting>
  <conditionalFormatting sqref="F154:L154">
    <cfRule type="cellIs" dxfId="2278" priority="3959" stopIfTrue="1" operator="lessThan">
      <formula>0</formula>
    </cfRule>
  </conditionalFormatting>
  <conditionalFormatting sqref="F154:L154">
    <cfRule type="cellIs" dxfId="2277" priority="3958" stopIfTrue="1" operator="lessThan">
      <formula>0</formula>
    </cfRule>
  </conditionalFormatting>
  <conditionalFormatting sqref="F154:L154">
    <cfRule type="cellIs" dxfId="2276" priority="3957" stopIfTrue="1" operator="lessThan">
      <formula>0</formula>
    </cfRule>
  </conditionalFormatting>
  <conditionalFormatting sqref="F154:L154">
    <cfRule type="cellIs" dxfId="2275" priority="3956" stopIfTrue="1" operator="lessThan">
      <formula>0</formula>
    </cfRule>
  </conditionalFormatting>
  <conditionalFormatting sqref="F154:L154">
    <cfRule type="cellIs" dxfId="2274" priority="3955" stopIfTrue="1" operator="lessThan">
      <formula>0</formula>
    </cfRule>
  </conditionalFormatting>
  <conditionalFormatting sqref="F154:L154">
    <cfRule type="cellIs" dxfId="2273" priority="3954" stopIfTrue="1" operator="lessThan">
      <formula>0</formula>
    </cfRule>
  </conditionalFormatting>
  <conditionalFormatting sqref="F154:L154">
    <cfRule type="cellIs" dxfId="2272" priority="3953" stopIfTrue="1" operator="lessThan">
      <formula>0</formula>
    </cfRule>
  </conditionalFormatting>
  <conditionalFormatting sqref="F154:L154">
    <cfRule type="cellIs" dxfId="2271" priority="3952" stopIfTrue="1" operator="lessThan">
      <formula>0</formula>
    </cfRule>
  </conditionalFormatting>
  <conditionalFormatting sqref="F154:L154">
    <cfRule type="cellIs" dxfId="2270" priority="3951" stopIfTrue="1" operator="lessThan">
      <formula>0</formula>
    </cfRule>
  </conditionalFormatting>
  <conditionalFormatting sqref="F154:L154">
    <cfRule type="cellIs" dxfId="2269" priority="3950" stopIfTrue="1" operator="lessThan">
      <formula>0</formula>
    </cfRule>
  </conditionalFormatting>
  <conditionalFormatting sqref="F154:L154">
    <cfRule type="cellIs" dxfId="2268" priority="3949" stopIfTrue="1" operator="lessThan">
      <formula>0</formula>
    </cfRule>
  </conditionalFormatting>
  <conditionalFormatting sqref="F154:L154">
    <cfRule type="cellIs" dxfId="2267" priority="3948" stopIfTrue="1" operator="lessThan">
      <formula>0</formula>
    </cfRule>
  </conditionalFormatting>
  <conditionalFormatting sqref="F154:L154">
    <cfRule type="cellIs" dxfId="2266" priority="3947" stopIfTrue="1" operator="lessThan">
      <formula>0</formula>
    </cfRule>
  </conditionalFormatting>
  <conditionalFormatting sqref="F154:L154">
    <cfRule type="cellIs" dxfId="2265" priority="3946" stopIfTrue="1" operator="lessThan">
      <formula>0</formula>
    </cfRule>
  </conditionalFormatting>
  <conditionalFormatting sqref="F154:L154">
    <cfRule type="cellIs" dxfId="2264" priority="3945" stopIfTrue="1" operator="lessThan">
      <formula>0</formula>
    </cfRule>
  </conditionalFormatting>
  <conditionalFormatting sqref="F154:L154">
    <cfRule type="cellIs" dxfId="2263" priority="3944" stopIfTrue="1" operator="lessThan">
      <formula>0</formula>
    </cfRule>
  </conditionalFormatting>
  <conditionalFormatting sqref="F155:L157">
    <cfRule type="cellIs" dxfId="2262" priority="3943" stopIfTrue="1" operator="lessThan">
      <formula>0</formula>
    </cfRule>
  </conditionalFormatting>
  <conditionalFormatting sqref="F155:L157">
    <cfRule type="cellIs" dxfId="2261" priority="3942" stopIfTrue="1" operator="lessThan">
      <formula>0</formula>
    </cfRule>
  </conditionalFormatting>
  <conditionalFormatting sqref="F155:L157">
    <cfRule type="cellIs" dxfId="2260" priority="3941" stopIfTrue="1" operator="lessThan">
      <formula>0</formula>
    </cfRule>
  </conditionalFormatting>
  <conditionalFormatting sqref="F155:L157">
    <cfRule type="cellIs" dxfId="2259" priority="3940" stopIfTrue="1" operator="lessThan">
      <formula>0</formula>
    </cfRule>
  </conditionalFormatting>
  <conditionalFormatting sqref="F155:L157">
    <cfRule type="cellIs" dxfId="2258" priority="3939" stopIfTrue="1" operator="lessThan">
      <formula>0</formula>
    </cfRule>
  </conditionalFormatting>
  <conditionalFormatting sqref="F155:L157">
    <cfRule type="cellIs" dxfId="2257" priority="3938" stopIfTrue="1" operator="lessThan">
      <formula>0</formula>
    </cfRule>
  </conditionalFormatting>
  <conditionalFormatting sqref="F155:L157">
    <cfRule type="cellIs" dxfId="2256" priority="3937" stopIfTrue="1" operator="lessThan">
      <formula>0</formula>
    </cfRule>
  </conditionalFormatting>
  <conditionalFormatting sqref="F155:L157">
    <cfRule type="cellIs" dxfId="2255" priority="3936" stopIfTrue="1" operator="lessThan">
      <formula>0</formula>
    </cfRule>
  </conditionalFormatting>
  <conditionalFormatting sqref="F155:L157">
    <cfRule type="cellIs" dxfId="2254" priority="3935" stopIfTrue="1" operator="lessThan">
      <formula>0</formula>
    </cfRule>
  </conditionalFormatting>
  <conditionalFormatting sqref="F155:L157">
    <cfRule type="cellIs" dxfId="2253" priority="3934" stopIfTrue="1" operator="lessThan">
      <formula>0</formula>
    </cfRule>
  </conditionalFormatting>
  <conditionalFormatting sqref="F155:L157">
    <cfRule type="cellIs" dxfId="2252" priority="3933" stopIfTrue="1" operator="lessThan">
      <formula>0</formula>
    </cfRule>
  </conditionalFormatting>
  <conditionalFormatting sqref="F155:L157">
    <cfRule type="cellIs" dxfId="2251" priority="3932" stopIfTrue="1" operator="lessThan">
      <formula>0</formula>
    </cfRule>
  </conditionalFormatting>
  <conditionalFormatting sqref="F155:L157">
    <cfRule type="cellIs" dxfId="2250" priority="3931" stopIfTrue="1" operator="lessThan">
      <formula>0</formula>
    </cfRule>
  </conditionalFormatting>
  <conditionalFormatting sqref="F155:L157">
    <cfRule type="cellIs" dxfId="2249" priority="3930" stopIfTrue="1" operator="lessThan">
      <formula>0</formula>
    </cfRule>
  </conditionalFormatting>
  <conditionalFormatting sqref="F155:L157">
    <cfRule type="cellIs" dxfId="2248" priority="3929" stopIfTrue="1" operator="lessThan">
      <formula>0</formula>
    </cfRule>
  </conditionalFormatting>
  <conditionalFormatting sqref="F155:L157">
    <cfRule type="cellIs" dxfId="2247" priority="3928" stopIfTrue="1" operator="lessThan">
      <formula>0</formula>
    </cfRule>
  </conditionalFormatting>
  <conditionalFormatting sqref="F155:L157">
    <cfRule type="cellIs" dxfId="2246" priority="3927" stopIfTrue="1" operator="lessThan">
      <formula>0</formula>
    </cfRule>
  </conditionalFormatting>
  <conditionalFormatting sqref="F155:L157">
    <cfRule type="cellIs" dxfId="2245" priority="3926" stopIfTrue="1" operator="lessThan">
      <formula>0</formula>
    </cfRule>
  </conditionalFormatting>
  <conditionalFormatting sqref="F155:L157">
    <cfRule type="cellIs" dxfId="2244" priority="3925" stopIfTrue="1" operator="lessThan">
      <formula>0</formula>
    </cfRule>
  </conditionalFormatting>
  <conditionalFormatting sqref="F155:L157">
    <cfRule type="cellIs" dxfId="2243" priority="3924" stopIfTrue="1" operator="lessThan">
      <formula>0</formula>
    </cfRule>
  </conditionalFormatting>
  <conditionalFormatting sqref="F155:L157">
    <cfRule type="cellIs" dxfId="2242" priority="3923" stopIfTrue="1" operator="lessThan">
      <formula>0</formula>
    </cfRule>
  </conditionalFormatting>
  <conditionalFormatting sqref="F155:L157">
    <cfRule type="cellIs" dxfId="2241" priority="3922" stopIfTrue="1" operator="lessThan">
      <formula>0</formula>
    </cfRule>
  </conditionalFormatting>
  <conditionalFormatting sqref="F155:L157">
    <cfRule type="cellIs" dxfId="2240" priority="3921" stopIfTrue="1" operator="lessThan">
      <formula>0</formula>
    </cfRule>
  </conditionalFormatting>
  <conditionalFormatting sqref="F155:L157">
    <cfRule type="cellIs" dxfId="2239" priority="3920" stopIfTrue="1" operator="lessThan">
      <formula>0</formula>
    </cfRule>
  </conditionalFormatting>
  <conditionalFormatting sqref="F155:L157">
    <cfRule type="cellIs" dxfId="2238" priority="3919" stopIfTrue="1" operator="lessThan">
      <formula>0</formula>
    </cfRule>
  </conditionalFormatting>
  <conditionalFormatting sqref="F158:L161">
    <cfRule type="cellIs" dxfId="2237" priority="3918" stopIfTrue="1" operator="lessThan">
      <formula>0</formula>
    </cfRule>
  </conditionalFormatting>
  <conditionalFormatting sqref="F158:L161">
    <cfRule type="cellIs" dxfId="2236" priority="3917" stopIfTrue="1" operator="lessThan">
      <formula>0</formula>
    </cfRule>
  </conditionalFormatting>
  <conditionalFormatting sqref="F158:L161">
    <cfRule type="cellIs" dxfId="2235" priority="3916" stopIfTrue="1" operator="lessThan">
      <formula>0</formula>
    </cfRule>
  </conditionalFormatting>
  <conditionalFormatting sqref="F158:L161">
    <cfRule type="cellIs" dxfId="2234" priority="3915" stopIfTrue="1" operator="lessThan">
      <formula>0</formula>
    </cfRule>
  </conditionalFormatting>
  <conditionalFormatting sqref="F158:L161">
    <cfRule type="cellIs" dxfId="2233" priority="3914" stopIfTrue="1" operator="lessThan">
      <formula>0</formula>
    </cfRule>
  </conditionalFormatting>
  <conditionalFormatting sqref="F158:L161">
    <cfRule type="cellIs" dxfId="2232" priority="3913" stopIfTrue="1" operator="lessThan">
      <formula>0</formula>
    </cfRule>
  </conditionalFormatting>
  <conditionalFormatting sqref="F158:L161">
    <cfRule type="cellIs" dxfId="2231" priority="3912" stopIfTrue="1" operator="lessThan">
      <formula>0</formula>
    </cfRule>
  </conditionalFormatting>
  <conditionalFormatting sqref="F158:L161">
    <cfRule type="cellIs" dxfId="2230" priority="3911" stopIfTrue="1" operator="lessThan">
      <formula>0</formula>
    </cfRule>
  </conditionalFormatting>
  <conditionalFormatting sqref="F158:L161">
    <cfRule type="cellIs" dxfId="2229" priority="3910" stopIfTrue="1" operator="lessThan">
      <formula>0</formula>
    </cfRule>
  </conditionalFormatting>
  <conditionalFormatting sqref="F158:L161">
    <cfRule type="cellIs" dxfId="2228" priority="3909" stopIfTrue="1" operator="lessThan">
      <formula>0</formula>
    </cfRule>
  </conditionalFormatting>
  <conditionalFormatting sqref="F158:L161">
    <cfRule type="cellIs" dxfId="2227" priority="3908" stopIfTrue="1" operator="lessThan">
      <formula>0</formula>
    </cfRule>
  </conditionalFormatting>
  <conditionalFormatting sqref="F158:L161">
    <cfRule type="cellIs" dxfId="2226" priority="3907" stopIfTrue="1" operator="lessThan">
      <formula>0</formula>
    </cfRule>
  </conditionalFormatting>
  <conditionalFormatting sqref="F158:L161">
    <cfRule type="cellIs" dxfId="2225" priority="3906" stopIfTrue="1" operator="lessThan">
      <formula>0</formula>
    </cfRule>
  </conditionalFormatting>
  <conditionalFormatting sqref="F158:L161">
    <cfRule type="cellIs" dxfId="2224" priority="3905" stopIfTrue="1" operator="lessThan">
      <formula>0</formula>
    </cfRule>
  </conditionalFormatting>
  <conditionalFormatting sqref="F158:L161">
    <cfRule type="cellIs" dxfId="2223" priority="3904" stopIfTrue="1" operator="lessThan">
      <formula>0</formula>
    </cfRule>
  </conditionalFormatting>
  <conditionalFormatting sqref="F158:L161">
    <cfRule type="cellIs" dxfId="2222" priority="3903" stopIfTrue="1" operator="lessThan">
      <formula>0</formula>
    </cfRule>
  </conditionalFormatting>
  <conditionalFormatting sqref="F158:L161">
    <cfRule type="cellIs" dxfId="2221" priority="3902" stopIfTrue="1" operator="lessThan">
      <formula>0</formula>
    </cfRule>
  </conditionalFormatting>
  <conditionalFormatting sqref="F158:L161">
    <cfRule type="cellIs" dxfId="2220" priority="3901" stopIfTrue="1" operator="lessThan">
      <formula>0</formula>
    </cfRule>
  </conditionalFormatting>
  <conditionalFormatting sqref="F158:L161">
    <cfRule type="cellIs" dxfId="2219" priority="3900" stopIfTrue="1" operator="lessThan">
      <formula>0</formula>
    </cfRule>
  </conditionalFormatting>
  <conditionalFormatting sqref="F158:L161">
    <cfRule type="cellIs" dxfId="2218" priority="3899" stopIfTrue="1" operator="lessThan">
      <formula>0</formula>
    </cfRule>
  </conditionalFormatting>
  <conditionalFormatting sqref="F158:L161">
    <cfRule type="cellIs" dxfId="2217" priority="3898" stopIfTrue="1" operator="lessThan">
      <formula>0</formula>
    </cfRule>
  </conditionalFormatting>
  <conditionalFormatting sqref="F158:L161">
    <cfRule type="cellIs" dxfId="2216" priority="3897" stopIfTrue="1" operator="lessThan">
      <formula>0</formula>
    </cfRule>
  </conditionalFormatting>
  <conditionalFormatting sqref="F158:L161">
    <cfRule type="cellIs" dxfId="2215" priority="3896" stopIfTrue="1" operator="lessThan">
      <formula>0</formula>
    </cfRule>
  </conditionalFormatting>
  <conditionalFormatting sqref="F158:L161">
    <cfRule type="cellIs" dxfId="2214" priority="3895" stopIfTrue="1" operator="lessThan">
      <formula>0</formula>
    </cfRule>
  </conditionalFormatting>
  <conditionalFormatting sqref="F158:L161">
    <cfRule type="cellIs" dxfId="2213" priority="3894" stopIfTrue="1" operator="lessThan">
      <formula>0</formula>
    </cfRule>
  </conditionalFormatting>
  <conditionalFormatting sqref="F162:L163">
    <cfRule type="cellIs" dxfId="2212" priority="3893" stopIfTrue="1" operator="lessThan">
      <formula>0</formula>
    </cfRule>
  </conditionalFormatting>
  <conditionalFormatting sqref="F162:L163">
    <cfRule type="cellIs" dxfId="2211" priority="3892" stopIfTrue="1" operator="lessThan">
      <formula>0</formula>
    </cfRule>
  </conditionalFormatting>
  <conditionalFormatting sqref="F162:L163">
    <cfRule type="cellIs" dxfId="2210" priority="3891" stopIfTrue="1" operator="lessThan">
      <formula>0</formula>
    </cfRule>
  </conditionalFormatting>
  <conditionalFormatting sqref="F162:L163">
    <cfRule type="cellIs" dxfId="2209" priority="3890" stopIfTrue="1" operator="lessThan">
      <formula>0</formula>
    </cfRule>
  </conditionalFormatting>
  <conditionalFormatting sqref="F162:L163">
    <cfRule type="cellIs" dxfId="2208" priority="3889" stopIfTrue="1" operator="lessThan">
      <formula>0</formula>
    </cfRule>
  </conditionalFormatting>
  <conditionalFormatting sqref="F162:L163">
    <cfRule type="cellIs" dxfId="2207" priority="3888" stopIfTrue="1" operator="lessThan">
      <formula>0</formula>
    </cfRule>
  </conditionalFormatting>
  <conditionalFormatting sqref="F162:L163">
    <cfRule type="cellIs" dxfId="2206" priority="3887" stopIfTrue="1" operator="lessThan">
      <formula>0</formula>
    </cfRule>
  </conditionalFormatting>
  <conditionalFormatting sqref="F162:L163">
    <cfRule type="cellIs" dxfId="2205" priority="3886" stopIfTrue="1" operator="lessThan">
      <formula>0</formula>
    </cfRule>
  </conditionalFormatting>
  <conditionalFormatting sqref="F162:L163">
    <cfRule type="cellIs" dxfId="2204" priority="3885" stopIfTrue="1" operator="lessThan">
      <formula>0</formula>
    </cfRule>
  </conditionalFormatting>
  <conditionalFormatting sqref="F162:L163">
    <cfRule type="cellIs" dxfId="2203" priority="3884" stopIfTrue="1" operator="lessThan">
      <formula>0</formula>
    </cfRule>
  </conditionalFormatting>
  <conditionalFormatting sqref="F162:L163">
    <cfRule type="cellIs" dxfId="2202" priority="3883" stopIfTrue="1" operator="lessThan">
      <formula>0</formula>
    </cfRule>
  </conditionalFormatting>
  <conditionalFormatting sqref="F162:L163">
    <cfRule type="cellIs" dxfId="2201" priority="3882" stopIfTrue="1" operator="lessThan">
      <formula>0</formula>
    </cfRule>
  </conditionalFormatting>
  <conditionalFormatting sqref="F162:L163">
    <cfRule type="cellIs" dxfId="2200" priority="3881" stopIfTrue="1" operator="lessThan">
      <formula>0</formula>
    </cfRule>
  </conditionalFormatting>
  <conditionalFormatting sqref="F162:L163">
    <cfRule type="cellIs" dxfId="2199" priority="3880" stopIfTrue="1" operator="lessThan">
      <formula>0</formula>
    </cfRule>
  </conditionalFormatting>
  <conditionalFormatting sqref="F162:L163">
    <cfRule type="cellIs" dxfId="2198" priority="3879" stopIfTrue="1" operator="lessThan">
      <formula>0</formula>
    </cfRule>
  </conditionalFormatting>
  <conditionalFormatting sqref="F162:L163">
    <cfRule type="cellIs" dxfId="2197" priority="3878" stopIfTrue="1" operator="lessThan">
      <formula>0</formula>
    </cfRule>
  </conditionalFormatting>
  <conditionalFormatting sqref="F162:L163">
    <cfRule type="cellIs" dxfId="2196" priority="3877" stopIfTrue="1" operator="lessThan">
      <formula>0</formula>
    </cfRule>
  </conditionalFormatting>
  <conditionalFormatting sqref="F162:L163">
    <cfRule type="cellIs" dxfId="2195" priority="3876" stopIfTrue="1" operator="lessThan">
      <formula>0</formula>
    </cfRule>
  </conditionalFormatting>
  <conditionalFormatting sqref="F162:L163">
    <cfRule type="cellIs" dxfId="2194" priority="3875" stopIfTrue="1" operator="lessThan">
      <formula>0</formula>
    </cfRule>
  </conditionalFormatting>
  <conditionalFormatting sqref="F162:L163">
    <cfRule type="cellIs" dxfId="2193" priority="3874" stopIfTrue="1" operator="lessThan">
      <formula>0</formula>
    </cfRule>
  </conditionalFormatting>
  <conditionalFormatting sqref="F162:L163">
    <cfRule type="cellIs" dxfId="2192" priority="3873" stopIfTrue="1" operator="lessThan">
      <formula>0</formula>
    </cfRule>
  </conditionalFormatting>
  <conditionalFormatting sqref="F162:L163">
    <cfRule type="cellIs" dxfId="2191" priority="3872" stopIfTrue="1" operator="lessThan">
      <formula>0</formula>
    </cfRule>
  </conditionalFormatting>
  <conditionalFormatting sqref="F162:L163">
    <cfRule type="cellIs" dxfId="2190" priority="3871" stopIfTrue="1" operator="lessThan">
      <formula>0</formula>
    </cfRule>
  </conditionalFormatting>
  <conditionalFormatting sqref="F162:L163">
    <cfRule type="cellIs" dxfId="2189" priority="3870" stopIfTrue="1" operator="lessThan">
      <formula>0</formula>
    </cfRule>
  </conditionalFormatting>
  <conditionalFormatting sqref="F162:L163">
    <cfRule type="cellIs" dxfId="2188" priority="3869" stopIfTrue="1" operator="lessThan">
      <formula>0</formula>
    </cfRule>
  </conditionalFormatting>
  <conditionalFormatting sqref="F164:L165">
    <cfRule type="cellIs" dxfId="2187" priority="3868" stopIfTrue="1" operator="lessThan">
      <formula>0</formula>
    </cfRule>
  </conditionalFormatting>
  <conditionalFormatting sqref="F164:L165">
    <cfRule type="cellIs" dxfId="2186" priority="3867" stopIfTrue="1" operator="lessThan">
      <formula>0</formula>
    </cfRule>
  </conditionalFormatting>
  <conditionalFormatting sqref="F164:L165">
    <cfRule type="cellIs" dxfId="2185" priority="3866" stopIfTrue="1" operator="lessThan">
      <formula>0</formula>
    </cfRule>
  </conditionalFormatting>
  <conditionalFormatting sqref="F164:L165">
    <cfRule type="cellIs" dxfId="2184" priority="3865" stopIfTrue="1" operator="lessThan">
      <formula>0</formula>
    </cfRule>
  </conditionalFormatting>
  <conditionalFormatting sqref="F164:L165">
    <cfRule type="cellIs" dxfId="2183" priority="3864" stopIfTrue="1" operator="lessThan">
      <formula>0</formula>
    </cfRule>
  </conditionalFormatting>
  <conditionalFormatting sqref="F164:L165">
    <cfRule type="cellIs" dxfId="2182" priority="3863" stopIfTrue="1" operator="lessThan">
      <formula>0</formula>
    </cfRule>
  </conditionalFormatting>
  <conditionalFormatting sqref="F164:L165">
    <cfRule type="cellIs" dxfId="2181" priority="3862" stopIfTrue="1" operator="lessThan">
      <formula>0</formula>
    </cfRule>
  </conditionalFormatting>
  <conditionalFormatting sqref="F164:L165">
    <cfRule type="cellIs" dxfId="2180" priority="3861" stopIfTrue="1" operator="lessThan">
      <formula>0</formula>
    </cfRule>
  </conditionalFormatting>
  <conditionalFormatting sqref="F164:L165">
    <cfRule type="cellIs" dxfId="2179" priority="3860" stopIfTrue="1" operator="lessThan">
      <formula>0</formula>
    </cfRule>
  </conditionalFormatting>
  <conditionalFormatting sqref="F164:L165">
    <cfRule type="cellIs" dxfId="2178" priority="3859" stopIfTrue="1" operator="lessThan">
      <formula>0</formula>
    </cfRule>
  </conditionalFormatting>
  <conditionalFormatting sqref="F164:L165">
    <cfRule type="cellIs" dxfId="2177" priority="3858" stopIfTrue="1" operator="lessThan">
      <formula>0</formula>
    </cfRule>
  </conditionalFormatting>
  <conditionalFormatting sqref="F164:L165">
    <cfRule type="cellIs" dxfId="2176" priority="3857" stopIfTrue="1" operator="lessThan">
      <formula>0</formula>
    </cfRule>
  </conditionalFormatting>
  <conditionalFormatting sqref="F164:L165">
    <cfRule type="cellIs" dxfId="2175" priority="3856" stopIfTrue="1" operator="lessThan">
      <formula>0</formula>
    </cfRule>
  </conditionalFormatting>
  <conditionalFormatting sqref="F164:L165">
    <cfRule type="cellIs" dxfId="2174" priority="3855" stopIfTrue="1" operator="lessThan">
      <formula>0</formula>
    </cfRule>
  </conditionalFormatting>
  <conditionalFormatting sqref="F164:L165">
    <cfRule type="cellIs" dxfId="2173" priority="3854" stopIfTrue="1" operator="lessThan">
      <formula>0</formula>
    </cfRule>
  </conditionalFormatting>
  <conditionalFormatting sqref="F164:L165">
    <cfRule type="cellIs" dxfId="2172" priority="3853" stopIfTrue="1" operator="lessThan">
      <formula>0</formula>
    </cfRule>
  </conditionalFormatting>
  <conditionalFormatting sqref="F164:L165">
    <cfRule type="cellIs" dxfId="2171" priority="3852" stopIfTrue="1" operator="lessThan">
      <formula>0</formula>
    </cfRule>
  </conditionalFormatting>
  <conditionalFormatting sqref="F164:L165">
    <cfRule type="cellIs" dxfId="2170" priority="3851" stopIfTrue="1" operator="lessThan">
      <formula>0</formula>
    </cfRule>
  </conditionalFormatting>
  <conditionalFormatting sqref="F164:L165">
    <cfRule type="cellIs" dxfId="2169" priority="3850" stopIfTrue="1" operator="lessThan">
      <formula>0</formula>
    </cfRule>
  </conditionalFormatting>
  <conditionalFormatting sqref="F164:L165">
    <cfRule type="cellIs" dxfId="2168" priority="3849" stopIfTrue="1" operator="lessThan">
      <formula>0</formula>
    </cfRule>
  </conditionalFormatting>
  <conditionalFormatting sqref="F164:L165">
    <cfRule type="cellIs" dxfId="2167" priority="3848" stopIfTrue="1" operator="lessThan">
      <formula>0</formula>
    </cfRule>
  </conditionalFormatting>
  <conditionalFormatting sqref="F164:L165">
    <cfRule type="cellIs" dxfId="2166" priority="3847" stopIfTrue="1" operator="lessThan">
      <formula>0</formula>
    </cfRule>
  </conditionalFormatting>
  <conditionalFormatting sqref="F164:L165">
    <cfRule type="cellIs" dxfId="2165" priority="3846" stopIfTrue="1" operator="lessThan">
      <formula>0</formula>
    </cfRule>
  </conditionalFormatting>
  <conditionalFormatting sqref="F164:L165">
    <cfRule type="cellIs" dxfId="2164" priority="3845" stopIfTrue="1" operator="lessThan">
      <formula>0</formula>
    </cfRule>
  </conditionalFormatting>
  <conditionalFormatting sqref="F164:L165">
    <cfRule type="cellIs" dxfId="2163" priority="3844" stopIfTrue="1" operator="lessThan">
      <formula>0</formula>
    </cfRule>
  </conditionalFormatting>
  <conditionalFormatting sqref="F166:L166">
    <cfRule type="cellIs" dxfId="2162" priority="3843" stopIfTrue="1" operator="lessThan">
      <formula>0</formula>
    </cfRule>
  </conditionalFormatting>
  <conditionalFormatting sqref="F166:L166">
    <cfRule type="cellIs" dxfId="2161" priority="3842" stopIfTrue="1" operator="lessThan">
      <formula>0</formula>
    </cfRule>
  </conditionalFormatting>
  <conditionalFormatting sqref="F166:L166">
    <cfRule type="cellIs" dxfId="2160" priority="3841" stopIfTrue="1" operator="lessThan">
      <formula>0</formula>
    </cfRule>
  </conditionalFormatting>
  <conditionalFormatting sqref="F166:L166">
    <cfRule type="cellIs" dxfId="2159" priority="3840" stopIfTrue="1" operator="lessThan">
      <formula>0</formula>
    </cfRule>
  </conditionalFormatting>
  <conditionalFormatting sqref="F166:L166">
    <cfRule type="cellIs" dxfId="2158" priority="3839" stopIfTrue="1" operator="lessThan">
      <formula>0</formula>
    </cfRule>
  </conditionalFormatting>
  <conditionalFormatting sqref="F166:L166">
    <cfRule type="cellIs" dxfId="2157" priority="3838" stopIfTrue="1" operator="lessThan">
      <formula>0</formula>
    </cfRule>
  </conditionalFormatting>
  <conditionalFormatting sqref="F166:L166">
    <cfRule type="cellIs" dxfId="2156" priority="3837" stopIfTrue="1" operator="lessThan">
      <formula>0</formula>
    </cfRule>
  </conditionalFormatting>
  <conditionalFormatting sqref="F166:L166">
    <cfRule type="cellIs" dxfId="2155" priority="3836" stopIfTrue="1" operator="lessThan">
      <formula>0</formula>
    </cfRule>
  </conditionalFormatting>
  <conditionalFormatting sqref="F166:L166">
    <cfRule type="cellIs" dxfId="2154" priority="3835" stopIfTrue="1" operator="lessThan">
      <formula>0</formula>
    </cfRule>
  </conditionalFormatting>
  <conditionalFormatting sqref="F166:L166">
    <cfRule type="cellIs" dxfId="2153" priority="3834" stopIfTrue="1" operator="lessThan">
      <formula>0</formula>
    </cfRule>
  </conditionalFormatting>
  <conditionalFormatting sqref="F166:L166">
    <cfRule type="cellIs" dxfId="2152" priority="3833" stopIfTrue="1" operator="lessThan">
      <formula>0</formula>
    </cfRule>
  </conditionalFormatting>
  <conditionalFormatting sqref="F166:L166">
    <cfRule type="cellIs" dxfId="2151" priority="3832" stopIfTrue="1" operator="lessThan">
      <formula>0</formula>
    </cfRule>
  </conditionalFormatting>
  <conditionalFormatting sqref="F166:L166">
    <cfRule type="cellIs" dxfId="2150" priority="3831" stopIfTrue="1" operator="lessThan">
      <formula>0</formula>
    </cfRule>
  </conditionalFormatting>
  <conditionalFormatting sqref="F166:L166">
    <cfRule type="cellIs" dxfId="2149" priority="3830" stopIfTrue="1" operator="lessThan">
      <formula>0</formula>
    </cfRule>
  </conditionalFormatting>
  <conditionalFormatting sqref="F166:L166">
    <cfRule type="cellIs" dxfId="2148" priority="3829" stopIfTrue="1" operator="lessThan">
      <formula>0</formula>
    </cfRule>
  </conditionalFormatting>
  <conditionalFormatting sqref="F166:L166">
    <cfRule type="cellIs" dxfId="2147" priority="3828" stopIfTrue="1" operator="lessThan">
      <formula>0</formula>
    </cfRule>
  </conditionalFormatting>
  <conditionalFormatting sqref="F166:L166">
    <cfRule type="cellIs" dxfId="2146" priority="3827" stopIfTrue="1" operator="lessThan">
      <formula>0</formula>
    </cfRule>
  </conditionalFormatting>
  <conditionalFormatting sqref="F166:L166">
    <cfRule type="cellIs" dxfId="2145" priority="3826" stopIfTrue="1" operator="lessThan">
      <formula>0</formula>
    </cfRule>
  </conditionalFormatting>
  <conditionalFormatting sqref="F166:L166">
    <cfRule type="cellIs" dxfId="2144" priority="3825" stopIfTrue="1" operator="lessThan">
      <formula>0</formula>
    </cfRule>
  </conditionalFormatting>
  <conditionalFormatting sqref="F166:L166">
    <cfRule type="cellIs" dxfId="2143" priority="3824" stopIfTrue="1" operator="lessThan">
      <formula>0</formula>
    </cfRule>
  </conditionalFormatting>
  <conditionalFormatting sqref="F166:L166">
    <cfRule type="cellIs" dxfId="2142" priority="3823" stopIfTrue="1" operator="lessThan">
      <formula>0</formula>
    </cfRule>
  </conditionalFormatting>
  <conditionalFormatting sqref="F166:L166">
    <cfRule type="cellIs" dxfId="2141" priority="3822" stopIfTrue="1" operator="lessThan">
      <formula>0</formula>
    </cfRule>
  </conditionalFormatting>
  <conditionalFormatting sqref="F166:L166">
    <cfRule type="cellIs" dxfId="2140" priority="3821" stopIfTrue="1" operator="lessThan">
      <formula>0</formula>
    </cfRule>
  </conditionalFormatting>
  <conditionalFormatting sqref="F166:L166">
    <cfRule type="cellIs" dxfId="2139" priority="3820" stopIfTrue="1" operator="lessThan">
      <formula>0</formula>
    </cfRule>
  </conditionalFormatting>
  <conditionalFormatting sqref="F166:L166">
    <cfRule type="cellIs" dxfId="2138" priority="3819" stopIfTrue="1" operator="lessThan">
      <formula>0</formula>
    </cfRule>
  </conditionalFormatting>
  <conditionalFormatting sqref="F167:L167">
    <cfRule type="cellIs" dxfId="2137" priority="3818" stopIfTrue="1" operator="lessThan">
      <formula>0</formula>
    </cfRule>
  </conditionalFormatting>
  <conditionalFormatting sqref="F167:L167">
    <cfRule type="cellIs" dxfId="2136" priority="3817" stopIfTrue="1" operator="lessThan">
      <formula>0</formula>
    </cfRule>
  </conditionalFormatting>
  <conditionalFormatting sqref="F167:L167">
    <cfRule type="cellIs" dxfId="2135" priority="3816" stopIfTrue="1" operator="lessThan">
      <formula>0</formula>
    </cfRule>
  </conditionalFormatting>
  <conditionalFormatting sqref="F167:L167">
    <cfRule type="cellIs" dxfId="2134" priority="3815" stopIfTrue="1" operator="lessThan">
      <formula>0</formula>
    </cfRule>
  </conditionalFormatting>
  <conditionalFormatting sqref="F167:L167">
    <cfRule type="cellIs" dxfId="2133" priority="3814" stopIfTrue="1" operator="lessThan">
      <formula>0</formula>
    </cfRule>
  </conditionalFormatting>
  <conditionalFormatting sqref="F167:L167">
    <cfRule type="cellIs" dxfId="2132" priority="3813" stopIfTrue="1" operator="lessThan">
      <formula>0</formula>
    </cfRule>
  </conditionalFormatting>
  <conditionalFormatting sqref="F167:L167">
    <cfRule type="cellIs" dxfId="2131" priority="3812" stopIfTrue="1" operator="lessThan">
      <formula>0</formula>
    </cfRule>
  </conditionalFormatting>
  <conditionalFormatting sqref="F167:L167">
    <cfRule type="cellIs" dxfId="2130" priority="3811" stopIfTrue="1" operator="lessThan">
      <formula>0</formula>
    </cfRule>
  </conditionalFormatting>
  <conditionalFormatting sqref="F167:L167">
    <cfRule type="cellIs" dxfId="2129" priority="3810" stopIfTrue="1" operator="lessThan">
      <formula>0</formula>
    </cfRule>
  </conditionalFormatting>
  <conditionalFormatting sqref="F167:L167">
    <cfRule type="cellIs" dxfId="2128" priority="3809" stopIfTrue="1" operator="lessThan">
      <formula>0</formula>
    </cfRule>
  </conditionalFormatting>
  <conditionalFormatting sqref="F167:L167">
    <cfRule type="cellIs" dxfId="2127" priority="3808" stopIfTrue="1" operator="lessThan">
      <formula>0</formula>
    </cfRule>
  </conditionalFormatting>
  <conditionalFormatting sqref="F167:L167">
    <cfRule type="cellIs" dxfId="2126" priority="3807" stopIfTrue="1" operator="lessThan">
      <formula>0</formula>
    </cfRule>
  </conditionalFormatting>
  <conditionalFormatting sqref="F167:L167">
    <cfRule type="cellIs" dxfId="2125" priority="3806" stopIfTrue="1" operator="lessThan">
      <formula>0</formula>
    </cfRule>
  </conditionalFormatting>
  <conditionalFormatting sqref="F167:L167">
    <cfRule type="cellIs" dxfId="2124" priority="3805" stopIfTrue="1" operator="lessThan">
      <formula>0</formula>
    </cfRule>
  </conditionalFormatting>
  <conditionalFormatting sqref="F167:L167">
    <cfRule type="cellIs" dxfId="2123" priority="3804" stopIfTrue="1" operator="lessThan">
      <formula>0</formula>
    </cfRule>
  </conditionalFormatting>
  <conditionalFormatting sqref="F167:L167">
    <cfRule type="cellIs" dxfId="2122" priority="3803" stopIfTrue="1" operator="lessThan">
      <formula>0</formula>
    </cfRule>
  </conditionalFormatting>
  <conditionalFormatting sqref="F167:L167">
    <cfRule type="cellIs" dxfId="2121" priority="3802" stopIfTrue="1" operator="lessThan">
      <formula>0</formula>
    </cfRule>
  </conditionalFormatting>
  <conditionalFormatting sqref="F167:L167">
    <cfRule type="cellIs" dxfId="2120" priority="3801" stopIfTrue="1" operator="lessThan">
      <formula>0</formula>
    </cfRule>
  </conditionalFormatting>
  <conditionalFormatting sqref="F167:L167">
    <cfRule type="cellIs" dxfId="2119" priority="3800" stopIfTrue="1" operator="lessThan">
      <formula>0</formula>
    </cfRule>
  </conditionalFormatting>
  <conditionalFormatting sqref="F167:L167">
    <cfRule type="cellIs" dxfId="2118" priority="3799" stopIfTrue="1" operator="lessThan">
      <formula>0</formula>
    </cfRule>
  </conditionalFormatting>
  <conditionalFormatting sqref="F167:L167">
    <cfRule type="cellIs" dxfId="2117" priority="3798" stopIfTrue="1" operator="lessThan">
      <formula>0</formula>
    </cfRule>
  </conditionalFormatting>
  <conditionalFormatting sqref="F167:L167">
    <cfRule type="cellIs" dxfId="2116" priority="3797" stopIfTrue="1" operator="lessThan">
      <formula>0</formula>
    </cfRule>
  </conditionalFormatting>
  <conditionalFormatting sqref="F167:L167">
    <cfRule type="cellIs" dxfId="2115" priority="3796" stopIfTrue="1" operator="lessThan">
      <formula>0</formula>
    </cfRule>
  </conditionalFormatting>
  <conditionalFormatting sqref="F167:L167">
    <cfRule type="cellIs" dxfId="2114" priority="3795" stopIfTrue="1" operator="lessThan">
      <formula>0</formula>
    </cfRule>
  </conditionalFormatting>
  <conditionalFormatting sqref="F167:L167">
    <cfRule type="cellIs" dxfId="2113" priority="3794" stopIfTrue="1" operator="lessThan">
      <formula>0</formula>
    </cfRule>
  </conditionalFormatting>
  <conditionalFormatting sqref="F168:L168">
    <cfRule type="cellIs" dxfId="2112" priority="3793" stopIfTrue="1" operator="lessThan">
      <formula>0</formula>
    </cfRule>
  </conditionalFormatting>
  <conditionalFormatting sqref="F168:L168">
    <cfRule type="cellIs" dxfId="2111" priority="3792" stopIfTrue="1" operator="lessThan">
      <formula>0</formula>
    </cfRule>
  </conditionalFormatting>
  <conditionalFormatting sqref="F168:L168">
    <cfRule type="cellIs" dxfId="2110" priority="3791" stopIfTrue="1" operator="lessThan">
      <formula>0</formula>
    </cfRule>
  </conditionalFormatting>
  <conditionalFormatting sqref="F168:L168">
    <cfRule type="cellIs" dxfId="2109" priority="3790" stopIfTrue="1" operator="lessThan">
      <formula>0</formula>
    </cfRule>
  </conditionalFormatting>
  <conditionalFormatting sqref="F168:L168">
    <cfRule type="cellIs" dxfId="2108" priority="3789" stopIfTrue="1" operator="lessThan">
      <formula>0</formula>
    </cfRule>
  </conditionalFormatting>
  <conditionalFormatting sqref="F168:L168">
    <cfRule type="cellIs" dxfId="2107" priority="3788" stopIfTrue="1" operator="lessThan">
      <formula>0</formula>
    </cfRule>
  </conditionalFormatting>
  <conditionalFormatting sqref="F168:L168">
    <cfRule type="cellIs" dxfId="2106" priority="3787" stopIfTrue="1" operator="lessThan">
      <formula>0</formula>
    </cfRule>
  </conditionalFormatting>
  <conditionalFormatting sqref="F168:L168">
    <cfRule type="cellIs" dxfId="2105" priority="3786" stopIfTrue="1" operator="lessThan">
      <formula>0</formula>
    </cfRule>
  </conditionalFormatting>
  <conditionalFormatting sqref="F168:L168">
    <cfRule type="cellIs" dxfId="2104" priority="3785" stopIfTrue="1" operator="lessThan">
      <formula>0</formula>
    </cfRule>
  </conditionalFormatting>
  <conditionalFormatting sqref="F168:L168">
    <cfRule type="cellIs" dxfId="2103" priority="3784" stopIfTrue="1" operator="lessThan">
      <formula>0</formula>
    </cfRule>
  </conditionalFormatting>
  <conditionalFormatting sqref="F168:L168">
    <cfRule type="cellIs" dxfId="2102" priority="3783" stopIfTrue="1" operator="lessThan">
      <formula>0</formula>
    </cfRule>
  </conditionalFormatting>
  <conditionalFormatting sqref="F168:L168">
    <cfRule type="cellIs" dxfId="2101" priority="3782" stopIfTrue="1" operator="lessThan">
      <formula>0</formula>
    </cfRule>
  </conditionalFormatting>
  <conditionalFormatting sqref="F168:L168">
    <cfRule type="cellIs" dxfId="2100" priority="3781" stopIfTrue="1" operator="lessThan">
      <formula>0</formula>
    </cfRule>
  </conditionalFormatting>
  <conditionalFormatting sqref="F168:L168">
    <cfRule type="cellIs" dxfId="2099" priority="3780" stopIfTrue="1" operator="lessThan">
      <formula>0</formula>
    </cfRule>
  </conditionalFormatting>
  <conditionalFormatting sqref="F168:L168">
    <cfRule type="cellIs" dxfId="2098" priority="3779" stopIfTrue="1" operator="lessThan">
      <formula>0</formula>
    </cfRule>
  </conditionalFormatting>
  <conditionalFormatting sqref="F168:L168">
    <cfRule type="cellIs" dxfId="2097" priority="3778" stopIfTrue="1" operator="lessThan">
      <formula>0</formula>
    </cfRule>
  </conditionalFormatting>
  <conditionalFormatting sqref="F168:L168">
    <cfRule type="cellIs" dxfId="2096" priority="3777" stopIfTrue="1" operator="lessThan">
      <formula>0</formula>
    </cfRule>
  </conditionalFormatting>
  <conditionalFormatting sqref="F168:L168">
    <cfRule type="cellIs" dxfId="2095" priority="3776" stopIfTrue="1" operator="lessThan">
      <formula>0</formula>
    </cfRule>
  </conditionalFormatting>
  <conditionalFormatting sqref="F168:L168">
    <cfRule type="cellIs" dxfId="2094" priority="3775" stopIfTrue="1" operator="lessThan">
      <formula>0</formula>
    </cfRule>
  </conditionalFormatting>
  <conditionalFormatting sqref="F168:L168">
    <cfRule type="cellIs" dxfId="2093" priority="3774" stopIfTrue="1" operator="lessThan">
      <formula>0</formula>
    </cfRule>
  </conditionalFormatting>
  <conditionalFormatting sqref="F168:L168">
    <cfRule type="cellIs" dxfId="2092" priority="3773" stopIfTrue="1" operator="lessThan">
      <formula>0</formula>
    </cfRule>
  </conditionalFormatting>
  <conditionalFormatting sqref="F168:L168">
    <cfRule type="cellIs" dxfId="2091" priority="3772" stopIfTrue="1" operator="lessThan">
      <formula>0</formula>
    </cfRule>
  </conditionalFormatting>
  <conditionalFormatting sqref="F168:L168">
    <cfRule type="cellIs" dxfId="2090" priority="3771" stopIfTrue="1" operator="lessThan">
      <formula>0</formula>
    </cfRule>
  </conditionalFormatting>
  <conditionalFormatting sqref="F168:L168">
    <cfRule type="cellIs" dxfId="2089" priority="3770" stopIfTrue="1" operator="lessThan">
      <formula>0</formula>
    </cfRule>
  </conditionalFormatting>
  <conditionalFormatting sqref="F168:L168">
    <cfRule type="cellIs" dxfId="2088" priority="3769" stopIfTrue="1" operator="lessThan">
      <formula>0</formula>
    </cfRule>
  </conditionalFormatting>
  <conditionalFormatting sqref="F169:L169">
    <cfRule type="cellIs" dxfId="2087" priority="3768" stopIfTrue="1" operator="lessThan">
      <formula>0</formula>
    </cfRule>
  </conditionalFormatting>
  <conditionalFormatting sqref="F169:L169">
    <cfRule type="cellIs" dxfId="2086" priority="3767" stopIfTrue="1" operator="lessThan">
      <formula>0</formula>
    </cfRule>
  </conditionalFormatting>
  <conditionalFormatting sqref="F169:L169">
    <cfRule type="cellIs" dxfId="2085" priority="3766" stopIfTrue="1" operator="lessThan">
      <formula>0</formula>
    </cfRule>
  </conditionalFormatting>
  <conditionalFormatting sqref="F169:L169">
    <cfRule type="cellIs" dxfId="2084" priority="3765" stopIfTrue="1" operator="lessThan">
      <formula>0</formula>
    </cfRule>
  </conditionalFormatting>
  <conditionalFormatting sqref="F169:L169">
    <cfRule type="cellIs" dxfId="2083" priority="3764" stopIfTrue="1" operator="lessThan">
      <formula>0</formula>
    </cfRule>
  </conditionalFormatting>
  <conditionalFormatting sqref="F169:L169">
    <cfRule type="cellIs" dxfId="2082" priority="3763" stopIfTrue="1" operator="lessThan">
      <formula>0</formula>
    </cfRule>
  </conditionalFormatting>
  <conditionalFormatting sqref="F169:L169">
    <cfRule type="cellIs" dxfId="2081" priority="3762" stopIfTrue="1" operator="lessThan">
      <formula>0</formula>
    </cfRule>
  </conditionalFormatting>
  <conditionalFormatting sqref="F169:L169">
    <cfRule type="cellIs" dxfId="2080" priority="3761" stopIfTrue="1" operator="lessThan">
      <formula>0</formula>
    </cfRule>
  </conditionalFormatting>
  <conditionalFormatting sqref="F169:L169">
    <cfRule type="cellIs" dxfId="2079" priority="3760" stopIfTrue="1" operator="lessThan">
      <formula>0</formula>
    </cfRule>
  </conditionalFormatting>
  <conditionalFormatting sqref="F169:L169">
    <cfRule type="cellIs" dxfId="2078" priority="3759" stopIfTrue="1" operator="lessThan">
      <formula>0</formula>
    </cfRule>
  </conditionalFormatting>
  <conditionalFormatting sqref="F169:L169">
    <cfRule type="cellIs" dxfId="2077" priority="3758" stopIfTrue="1" operator="lessThan">
      <formula>0</formula>
    </cfRule>
  </conditionalFormatting>
  <conditionalFormatting sqref="F169:L169">
    <cfRule type="cellIs" dxfId="2076" priority="3757" stopIfTrue="1" operator="lessThan">
      <formula>0</formula>
    </cfRule>
  </conditionalFormatting>
  <conditionalFormatting sqref="F169:L169">
    <cfRule type="cellIs" dxfId="2075" priority="3756" stopIfTrue="1" operator="lessThan">
      <formula>0</formula>
    </cfRule>
  </conditionalFormatting>
  <conditionalFormatting sqref="F169:L169">
    <cfRule type="cellIs" dxfId="2074" priority="3755" stopIfTrue="1" operator="lessThan">
      <formula>0</formula>
    </cfRule>
  </conditionalFormatting>
  <conditionalFormatting sqref="F169:L169">
    <cfRule type="cellIs" dxfId="2073" priority="3754" stopIfTrue="1" operator="lessThan">
      <formula>0</formula>
    </cfRule>
  </conditionalFormatting>
  <conditionalFormatting sqref="F169:L169">
    <cfRule type="cellIs" dxfId="2072" priority="3753" stopIfTrue="1" operator="lessThan">
      <formula>0</formula>
    </cfRule>
  </conditionalFormatting>
  <conditionalFormatting sqref="F169:L169">
    <cfRule type="cellIs" dxfId="2071" priority="3752" stopIfTrue="1" operator="lessThan">
      <formula>0</formula>
    </cfRule>
  </conditionalFormatting>
  <conditionalFormatting sqref="F169:L169">
    <cfRule type="cellIs" dxfId="2070" priority="3751" stopIfTrue="1" operator="lessThan">
      <formula>0</formula>
    </cfRule>
  </conditionalFormatting>
  <conditionalFormatting sqref="F169:L169">
    <cfRule type="cellIs" dxfId="2069" priority="3750" stopIfTrue="1" operator="lessThan">
      <formula>0</formula>
    </cfRule>
  </conditionalFormatting>
  <conditionalFormatting sqref="F169:L169">
    <cfRule type="cellIs" dxfId="2068" priority="3749" stopIfTrue="1" operator="lessThan">
      <formula>0</formula>
    </cfRule>
  </conditionalFormatting>
  <conditionalFormatting sqref="F169:L169">
    <cfRule type="cellIs" dxfId="2067" priority="3748" stopIfTrue="1" operator="lessThan">
      <formula>0</formula>
    </cfRule>
  </conditionalFormatting>
  <conditionalFormatting sqref="F169:L169">
    <cfRule type="cellIs" dxfId="2066" priority="3747" stopIfTrue="1" operator="lessThan">
      <formula>0</formula>
    </cfRule>
  </conditionalFormatting>
  <conditionalFormatting sqref="F169:L169">
    <cfRule type="cellIs" dxfId="2065" priority="3746" stopIfTrue="1" operator="lessThan">
      <formula>0</formula>
    </cfRule>
  </conditionalFormatting>
  <conditionalFormatting sqref="F169:L169">
    <cfRule type="cellIs" dxfId="2064" priority="3745" stopIfTrue="1" operator="lessThan">
      <formula>0</formula>
    </cfRule>
  </conditionalFormatting>
  <conditionalFormatting sqref="F169:L169">
    <cfRule type="cellIs" dxfId="2063" priority="3744" stopIfTrue="1" operator="lessThan">
      <formula>0</formula>
    </cfRule>
  </conditionalFormatting>
  <conditionalFormatting sqref="F170:L171">
    <cfRule type="cellIs" dxfId="2062" priority="3743" stopIfTrue="1" operator="lessThan">
      <formula>0</formula>
    </cfRule>
  </conditionalFormatting>
  <conditionalFormatting sqref="F170:L171">
    <cfRule type="cellIs" dxfId="2061" priority="3742" stopIfTrue="1" operator="lessThan">
      <formula>0</formula>
    </cfRule>
  </conditionalFormatting>
  <conditionalFormatting sqref="F170:L171">
    <cfRule type="cellIs" dxfId="2060" priority="3741" stopIfTrue="1" operator="lessThan">
      <formula>0</formula>
    </cfRule>
  </conditionalFormatting>
  <conditionalFormatting sqref="F170:L171">
    <cfRule type="cellIs" dxfId="2059" priority="3740" stopIfTrue="1" operator="lessThan">
      <formula>0</formula>
    </cfRule>
  </conditionalFormatting>
  <conditionalFormatting sqref="F170:L171">
    <cfRule type="cellIs" dxfId="2058" priority="3739" stopIfTrue="1" operator="lessThan">
      <formula>0</formula>
    </cfRule>
  </conditionalFormatting>
  <conditionalFormatting sqref="F170:L171">
    <cfRule type="cellIs" dxfId="2057" priority="3738" stopIfTrue="1" operator="lessThan">
      <formula>0</formula>
    </cfRule>
  </conditionalFormatting>
  <conditionalFormatting sqref="F170:L171">
    <cfRule type="cellIs" dxfId="2056" priority="3737" stopIfTrue="1" operator="lessThan">
      <formula>0</formula>
    </cfRule>
  </conditionalFormatting>
  <conditionalFormatting sqref="F170:L171">
    <cfRule type="cellIs" dxfId="2055" priority="3736" stopIfTrue="1" operator="lessThan">
      <formula>0</formula>
    </cfRule>
  </conditionalFormatting>
  <conditionalFormatting sqref="F170:L171">
    <cfRule type="cellIs" dxfId="2054" priority="3735" stopIfTrue="1" operator="lessThan">
      <formula>0</formula>
    </cfRule>
  </conditionalFormatting>
  <conditionalFormatting sqref="F170:L171">
    <cfRule type="cellIs" dxfId="2053" priority="3734" stopIfTrue="1" operator="lessThan">
      <formula>0</formula>
    </cfRule>
  </conditionalFormatting>
  <conditionalFormatting sqref="F170:L171">
    <cfRule type="cellIs" dxfId="2052" priority="3733" stopIfTrue="1" operator="lessThan">
      <formula>0</formula>
    </cfRule>
  </conditionalFormatting>
  <conditionalFormatting sqref="F170:L171">
    <cfRule type="cellIs" dxfId="2051" priority="3732" stopIfTrue="1" operator="lessThan">
      <formula>0</formula>
    </cfRule>
  </conditionalFormatting>
  <conditionalFormatting sqref="F170:L171">
    <cfRule type="cellIs" dxfId="2050" priority="3731" stopIfTrue="1" operator="lessThan">
      <formula>0</formula>
    </cfRule>
  </conditionalFormatting>
  <conditionalFormatting sqref="F170:L171">
    <cfRule type="cellIs" dxfId="2049" priority="3730" stopIfTrue="1" operator="lessThan">
      <formula>0</formula>
    </cfRule>
  </conditionalFormatting>
  <conditionalFormatting sqref="F170:L171">
    <cfRule type="cellIs" dxfId="2048" priority="3729" stopIfTrue="1" operator="lessThan">
      <formula>0</formula>
    </cfRule>
  </conditionalFormatting>
  <conditionalFormatting sqref="F170:L171">
    <cfRule type="cellIs" dxfId="2047" priority="3728" stopIfTrue="1" operator="lessThan">
      <formula>0</formula>
    </cfRule>
  </conditionalFormatting>
  <conditionalFormatting sqref="F170:L171">
    <cfRule type="cellIs" dxfId="2046" priority="3727" stopIfTrue="1" operator="lessThan">
      <formula>0</formula>
    </cfRule>
  </conditionalFormatting>
  <conditionalFormatting sqref="F170:L171">
    <cfRule type="cellIs" dxfId="2045" priority="3726" stopIfTrue="1" operator="lessThan">
      <formula>0</formula>
    </cfRule>
  </conditionalFormatting>
  <conditionalFormatting sqref="F170:L171">
    <cfRule type="cellIs" dxfId="2044" priority="3725" stopIfTrue="1" operator="lessThan">
      <formula>0</formula>
    </cfRule>
  </conditionalFormatting>
  <conditionalFormatting sqref="F170:L171">
    <cfRule type="cellIs" dxfId="2043" priority="3724" stopIfTrue="1" operator="lessThan">
      <formula>0</formula>
    </cfRule>
  </conditionalFormatting>
  <conditionalFormatting sqref="F170:L171">
    <cfRule type="cellIs" dxfId="2042" priority="3723" stopIfTrue="1" operator="lessThan">
      <formula>0</formula>
    </cfRule>
  </conditionalFormatting>
  <conditionalFormatting sqref="F170:L171">
    <cfRule type="cellIs" dxfId="2041" priority="3722" stopIfTrue="1" operator="lessThan">
      <formula>0</formula>
    </cfRule>
  </conditionalFormatting>
  <conditionalFormatting sqref="F170:L171">
    <cfRule type="cellIs" dxfId="2040" priority="3721" stopIfTrue="1" operator="lessThan">
      <formula>0</formula>
    </cfRule>
  </conditionalFormatting>
  <conditionalFormatting sqref="F170:L171">
    <cfRule type="cellIs" dxfId="2039" priority="3720" stopIfTrue="1" operator="lessThan">
      <formula>0</formula>
    </cfRule>
  </conditionalFormatting>
  <conditionalFormatting sqref="F170:L171">
    <cfRule type="cellIs" dxfId="2038" priority="3719" stopIfTrue="1" operator="lessThan">
      <formula>0</formula>
    </cfRule>
  </conditionalFormatting>
  <conditionalFormatting sqref="F172:L173">
    <cfRule type="cellIs" dxfId="2037" priority="3718" stopIfTrue="1" operator="lessThan">
      <formula>0</formula>
    </cfRule>
  </conditionalFormatting>
  <conditionalFormatting sqref="F172:L173">
    <cfRule type="cellIs" dxfId="2036" priority="3717" stopIfTrue="1" operator="lessThan">
      <formula>0</formula>
    </cfRule>
  </conditionalFormatting>
  <conditionalFormatting sqref="F172:L173">
    <cfRule type="cellIs" dxfId="2035" priority="3716" stopIfTrue="1" operator="lessThan">
      <formula>0</formula>
    </cfRule>
  </conditionalFormatting>
  <conditionalFormatting sqref="F172:L173">
    <cfRule type="cellIs" dxfId="2034" priority="3715" stopIfTrue="1" operator="lessThan">
      <formula>0</formula>
    </cfRule>
  </conditionalFormatting>
  <conditionalFormatting sqref="F172:L173">
    <cfRule type="cellIs" dxfId="2033" priority="3714" stopIfTrue="1" operator="lessThan">
      <formula>0</formula>
    </cfRule>
  </conditionalFormatting>
  <conditionalFormatting sqref="F172:L173">
    <cfRule type="cellIs" dxfId="2032" priority="3713" stopIfTrue="1" operator="lessThan">
      <formula>0</formula>
    </cfRule>
  </conditionalFormatting>
  <conditionalFormatting sqref="F172:L173">
    <cfRule type="cellIs" dxfId="2031" priority="3712" stopIfTrue="1" operator="lessThan">
      <formula>0</formula>
    </cfRule>
  </conditionalFormatting>
  <conditionalFormatting sqref="F172:L173">
    <cfRule type="cellIs" dxfId="2030" priority="3711" stopIfTrue="1" operator="lessThan">
      <formula>0</formula>
    </cfRule>
  </conditionalFormatting>
  <conditionalFormatting sqref="F172:L173">
    <cfRule type="cellIs" dxfId="2029" priority="3710" stopIfTrue="1" operator="lessThan">
      <formula>0</formula>
    </cfRule>
  </conditionalFormatting>
  <conditionalFormatting sqref="F172:L173">
    <cfRule type="cellIs" dxfId="2028" priority="3709" stopIfTrue="1" operator="lessThan">
      <formula>0</formula>
    </cfRule>
  </conditionalFormatting>
  <conditionalFormatting sqref="F172:L173">
    <cfRule type="cellIs" dxfId="2027" priority="3708" stopIfTrue="1" operator="lessThan">
      <formula>0</formula>
    </cfRule>
  </conditionalFormatting>
  <conditionalFormatting sqref="F172:L173">
    <cfRule type="cellIs" dxfId="2026" priority="3707" stopIfTrue="1" operator="lessThan">
      <formula>0</formula>
    </cfRule>
  </conditionalFormatting>
  <conditionalFormatting sqref="F172:L173">
    <cfRule type="cellIs" dxfId="2025" priority="3706" stopIfTrue="1" operator="lessThan">
      <formula>0</formula>
    </cfRule>
  </conditionalFormatting>
  <conditionalFormatting sqref="F172:L173">
    <cfRule type="cellIs" dxfId="2024" priority="3705" stopIfTrue="1" operator="lessThan">
      <formula>0</formula>
    </cfRule>
  </conditionalFormatting>
  <conditionalFormatting sqref="F172:L173">
    <cfRule type="cellIs" dxfId="2023" priority="3704" stopIfTrue="1" operator="lessThan">
      <formula>0</formula>
    </cfRule>
  </conditionalFormatting>
  <conditionalFormatting sqref="F172:L173">
    <cfRule type="cellIs" dxfId="2022" priority="3703" stopIfTrue="1" operator="lessThan">
      <formula>0</formula>
    </cfRule>
  </conditionalFormatting>
  <conditionalFormatting sqref="F172:L173">
    <cfRule type="cellIs" dxfId="2021" priority="3702" stopIfTrue="1" operator="lessThan">
      <formula>0</formula>
    </cfRule>
  </conditionalFormatting>
  <conditionalFormatting sqref="F172:L173">
    <cfRule type="cellIs" dxfId="2020" priority="3701" stopIfTrue="1" operator="lessThan">
      <formula>0</formula>
    </cfRule>
  </conditionalFormatting>
  <conditionalFormatting sqref="F172:L173">
    <cfRule type="cellIs" dxfId="2019" priority="3700" stopIfTrue="1" operator="lessThan">
      <formula>0</formula>
    </cfRule>
  </conditionalFormatting>
  <conditionalFormatting sqref="F172:L173">
    <cfRule type="cellIs" dxfId="2018" priority="3699" stopIfTrue="1" operator="lessThan">
      <formula>0</formula>
    </cfRule>
  </conditionalFormatting>
  <conditionalFormatting sqref="F172:L173">
    <cfRule type="cellIs" dxfId="2017" priority="3698" stopIfTrue="1" operator="lessThan">
      <formula>0</formula>
    </cfRule>
  </conditionalFormatting>
  <conditionalFormatting sqref="F172:L173">
    <cfRule type="cellIs" dxfId="2016" priority="3697" stopIfTrue="1" operator="lessThan">
      <formula>0</formula>
    </cfRule>
  </conditionalFormatting>
  <conditionalFormatting sqref="F172:L173">
    <cfRule type="cellIs" dxfId="2015" priority="3696" stopIfTrue="1" operator="lessThan">
      <formula>0</formula>
    </cfRule>
  </conditionalFormatting>
  <conditionalFormatting sqref="F172:L173">
    <cfRule type="cellIs" dxfId="2014" priority="3695" stopIfTrue="1" operator="lessThan">
      <formula>0</formula>
    </cfRule>
  </conditionalFormatting>
  <conditionalFormatting sqref="F172:L173">
    <cfRule type="cellIs" dxfId="2013" priority="3694" stopIfTrue="1" operator="lessThan">
      <formula>0</formula>
    </cfRule>
  </conditionalFormatting>
  <conditionalFormatting sqref="F174:L174">
    <cfRule type="cellIs" dxfId="2012" priority="3693" stopIfTrue="1" operator="lessThan">
      <formula>0</formula>
    </cfRule>
  </conditionalFormatting>
  <conditionalFormatting sqref="F174:L174">
    <cfRule type="cellIs" dxfId="2011" priority="3692" stopIfTrue="1" operator="lessThan">
      <formula>0</formula>
    </cfRule>
  </conditionalFormatting>
  <conditionalFormatting sqref="F174:L174">
    <cfRule type="cellIs" dxfId="2010" priority="3691" stopIfTrue="1" operator="lessThan">
      <formula>0</formula>
    </cfRule>
  </conditionalFormatting>
  <conditionalFormatting sqref="F174:L174">
    <cfRule type="cellIs" dxfId="2009" priority="3690" stopIfTrue="1" operator="lessThan">
      <formula>0</formula>
    </cfRule>
  </conditionalFormatting>
  <conditionalFormatting sqref="F174:L174">
    <cfRule type="cellIs" dxfId="2008" priority="3689" stopIfTrue="1" operator="lessThan">
      <formula>0</formula>
    </cfRule>
  </conditionalFormatting>
  <conditionalFormatting sqref="F174:L174">
    <cfRule type="cellIs" dxfId="2007" priority="3688" stopIfTrue="1" operator="lessThan">
      <formula>0</formula>
    </cfRule>
  </conditionalFormatting>
  <conditionalFormatting sqref="F174:L174">
    <cfRule type="cellIs" dxfId="2006" priority="3687" stopIfTrue="1" operator="lessThan">
      <formula>0</formula>
    </cfRule>
  </conditionalFormatting>
  <conditionalFormatting sqref="F174:L174">
    <cfRule type="cellIs" dxfId="2005" priority="3686" stopIfTrue="1" operator="lessThan">
      <formula>0</formula>
    </cfRule>
  </conditionalFormatting>
  <conditionalFormatting sqref="F174:L174">
    <cfRule type="cellIs" dxfId="2004" priority="3685" stopIfTrue="1" operator="lessThan">
      <formula>0</formula>
    </cfRule>
  </conditionalFormatting>
  <conditionalFormatting sqref="F174:L174">
    <cfRule type="cellIs" dxfId="2003" priority="3684" stopIfTrue="1" operator="lessThan">
      <formula>0</formula>
    </cfRule>
  </conditionalFormatting>
  <conditionalFormatting sqref="F174:L174">
    <cfRule type="cellIs" dxfId="2002" priority="3683" stopIfTrue="1" operator="lessThan">
      <formula>0</formula>
    </cfRule>
  </conditionalFormatting>
  <conditionalFormatting sqref="F174:L174">
    <cfRule type="cellIs" dxfId="2001" priority="3682" stopIfTrue="1" operator="lessThan">
      <formula>0</formula>
    </cfRule>
  </conditionalFormatting>
  <conditionalFormatting sqref="F174:L174">
    <cfRule type="cellIs" dxfId="2000" priority="3681" stopIfTrue="1" operator="lessThan">
      <formula>0</formula>
    </cfRule>
  </conditionalFormatting>
  <conditionalFormatting sqref="F174:L174">
    <cfRule type="cellIs" dxfId="1999" priority="3680" stopIfTrue="1" operator="lessThan">
      <formula>0</formula>
    </cfRule>
  </conditionalFormatting>
  <conditionalFormatting sqref="F174:L174">
    <cfRule type="cellIs" dxfId="1998" priority="3679" stopIfTrue="1" operator="lessThan">
      <formula>0</formula>
    </cfRule>
  </conditionalFormatting>
  <conditionalFormatting sqref="F174:L174">
    <cfRule type="cellIs" dxfId="1997" priority="3678" stopIfTrue="1" operator="lessThan">
      <formula>0</formula>
    </cfRule>
  </conditionalFormatting>
  <conditionalFormatting sqref="F174:L174">
    <cfRule type="cellIs" dxfId="1996" priority="3677" stopIfTrue="1" operator="lessThan">
      <formula>0</formula>
    </cfRule>
  </conditionalFormatting>
  <conditionalFormatting sqref="F174:L174">
    <cfRule type="cellIs" dxfId="1995" priority="3676" stopIfTrue="1" operator="lessThan">
      <formula>0</formula>
    </cfRule>
  </conditionalFormatting>
  <conditionalFormatting sqref="F174:L174">
    <cfRule type="cellIs" dxfId="1994" priority="3675" stopIfTrue="1" operator="lessThan">
      <formula>0</formula>
    </cfRule>
  </conditionalFormatting>
  <conditionalFormatting sqref="F174:L174">
    <cfRule type="cellIs" dxfId="1993" priority="3674" stopIfTrue="1" operator="lessThan">
      <formula>0</formula>
    </cfRule>
  </conditionalFormatting>
  <conditionalFormatting sqref="F174:L174">
    <cfRule type="cellIs" dxfId="1992" priority="3673" stopIfTrue="1" operator="lessThan">
      <formula>0</formula>
    </cfRule>
  </conditionalFormatting>
  <conditionalFormatting sqref="F174:L174">
    <cfRule type="cellIs" dxfId="1991" priority="3672" stopIfTrue="1" operator="lessThan">
      <formula>0</formula>
    </cfRule>
  </conditionalFormatting>
  <conditionalFormatting sqref="F174:L174">
    <cfRule type="cellIs" dxfId="1990" priority="3671" stopIfTrue="1" operator="lessThan">
      <formula>0</formula>
    </cfRule>
  </conditionalFormatting>
  <conditionalFormatting sqref="F174:L174">
    <cfRule type="cellIs" dxfId="1989" priority="3670" stopIfTrue="1" operator="lessThan">
      <formula>0</formula>
    </cfRule>
  </conditionalFormatting>
  <conditionalFormatting sqref="F174:L174">
    <cfRule type="cellIs" dxfId="1988" priority="3669" stopIfTrue="1" operator="lessThan">
      <formula>0</formula>
    </cfRule>
  </conditionalFormatting>
  <conditionalFormatting sqref="F175:L175">
    <cfRule type="cellIs" dxfId="1987" priority="3668" stopIfTrue="1" operator="lessThan">
      <formula>0</formula>
    </cfRule>
  </conditionalFormatting>
  <conditionalFormatting sqref="F175:L175">
    <cfRule type="cellIs" dxfId="1986" priority="3667" stopIfTrue="1" operator="lessThan">
      <formula>0</formula>
    </cfRule>
  </conditionalFormatting>
  <conditionalFormatting sqref="F175:L175">
    <cfRule type="cellIs" dxfId="1985" priority="3666" stopIfTrue="1" operator="lessThan">
      <formula>0</formula>
    </cfRule>
  </conditionalFormatting>
  <conditionalFormatting sqref="F175:L175">
    <cfRule type="cellIs" dxfId="1984" priority="3665" stopIfTrue="1" operator="lessThan">
      <formula>0</formula>
    </cfRule>
  </conditionalFormatting>
  <conditionalFormatting sqref="F175:L175">
    <cfRule type="cellIs" dxfId="1983" priority="3664" stopIfTrue="1" operator="lessThan">
      <formula>0</formula>
    </cfRule>
  </conditionalFormatting>
  <conditionalFormatting sqref="F175:L175">
    <cfRule type="cellIs" dxfId="1982" priority="3663" stopIfTrue="1" operator="lessThan">
      <formula>0</formula>
    </cfRule>
  </conditionalFormatting>
  <conditionalFormatting sqref="F175:L175">
    <cfRule type="cellIs" dxfId="1981" priority="3662" stopIfTrue="1" operator="lessThan">
      <formula>0</formula>
    </cfRule>
  </conditionalFormatting>
  <conditionalFormatting sqref="F175:L175">
    <cfRule type="cellIs" dxfId="1980" priority="3661" stopIfTrue="1" operator="lessThan">
      <formula>0</formula>
    </cfRule>
  </conditionalFormatting>
  <conditionalFormatting sqref="F175:L175">
    <cfRule type="cellIs" dxfId="1979" priority="3660" stopIfTrue="1" operator="lessThan">
      <formula>0</formula>
    </cfRule>
  </conditionalFormatting>
  <conditionalFormatting sqref="F175:L175">
    <cfRule type="cellIs" dxfId="1978" priority="3659" stopIfTrue="1" operator="lessThan">
      <formula>0</formula>
    </cfRule>
  </conditionalFormatting>
  <conditionalFormatting sqref="F175:L175">
    <cfRule type="cellIs" dxfId="1977" priority="3658" stopIfTrue="1" operator="lessThan">
      <formula>0</formula>
    </cfRule>
  </conditionalFormatting>
  <conditionalFormatting sqref="F175:L175">
    <cfRule type="cellIs" dxfId="1976" priority="3657" stopIfTrue="1" operator="lessThan">
      <formula>0</formula>
    </cfRule>
  </conditionalFormatting>
  <conditionalFormatting sqref="F175:L175">
    <cfRule type="cellIs" dxfId="1975" priority="3656" stopIfTrue="1" operator="lessThan">
      <formula>0</formula>
    </cfRule>
  </conditionalFormatting>
  <conditionalFormatting sqref="F175:L175">
    <cfRule type="cellIs" dxfId="1974" priority="3655" stopIfTrue="1" operator="lessThan">
      <formula>0</formula>
    </cfRule>
  </conditionalFormatting>
  <conditionalFormatting sqref="F175:L175">
    <cfRule type="cellIs" dxfId="1973" priority="3654" stopIfTrue="1" operator="lessThan">
      <formula>0</formula>
    </cfRule>
  </conditionalFormatting>
  <conditionalFormatting sqref="F175:L175">
    <cfRule type="cellIs" dxfId="1972" priority="3653" stopIfTrue="1" operator="lessThan">
      <formula>0</formula>
    </cfRule>
  </conditionalFormatting>
  <conditionalFormatting sqref="F175:L175">
    <cfRule type="cellIs" dxfId="1971" priority="3652" stopIfTrue="1" operator="lessThan">
      <formula>0</formula>
    </cfRule>
  </conditionalFormatting>
  <conditionalFormatting sqref="F175:L175">
    <cfRule type="cellIs" dxfId="1970" priority="3651" stopIfTrue="1" operator="lessThan">
      <formula>0</formula>
    </cfRule>
  </conditionalFormatting>
  <conditionalFormatting sqref="F175:L175">
    <cfRule type="cellIs" dxfId="1969" priority="3650" stopIfTrue="1" operator="lessThan">
      <formula>0</formula>
    </cfRule>
  </conditionalFormatting>
  <conditionalFormatting sqref="F175:L175">
    <cfRule type="cellIs" dxfId="1968" priority="3649" stopIfTrue="1" operator="lessThan">
      <formula>0</formula>
    </cfRule>
  </conditionalFormatting>
  <conditionalFormatting sqref="F175:L175">
    <cfRule type="cellIs" dxfId="1967" priority="3648" stopIfTrue="1" operator="lessThan">
      <formula>0</formula>
    </cfRule>
  </conditionalFormatting>
  <conditionalFormatting sqref="F175:L175">
    <cfRule type="cellIs" dxfId="1966" priority="3647" stopIfTrue="1" operator="lessThan">
      <formula>0</formula>
    </cfRule>
  </conditionalFormatting>
  <conditionalFormatting sqref="F175:L175">
    <cfRule type="cellIs" dxfId="1965" priority="3646" stopIfTrue="1" operator="lessThan">
      <formula>0</formula>
    </cfRule>
  </conditionalFormatting>
  <conditionalFormatting sqref="F175:L175">
    <cfRule type="cellIs" dxfId="1964" priority="3645" stopIfTrue="1" operator="lessThan">
      <formula>0</formula>
    </cfRule>
  </conditionalFormatting>
  <conditionalFormatting sqref="F175:L175">
    <cfRule type="cellIs" dxfId="1963" priority="3644" stopIfTrue="1" operator="lessThan">
      <formula>0</formula>
    </cfRule>
  </conditionalFormatting>
  <conditionalFormatting sqref="F176:L176">
    <cfRule type="cellIs" dxfId="1962" priority="3643" stopIfTrue="1" operator="lessThan">
      <formula>0</formula>
    </cfRule>
  </conditionalFormatting>
  <conditionalFormatting sqref="F176:L176">
    <cfRule type="cellIs" dxfId="1961" priority="3642" stopIfTrue="1" operator="lessThan">
      <formula>0</formula>
    </cfRule>
  </conditionalFormatting>
  <conditionalFormatting sqref="F176:L176">
    <cfRule type="cellIs" dxfId="1960" priority="3641" stopIfTrue="1" operator="lessThan">
      <formula>0</formula>
    </cfRule>
  </conditionalFormatting>
  <conditionalFormatting sqref="F176:L176">
    <cfRule type="cellIs" dxfId="1959" priority="3640" stopIfTrue="1" operator="lessThan">
      <formula>0</formula>
    </cfRule>
  </conditionalFormatting>
  <conditionalFormatting sqref="F176:L176">
    <cfRule type="cellIs" dxfId="1958" priority="3639" stopIfTrue="1" operator="lessThan">
      <formula>0</formula>
    </cfRule>
  </conditionalFormatting>
  <conditionalFormatting sqref="F176:L176">
    <cfRule type="cellIs" dxfId="1957" priority="3638" stopIfTrue="1" operator="lessThan">
      <formula>0</formula>
    </cfRule>
  </conditionalFormatting>
  <conditionalFormatting sqref="F176:L176">
    <cfRule type="cellIs" dxfId="1956" priority="3637" stopIfTrue="1" operator="lessThan">
      <formula>0</formula>
    </cfRule>
  </conditionalFormatting>
  <conditionalFormatting sqref="F176:L176">
    <cfRule type="cellIs" dxfId="1955" priority="3636" stopIfTrue="1" operator="lessThan">
      <formula>0</formula>
    </cfRule>
  </conditionalFormatting>
  <conditionalFormatting sqref="F176:L176">
    <cfRule type="cellIs" dxfId="1954" priority="3635" stopIfTrue="1" operator="lessThan">
      <formula>0</formula>
    </cfRule>
  </conditionalFormatting>
  <conditionalFormatting sqref="F176:L176">
    <cfRule type="cellIs" dxfId="1953" priority="3634" stopIfTrue="1" operator="lessThan">
      <formula>0</formula>
    </cfRule>
  </conditionalFormatting>
  <conditionalFormatting sqref="F176:L176">
    <cfRule type="cellIs" dxfId="1952" priority="3633" stopIfTrue="1" operator="lessThan">
      <formula>0</formula>
    </cfRule>
  </conditionalFormatting>
  <conditionalFormatting sqref="F176:L176">
    <cfRule type="cellIs" dxfId="1951" priority="3632" stopIfTrue="1" operator="lessThan">
      <formula>0</formula>
    </cfRule>
  </conditionalFormatting>
  <conditionalFormatting sqref="F176:L176">
    <cfRule type="cellIs" dxfId="1950" priority="3631" stopIfTrue="1" operator="lessThan">
      <formula>0</formula>
    </cfRule>
  </conditionalFormatting>
  <conditionalFormatting sqref="F176:L176">
    <cfRule type="cellIs" dxfId="1949" priority="3630" stopIfTrue="1" operator="lessThan">
      <formula>0</formula>
    </cfRule>
  </conditionalFormatting>
  <conditionalFormatting sqref="F176:L176">
    <cfRule type="cellIs" dxfId="1948" priority="3629" stopIfTrue="1" operator="lessThan">
      <formula>0</formula>
    </cfRule>
  </conditionalFormatting>
  <conditionalFormatting sqref="F176:L176">
    <cfRule type="cellIs" dxfId="1947" priority="3628" stopIfTrue="1" operator="lessThan">
      <formula>0</formula>
    </cfRule>
  </conditionalFormatting>
  <conditionalFormatting sqref="F176:L176">
    <cfRule type="cellIs" dxfId="1946" priority="3627" stopIfTrue="1" operator="lessThan">
      <formula>0</formula>
    </cfRule>
  </conditionalFormatting>
  <conditionalFormatting sqref="F176:L176">
    <cfRule type="cellIs" dxfId="1945" priority="3626" stopIfTrue="1" operator="lessThan">
      <formula>0</formula>
    </cfRule>
  </conditionalFormatting>
  <conditionalFormatting sqref="F176:L176">
    <cfRule type="cellIs" dxfId="1944" priority="3625" stopIfTrue="1" operator="lessThan">
      <formula>0</formula>
    </cfRule>
  </conditionalFormatting>
  <conditionalFormatting sqref="F176:L176">
    <cfRule type="cellIs" dxfId="1943" priority="3624" stopIfTrue="1" operator="lessThan">
      <formula>0</formula>
    </cfRule>
  </conditionalFormatting>
  <conditionalFormatting sqref="F176:L176">
    <cfRule type="cellIs" dxfId="1942" priority="3623" stopIfTrue="1" operator="lessThan">
      <formula>0</formula>
    </cfRule>
  </conditionalFormatting>
  <conditionalFormatting sqref="F176:L176">
    <cfRule type="cellIs" dxfId="1941" priority="3622" stopIfTrue="1" operator="lessThan">
      <formula>0</formula>
    </cfRule>
  </conditionalFormatting>
  <conditionalFormatting sqref="F176:L176">
    <cfRule type="cellIs" dxfId="1940" priority="3621" stopIfTrue="1" operator="lessThan">
      <formula>0</formula>
    </cfRule>
  </conditionalFormatting>
  <conditionalFormatting sqref="F176:L176">
    <cfRule type="cellIs" dxfId="1939" priority="3620" stopIfTrue="1" operator="lessThan">
      <formula>0</formula>
    </cfRule>
  </conditionalFormatting>
  <conditionalFormatting sqref="F176:L176">
    <cfRule type="cellIs" dxfId="1938" priority="3619" stopIfTrue="1" operator="lessThan">
      <formula>0</formula>
    </cfRule>
  </conditionalFormatting>
  <conditionalFormatting sqref="F177:L177">
    <cfRule type="cellIs" dxfId="1937" priority="3618" stopIfTrue="1" operator="lessThan">
      <formula>0</formula>
    </cfRule>
  </conditionalFormatting>
  <conditionalFormatting sqref="F177:L177">
    <cfRule type="cellIs" dxfId="1936" priority="3617" stopIfTrue="1" operator="lessThan">
      <formula>0</formula>
    </cfRule>
  </conditionalFormatting>
  <conditionalFormatting sqref="F177:L177">
    <cfRule type="cellIs" dxfId="1935" priority="3616" stopIfTrue="1" operator="lessThan">
      <formula>0</formula>
    </cfRule>
  </conditionalFormatting>
  <conditionalFormatting sqref="F177:L177">
    <cfRule type="cellIs" dxfId="1934" priority="3615" stopIfTrue="1" operator="lessThan">
      <formula>0</formula>
    </cfRule>
  </conditionalFormatting>
  <conditionalFormatting sqref="F177:L177">
    <cfRule type="cellIs" dxfId="1933" priority="3614" stopIfTrue="1" operator="lessThan">
      <formula>0</formula>
    </cfRule>
  </conditionalFormatting>
  <conditionalFormatting sqref="F177:L177">
    <cfRule type="cellIs" dxfId="1932" priority="3613" stopIfTrue="1" operator="lessThan">
      <formula>0</formula>
    </cfRule>
  </conditionalFormatting>
  <conditionalFormatting sqref="F177:L177">
    <cfRule type="cellIs" dxfId="1931" priority="3612" stopIfTrue="1" operator="lessThan">
      <formula>0</formula>
    </cfRule>
  </conditionalFormatting>
  <conditionalFormatting sqref="F177:L177">
    <cfRule type="cellIs" dxfId="1930" priority="3611" stopIfTrue="1" operator="lessThan">
      <formula>0</formula>
    </cfRule>
  </conditionalFormatting>
  <conditionalFormatting sqref="F177:L177">
    <cfRule type="cellIs" dxfId="1929" priority="3610" stopIfTrue="1" operator="lessThan">
      <formula>0</formula>
    </cfRule>
  </conditionalFormatting>
  <conditionalFormatting sqref="F177:L177">
    <cfRule type="cellIs" dxfId="1928" priority="3609" stopIfTrue="1" operator="lessThan">
      <formula>0</formula>
    </cfRule>
  </conditionalFormatting>
  <conditionalFormatting sqref="F177:L177">
    <cfRule type="cellIs" dxfId="1927" priority="3608" stopIfTrue="1" operator="lessThan">
      <formula>0</formula>
    </cfRule>
  </conditionalFormatting>
  <conditionalFormatting sqref="F177:L177">
    <cfRule type="cellIs" dxfId="1926" priority="3607" stopIfTrue="1" operator="lessThan">
      <formula>0</formula>
    </cfRule>
  </conditionalFormatting>
  <conditionalFormatting sqref="F177:L177">
    <cfRule type="cellIs" dxfId="1925" priority="3606" stopIfTrue="1" operator="lessThan">
      <formula>0</formula>
    </cfRule>
  </conditionalFormatting>
  <conditionalFormatting sqref="F177:L177">
    <cfRule type="cellIs" dxfId="1924" priority="3605" stopIfTrue="1" operator="lessThan">
      <formula>0</formula>
    </cfRule>
  </conditionalFormatting>
  <conditionalFormatting sqref="F177:L177">
    <cfRule type="cellIs" dxfId="1923" priority="3604" stopIfTrue="1" operator="lessThan">
      <formula>0</formula>
    </cfRule>
  </conditionalFormatting>
  <conditionalFormatting sqref="F177:L177">
    <cfRule type="cellIs" dxfId="1922" priority="3603" stopIfTrue="1" operator="lessThan">
      <formula>0</formula>
    </cfRule>
  </conditionalFormatting>
  <conditionalFormatting sqref="F177:L177">
    <cfRule type="cellIs" dxfId="1921" priority="3602" stopIfTrue="1" operator="lessThan">
      <formula>0</formula>
    </cfRule>
  </conditionalFormatting>
  <conditionalFormatting sqref="F177:L177">
    <cfRule type="cellIs" dxfId="1920" priority="3601" stopIfTrue="1" operator="lessThan">
      <formula>0</formula>
    </cfRule>
  </conditionalFormatting>
  <conditionalFormatting sqref="F177:L177">
    <cfRule type="cellIs" dxfId="1919" priority="3600" stopIfTrue="1" operator="lessThan">
      <formula>0</formula>
    </cfRule>
  </conditionalFormatting>
  <conditionalFormatting sqref="F177:L177">
    <cfRule type="cellIs" dxfId="1918" priority="3599" stopIfTrue="1" operator="lessThan">
      <formula>0</formula>
    </cfRule>
  </conditionalFormatting>
  <conditionalFormatting sqref="F177:L177">
    <cfRule type="cellIs" dxfId="1917" priority="3598" stopIfTrue="1" operator="lessThan">
      <formula>0</formula>
    </cfRule>
  </conditionalFormatting>
  <conditionalFormatting sqref="F177:L177">
    <cfRule type="cellIs" dxfId="1916" priority="3597" stopIfTrue="1" operator="lessThan">
      <formula>0</formula>
    </cfRule>
  </conditionalFormatting>
  <conditionalFormatting sqref="F177:L177">
    <cfRule type="cellIs" dxfId="1915" priority="3596" stopIfTrue="1" operator="lessThan">
      <formula>0</formula>
    </cfRule>
  </conditionalFormatting>
  <conditionalFormatting sqref="F177:L177">
    <cfRule type="cellIs" dxfId="1914" priority="3595" stopIfTrue="1" operator="lessThan">
      <formula>0</formula>
    </cfRule>
  </conditionalFormatting>
  <conditionalFormatting sqref="F177:L177">
    <cfRule type="cellIs" dxfId="1913" priority="3594" stopIfTrue="1" operator="lessThan">
      <formula>0</formula>
    </cfRule>
  </conditionalFormatting>
  <conditionalFormatting sqref="B178:D178">
    <cfRule type="cellIs" dxfId="1912" priority="3284" stopIfTrue="1" operator="lessThan">
      <formula>0</formula>
    </cfRule>
  </conditionalFormatting>
  <conditionalFormatting sqref="B178:D178">
    <cfRule type="cellIs" dxfId="1911" priority="3283" stopIfTrue="1" operator="lessThan">
      <formula>0</formula>
    </cfRule>
  </conditionalFormatting>
  <conditionalFormatting sqref="B178:D178">
    <cfRule type="cellIs" dxfId="1910" priority="3282" stopIfTrue="1" operator="lessThan">
      <formula>0</formula>
    </cfRule>
  </conditionalFormatting>
  <conditionalFormatting sqref="B178:D178">
    <cfRule type="cellIs" dxfId="1909" priority="3281" stopIfTrue="1" operator="lessThan">
      <formula>0</formula>
    </cfRule>
  </conditionalFormatting>
  <conditionalFormatting sqref="B178:D178">
    <cfRule type="cellIs" dxfId="1908" priority="3280" stopIfTrue="1" operator="lessThan">
      <formula>0</formula>
    </cfRule>
  </conditionalFormatting>
  <conditionalFormatting sqref="B178:D178">
    <cfRule type="cellIs" dxfId="1907" priority="3279" stopIfTrue="1" operator="lessThan">
      <formula>0</formula>
    </cfRule>
  </conditionalFormatting>
  <conditionalFormatting sqref="B178:D178">
    <cfRule type="cellIs" dxfId="1906" priority="3278" stopIfTrue="1" operator="lessThan">
      <formula>0</formula>
    </cfRule>
  </conditionalFormatting>
  <conditionalFormatting sqref="B178:D178">
    <cfRule type="cellIs" dxfId="1905" priority="3277" stopIfTrue="1" operator="lessThan">
      <formula>0</formula>
    </cfRule>
  </conditionalFormatting>
  <conditionalFormatting sqref="B178:D178">
    <cfRule type="cellIs" dxfId="1904" priority="3276" stopIfTrue="1" operator="lessThan">
      <formula>0</formula>
    </cfRule>
  </conditionalFormatting>
  <conditionalFormatting sqref="B178:D178">
    <cfRule type="cellIs" dxfId="1903" priority="3275" stopIfTrue="1" operator="lessThan">
      <formula>0</formula>
    </cfRule>
  </conditionalFormatting>
  <conditionalFormatting sqref="B178:D178">
    <cfRule type="cellIs" dxfId="1902" priority="3274" stopIfTrue="1" operator="lessThan">
      <formula>0</formula>
    </cfRule>
  </conditionalFormatting>
  <conditionalFormatting sqref="B178:D178">
    <cfRule type="cellIs" dxfId="1901" priority="3273" stopIfTrue="1" operator="lessThan">
      <formula>0</formula>
    </cfRule>
  </conditionalFormatting>
  <conditionalFormatting sqref="B178:D178">
    <cfRule type="cellIs" dxfId="1900" priority="3272" stopIfTrue="1" operator="lessThan">
      <formula>0</formula>
    </cfRule>
  </conditionalFormatting>
  <conditionalFormatting sqref="B178:D178">
    <cfRule type="cellIs" dxfId="1899" priority="3271" stopIfTrue="1" operator="lessThan">
      <formula>0</formula>
    </cfRule>
  </conditionalFormatting>
  <conditionalFormatting sqref="B178:D178">
    <cfRule type="cellIs" dxfId="1898" priority="3270" stopIfTrue="1" operator="lessThan">
      <formula>0</formula>
    </cfRule>
  </conditionalFormatting>
  <conditionalFormatting sqref="B178:D178">
    <cfRule type="cellIs" dxfId="1897" priority="3269" stopIfTrue="1" operator="lessThan">
      <formula>0</formula>
    </cfRule>
  </conditionalFormatting>
  <conditionalFormatting sqref="B178:D178">
    <cfRule type="cellIs" dxfId="1896" priority="3268" stopIfTrue="1" operator="lessThan">
      <formula>0</formula>
    </cfRule>
  </conditionalFormatting>
  <conditionalFormatting sqref="B178:D178">
    <cfRule type="cellIs" dxfId="1895" priority="3267" stopIfTrue="1" operator="lessThan">
      <formula>0</formula>
    </cfRule>
  </conditionalFormatting>
  <conditionalFormatting sqref="B178:D178">
    <cfRule type="cellIs" dxfId="1894" priority="3266" stopIfTrue="1" operator="lessThan">
      <formula>0</formula>
    </cfRule>
  </conditionalFormatting>
  <conditionalFormatting sqref="B178:D178">
    <cfRule type="cellIs" dxfId="1893" priority="3265" stopIfTrue="1" operator="lessThan">
      <formula>0</formula>
    </cfRule>
  </conditionalFormatting>
  <conditionalFormatting sqref="B178:D178">
    <cfRule type="cellIs" dxfId="1892" priority="3264" stopIfTrue="1" operator="lessThan">
      <formula>0</formula>
    </cfRule>
  </conditionalFormatting>
  <conditionalFormatting sqref="B178:D178">
    <cfRule type="cellIs" dxfId="1891" priority="3263" stopIfTrue="1" operator="lessThan">
      <formula>0</formula>
    </cfRule>
  </conditionalFormatting>
  <conditionalFormatting sqref="B178:D178">
    <cfRule type="cellIs" dxfId="1890" priority="3262" stopIfTrue="1" operator="lessThan">
      <formula>0</formula>
    </cfRule>
  </conditionalFormatting>
  <conditionalFormatting sqref="B178:D178">
    <cfRule type="cellIs" dxfId="1889" priority="3261" stopIfTrue="1" operator="lessThan">
      <formula>0</formula>
    </cfRule>
  </conditionalFormatting>
  <conditionalFormatting sqref="B178:D178">
    <cfRule type="cellIs" dxfId="1888" priority="3260" stopIfTrue="1" operator="lessThan">
      <formula>0</formula>
    </cfRule>
  </conditionalFormatting>
  <conditionalFormatting sqref="A178 E178:L178">
    <cfRule type="cellIs" dxfId="1887" priority="3259" stopIfTrue="1" operator="lessThan">
      <formula>0</formula>
    </cfRule>
  </conditionalFormatting>
  <conditionalFormatting sqref="A178 E178:L178">
    <cfRule type="cellIs" dxfId="1886" priority="3258" stopIfTrue="1" operator="lessThan">
      <formula>0</formula>
    </cfRule>
  </conditionalFormatting>
  <conditionalFormatting sqref="A178 E178:L178">
    <cfRule type="cellIs" dxfId="1885" priority="3257" stopIfTrue="1" operator="lessThan">
      <formula>0</formula>
    </cfRule>
  </conditionalFormatting>
  <conditionalFormatting sqref="A178 E178:L178">
    <cfRule type="cellIs" dxfId="1884" priority="3256" stopIfTrue="1" operator="lessThan">
      <formula>0</formula>
    </cfRule>
  </conditionalFormatting>
  <conditionalFormatting sqref="A178 E178:L178">
    <cfRule type="cellIs" dxfId="1883" priority="3255" stopIfTrue="1" operator="lessThan">
      <formula>0</formula>
    </cfRule>
  </conditionalFormatting>
  <conditionalFormatting sqref="A178 E178:L178">
    <cfRule type="cellIs" dxfId="1882" priority="3254" stopIfTrue="1" operator="lessThan">
      <formula>0</formula>
    </cfRule>
  </conditionalFormatting>
  <conditionalFormatting sqref="A178 E178:L178">
    <cfRule type="cellIs" dxfId="1881" priority="3253" stopIfTrue="1" operator="lessThan">
      <formula>0</formula>
    </cfRule>
  </conditionalFormatting>
  <conditionalFormatting sqref="A178 E178:L178">
    <cfRule type="cellIs" dxfId="1880" priority="3252" stopIfTrue="1" operator="lessThan">
      <formula>0</formula>
    </cfRule>
  </conditionalFormatting>
  <conditionalFormatting sqref="A178 E178:L178">
    <cfRule type="cellIs" dxfId="1879" priority="3251" stopIfTrue="1" operator="lessThan">
      <formula>0</formula>
    </cfRule>
  </conditionalFormatting>
  <conditionalFormatting sqref="A178 E178:L178">
    <cfRule type="cellIs" dxfId="1878" priority="3250" stopIfTrue="1" operator="lessThan">
      <formula>0</formula>
    </cfRule>
  </conditionalFormatting>
  <conditionalFormatting sqref="A178 E178:L178">
    <cfRule type="cellIs" dxfId="1877" priority="3249" stopIfTrue="1" operator="lessThan">
      <formula>0</formula>
    </cfRule>
  </conditionalFormatting>
  <conditionalFormatting sqref="A178 E178:L178">
    <cfRule type="cellIs" dxfId="1876" priority="3248" stopIfTrue="1" operator="lessThan">
      <formula>0</formula>
    </cfRule>
  </conditionalFormatting>
  <conditionalFormatting sqref="A178 E178:L178">
    <cfRule type="cellIs" dxfId="1875" priority="3247" stopIfTrue="1" operator="lessThan">
      <formula>0</formula>
    </cfRule>
  </conditionalFormatting>
  <conditionalFormatting sqref="A178 E178:L178">
    <cfRule type="cellIs" dxfId="1874" priority="3246" stopIfTrue="1" operator="lessThan">
      <formula>0</formula>
    </cfRule>
  </conditionalFormatting>
  <conditionalFormatting sqref="A178 E178:L178">
    <cfRule type="cellIs" dxfId="1873" priority="3245" stopIfTrue="1" operator="lessThan">
      <formula>0</formula>
    </cfRule>
  </conditionalFormatting>
  <conditionalFormatting sqref="A178 E178:L178">
    <cfRule type="cellIs" dxfId="1872" priority="3244" stopIfTrue="1" operator="lessThan">
      <formula>0</formula>
    </cfRule>
  </conditionalFormatting>
  <conditionalFormatting sqref="A178 E178:L178">
    <cfRule type="cellIs" dxfId="1871" priority="3243" stopIfTrue="1" operator="lessThan">
      <formula>0</formula>
    </cfRule>
  </conditionalFormatting>
  <conditionalFormatting sqref="A178 E178:L178">
    <cfRule type="cellIs" dxfId="1870" priority="3242" stopIfTrue="1" operator="lessThan">
      <formula>0</formula>
    </cfRule>
  </conditionalFormatting>
  <conditionalFormatting sqref="A178 E178:L178">
    <cfRule type="cellIs" dxfId="1869" priority="3241" stopIfTrue="1" operator="lessThan">
      <formula>0</formula>
    </cfRule>
  </conditionalFormatting>
  <conditionalFormatting sqref="A178 E178:L178">
    <cfRule type="cellIs" dxfId="1868" priority="3240" stopIfTrue="1" operator="lessThan">
      <formula>0</formula>
    </cfRule>
  </conditionalFormatting>
  <conditionalFormatting sqref="A178 E178:L178">
    <cfRule type="cellIs" dxfId="1867" priority="3239" stopIfTrue="1" operator="lessThan">
      <formula>0</formula>
    </cfRule>
  </conditionalFormatting>
  <conditionalFormatting sqref="A178 E178:L178">
    <cfRule type="cellIs" dxfId="1866" priority="3238" stopIfTrue="1" operator="lessThan">
      <formula>0</formula>
    </cfRule>
  </conditionalFormatting>
  <conditionalFormatting sqref="A178 E178:L178">
    <cfRule type="cellIs" dxfId="1865" priority="3237" stopIfTrue="1" operator="lessThan">
      <formula>0</formula>
    </cfRule>
  </conditionalFormatting>
  <conditionalFormatting sqref="A178 E178:L178">
    <cfRule type="cellIs" dxfId="1864" priority="3236" stopIfTrue="1" operator="lessThan">
      <formula>0</formula>
    </cfRule>
  </conditionalFormatting>
  <conditionalFormatting sqref="A178 E178:L178">
    <cfRule type="cellIs" dxfId="1863" priority="3235" stopIfTrue="1" operator="lessThan">
      <formula>0</formula>
    </cfRule>
  </conditionalFormatting>
  <conditionalFormatting sqref="B179:D179">
    <cfRule type="cellIs" dxfId="1862" priority="2925" stopIfTrue="1" operator="lessThan">
      <formula>0</formula>
    </cfRule>
  </conditionalFormatting>
  <conditionalFormatting sqref="B179:D179">
    <cfRule type="cellIs" dxfId="1861" priority="2924" stopIfTrue="1" operator="lessThan">
      <formula>0</formula>
    </cfRule>
  </conditionalFormatting>
  <conditionalFormatting sqref="B179:D179">
    <cfRule type="cellIs" dxfId="1860" priority="2923" stopIfTrue="1" operator="lessThan">
      <formula>0</formula>
    </cfRule>
  </conditionalFormatting>
  <conditionalFormatting sqref="B179:D179">
    <cfRule type="cellIs" dxfId="1859" priority="2922" stopIfTrue="1" operator="lessThan">
      <formula>0</formula>
    </cfRule>
  </conditionalFormatting>
  <conditionalFormatting sqref="B179:D179">
    <cfRule type="cellIs" dxfId="1858" priority="2921" stopIfTrue="1" operator="lessThan">
      <formula>0</formula>
    </cfRule>
  </conditionalFormatting>
  <conditionalFormatting sqref="B179:D179">
    <cfRule type="cellIs" dxfId="1857" priority="2920" stopIfTrue="1" operator="lessThan">
      <formula>0</formula>
    </cfRule>
  </conditionalFormatting>
  <conditionalFormatting sqref="B179:D179">
    <cfRule type="cellIs" dxfId="1856" priority="2919" stopIfTrue="1" operator="lessThan">
      <formula>0</formula>
    </cfRule>
  </conditionalFormatting>
  <conditionalFormatting sqref="B179:D179">
    <cfRule type="cellIs" dxfId="1855" priority="2918" stopIfTrue="1" operator="lessThan">
      <formula>0</formula>
    </cfRule>
  </conditionalFormatting>
  <conditionalFormatting sqref="B179:D179">
    <cfRule type="cellIs" dxfId="1854" priority="2917" stopIfTrue="1" operator="lessThan">
      <formula>0</formula>
    </cfRule>
  </conditionalFormatting>
  <conditionalFormatting sqref="B179:D179">
    <cfRule type="cellIs" dxfId="1853" priority="2916" stopIfTrue="1" operator="lessThan">
      <formula>0</formula>
    </cfRule>
  </conditionalFormatting>
  <conditionalFormatting sqref="B179:D179">
    <cfRule type="cellIs" dxfId="1852" priority="2915" stopIfTrue="1" operator="lessThan">
      <formula>0</formula>
    </cfRule>
  </conditionalFormatting>
  <conditionalFormatting sqref="B179:D179">
    <cfRule type="cellIs" dxfId="1851" priority="2914" stopIfTrue="1" operator="lessThan">
      <formula>0</formula>
    </cfRule>
  </conditionalFormatting>
  <conditionalFormatting sqref="B179:D179">
    <cfRule type="cellIs" dxfId="1850" priority="2913" stopIfTrue="1" operator="lessThan">
      <formula>0</formula>
    </cfRule>
  </conditionalFormatting>
  <conditionalFormatting sqref="B179:D179">
    <cfRule type="cellIs" dxfId="1849" priority="2912" stopIfTrue="1" operator="lessThan">
      <formula>0</formula>
    </cfRule>
  </conditionalFormatting>
  <conditionalFormatting sqref="B179:D179">
    <cfRule type="cellIs" dxfId="1848" priority="2911" stopIfTrue="1" operator="lessThan">
      <formula>0</formula>
    </cfRule>
  </conditionalFormatting>
  <conditionalFormatting sqref="B179:D179">
    <cfRule type="cellIs" dxfId="1847" priority="2910" stopIfTrue="1" operator="lessThan">
      <formula>0</formula>
    </cfRule>
  </conditionalFormatting>
  <conditionalFormatting sqref="B179:D179">
    <cfRule type="cellIs" dxfId="1846" priority="2909" stopIfTrue="1" operator="lessThan">
      <formula>0</formula>
    </cfRule>
  </conditionalFormatting>
  <conditionalFormatting sqref="B179:D179">
    <cfRule type="cellIs" dxfId="1845" priority="2908" stopIfTrue="1" operator="lessThan">
      <formula>0</formula>
    </cfRule>
  </conditionalFormatting>
  <conditionalFormatting sqref="B179:D179">
    <cfRule type="cellIs" dxfId="1844" priority="2907" stopIfTrue="1" operator="lessThan">
      <formula>0</formula>
    </cfRule>
  </conditionalFormatting>
  <conditionalFormatting sqref="B179:D179">
    <cfRule type="cellIs" dxfId="1843" priority="2906" stopIfTrue="1" operator="lessThan">
      <formula>0</formula>
    </cfRule>
  </conditionalFormatting>
  <conditionalFormatting sqref="B179:D179">
    <cfRule type="cellIs" dxfId="1842" priority="2905" stopIfTrue="1" operator="lessThan">
      <formula>0</formula>
    </cfRule>
  </conditionalFormatting>
  <conditionalFormatting sqref="B179:D179">
    <cfRule type="cellIs" dxfId="1841" priority="2904" stopIfTrue="1" operator="lessThan">
      <formula>0</formula>
    </cfRule>
  </conditionalFormatting>
  <conditionalFormatting sqref="B179:D179">
    <cfRule type="cellIs" dxfId="1840" priority="2903" stopIfTrue="1" operator="lessThan">
      <formula>0</formula>
    </cfRule>
  </conditionalFormatting>
  <conditionalFormatting sqref="B179:D179">
    <cfRule type="cellIs" dxfId="1839" priority="2902" stopIfTrue="1" operator="lessThan">
      <formula>0</formula>
    </cfRule>
  </conditionalFormatting>
  <conditionalFormatting sqref="B179:D179">
    <cfRule type="cellIs" dxfId="1838" priority="2901" stopIfTrue="1" operator="lessThan">
      <formula>0</formula>
    </cfRule>
  </conditionalFormatting>
  <conditionalFormatting sqref="A179 E179:L179">
    <cfRule type="cellIs" dxfId="1837" priority="2900" stopIfTrue="1" operator="lessThan">
      <formula>0</formula>
    </cfRule>
  </conditionalFormatting>
  <conditionalFormatting sqref="A179 E179:L179">
    <cfRule type="cellIs" dxfId="1836" priority="2899" stopIfTrue="1" operator="lessThan">
      <formula>0</formula>
    </cfRule>
  </conditionalFormatting>
  <conditionalFormatting sqref="A179 E179:L179">
    <cfRule type="cellIs" dxfId="1835" priority="2898" stopIfTrue="1" operator="lessThan">
      <formula>0</formula>
    </cfRule>
  </conditionalFormatting>
  <conditionalFormatting sqref="A179 E179:L179">
    <cfRule type="cellIs" dxfId="1834" priority="2897" stopIfTrue="1" operator="lessThan">
      <formula>0</formula>
    </cfRule>
  </conditionalFormatting>
  <conditionalFormatting sqref="A179 E179:L179">
    <cfRule type="cellIs" dxfId="1833" priority="2896" stopIfTrue="1" operator="lessThan">
      <formula>0</formula>
    </cfRule>
  </conditionalFormatting>
  <conditionalFormatting sqref="A179 E179:L179">
    <cfRule type="cellIs" dxfId="1832" priority="2895" stopIfTrue="1" operator="lessThan">
      <formula>0</formula>
    </cfRule>
  </conditionalFormatting>
  <conditionalFormatting sqref="A179 E179:L179">
    <cfRule type="cellIs" dxfId="1831" priority="2894" stopIfTrue="1" operator="lessThan">
      <formula>0</formula>
    </cfRule>
  </conditionalFormatting>
  <conditionalFormatting sqref="A179 E179:L179">
    <cfRule type="cellIs" dxfId="1830" priority="2893" stopIfTrue="1" operator="lessThan">
      <formula>0</formula>
    </cfRule>
  </conditionalFormatting>
  <conditionalFormatting sqref="A179 E179:L179">
    <cfRule type="cellIs" dxfId="1829" priority="2892" stopIfTrue="1" operator="lessThan">
      <formula>0</formula>
    </cfRule>
  </conditionalFormatting>
  <conditionalFormatting sqref="A179 E179:L179">
    <cfRule type="cellIs" dxfId="1828" priority="2891" stopIfTrue="1" operator="lessThan">
      <formula>0</formula>
    </cfRule>
  </conditionalFormatting>
  <conditionalFormatting sqref="A179 E179:L179">
    <cfRule type="cellIs" dxfId="1827" priority="2890" stopIfTrue="1" operator="lessThan">
      <formula>0</formula>
    </cfRule>
  </conditionalFormatting>
  <conditionalFormatting sqref="A179 E179:L179">
    <cfRule type="cellIs" dxfId="1826" priority="2889" stopIfTrue="1" operator="lessThan">
      <formula>0</formula>
    </cfRule>
  </conditionalFormatting>
  <conditionalFormatting sqref="A179 E179:L179">
    <cfRule type="cellIs" dxfId="1825" priority="2888" stopIfTrue="1" operator="lessThan">
      <formula>0</formula>
    </cfRule>
  </conditionalFormatting>
  <conditionalFormatting sqref="A179 E179:L179">
    <cfRule type="cellIs" dxfId="1824" priority="2887" stopIfTrue="1" operator="lessThan">
      <formula>0</formula>
    </cfRule>
  </conditionalFormatting>
  <conditionalFormatting sqref="A179 E179:L179">
    <cfRule type="cellIs" dxfId="1823" priority="2886" stopIfTrue="1" operator="lessThan">
      <formula>0</formula>
    </cfRule>
  </conditionalFormatting>
  <conditionalFormatting sqref="A179 E179:L179">
    <cfRule type="cellIs" dxfId="1822" priority="2885" stopIfTrue="1" operator="lessThan">
      <formula>0</formula>
    </cfRule>
  </conditionalFormatting>
  <conditionalFormatting sqref="A179 E179:L179">
    <cfRule type="cellIs" dxfId="1821" priority="2884" stopIfTrue="1" operator="lessThan">
      <formula>0</formula>
    </cfRule>
  </conditionalFormatting>
  <conditionalFormatting sqref="A179 E179:L179">
    <cfRule type="cellIs" dxfId="1820" priority="2883" stopIfTrue="1" operator="lessThan">
      <formula>0</formula>
    </cfRule>
  </conditionalFormatting>
  <conditionalFormatting sqref="A179 E179:L179">
    <cfRule type="cellIs" dxfId="1819" priority="2882" stopIfTrue="1" operator="lessThan">
      <formula>0</formula>
    </cfRule>
  </conditionalFormatting>
  <conditionalFormatting sqref="A179 E179:L179">
    <cfRule type="cellIs" dxfId="1818" priority="2881" stopIfTrue="1" operator="lessThan">
      <formula>0</formula>
    </cfRule>
  </conditionalFormatting>
  <conditionalFormatting sqref="A179 E179:L179">
    <cfRule type="cellIs" dxfId="1817" priority="2880" stopIfTrue="1" operator="lessThan">
      <formula>0</formula>
    </cfRule>
  </conditionalFormatting>
  <conditionalFormatting sqref="A179 E179:L179">
    <cfRule type="cellIs" dxfId="1816" priority="2879" stopIfTrue="1" operator="lessThan">
      <formula>0</formula>
    </cfRule>
  </conditionalFormatting>
  <conditionalFormatting sqref="A179 E179:L179">
    <cfRule type="cellIs" dxfId="1815" priority="2878" stopIfTrue="1" operator="lessThan">
      <formula>0</formula>
    </cfRule>
  </conditionalFormatting>
  <conditionalFormatting sqref="A179 E179:L179">
    <cfRule type="cellIs" dxfId="1814" priority="2877" stopIfTrue="1" operator="lessThan">
      <formula>0</formula>
    </cfRule>
  </conditionalFormatting>
  <conditionalFormatting sqref="A179 E179:L179">
    <cfRule type="cellIs" dxfId="1813" priority="2876" stopIfTrue="1" operator="lessThan">
      <formula>0</formula>
    </cfRule>
  </conditionalFormatting>
  <conditionalFormatting sqref="B180:D180">
    <cfRule type="cellIs" dxfId="1812" priority="2566" stopIfTrue="1" operator="lessThan">
      <formula>0</formula>
    </cfRule>
  </conditionalFormatting>
  <conditionalFormatting sqref="B180:D180">
    <cfRule type="cellIs" dxfId="1811" priority="2565" stopIfTrue="1" operator="lessThan">
      <formula>0</formula>
    </cfRule>
  </conditionalFormatting>
  <conditionalFormatting sqref="B180:D180">
    <cfRule type="cellIs" dxfId="1810" priority="2564" stopIfTrue="1" operator="lessThan">
      <formula>0</formula>
    </cfRule>
  </conditionalFormatting>
  <conditionalFormatting sqref="B180:D180">
    <cfRule type="cellIs" dxfId="1809" priority="2563" stopIfTrue="1" operator="lessThan">
      <formula>0</formula>
    </cfRule>
  </conditionalFormatting>
  <conditionalFormatting sqref="B180:D180">
    <cfRule type="cellIs" dxfId="1808" priority="2562" stopIfTrue="1" operator="lessThan">
      <formula>0</formula>
    </cfRule>
  </conditionalFormatting>
  <conditionalFormatting sqref="B180:D180">
    <cfRule type="cellIs" dxfId="1807" priority="2561" stopIfTrue="1" operator="lessThan">
      <formula>0</formula>
    </cfRule>
  </conditionalFormatting>
  <conditionalFormatting sqref="B180:D180">
    <cfRule type="cellIs" dxfId="1806" priority="2560" stopIfTrue="1" operator="lessThan">
      <formula>0</formula>
    </cfRule>
  </conditionalFormatting>
  <conditionalFormatting sqref="B180:D180">
    <cfRule type="cellIs" dxfId="1805" priority="2559" stopIfTrue="1" operator="lessThan">
      <formula>0</formula>
    </cfRule>
  </conditionalFormatting>
  <conditionalFormatting sqref="B180:D180">
    <cfRule type="cellIs" dxfId="1804" priority="2558" stopIfTrue="1" operator="lessThan">
      <formula>0</formula>
    </cfRule>
  </conditionalFormatting>
  <conditionalFormatting sqref="B180:D180">
    <cfRule type="cellIs" dxfId="1803" priority="2557" stopIfTrue="1" operator="lessThan">
      <formula>0</formula>
    </cfRule>
  </conditionalFormatting>
  <conditionalFormatting sqref="B180:D180">
    <cfRule type="cellIs" dxfId="1802" priority="2556" stopIfTrue="1" operator="lessThan">
      <formula>0</formula>
    </cfRule>
  </conditionalFormatting>
  <conditionalFormatting sqref="B180:D180">
    <cfRule type="cellIs" dxfId="1801" priority="2555" stopIfTrue="1" operator="lessThan">
      <formula>0</formula>
    </cfRule>
  </conditionalFormatting>
  <conditionalFormatting sqref="B180:D180">
    <cfRule type="cellIs" dxfId="1800" priority="2554" stopIfTrue="1" operator="lessThan">
      <formula>0</formula>
    </cfRule>
  </conditionalFormatting>
  <conditionalFormatting sqref="B180:D180">
    <cfRule type="cellIs" dxfId="1799" priority="2553" stopIfTrue="1" operator="lessThan">
      <formula>0</formula>
    </cfRule>
  </conditionalFormatting>
  <conditionalFormatting sqref="B180:D180">
    <cfRule type="cellIs" dxfId="1798" priority="2552" stopIfTrue="1" operator="lessThan">
      <formula>0</formula>
    </cfRule>
  </conditionalFormatting>
  <conditionalFormatting sqref="B180:D180">
    <cfRule type="cellIs" dxfId="1797" priority="2551" stopIfTrue="1" operator="lessThan">
      <formula>0</formula>
    </cfRule>
  </conditionalFormatting>
  <conditionalFormatting sqref="B180:D180">
    <cfRule type="cellIs" dxfId="1796" priority="2550" stopIfTrue="1" operator="lessThan">
      <formula>0</formula>
    </cfRule>
  </conditionalFormatting>
  <conditionalFormatting sqref="B180:D180">
    <cfRule type="cellIs" dxfId="1795" priority="2549" stopIfTrue="1" operator="lessThan">
      <formula>0</formula>
    </cfRule>
  </conditionalFormatting>
  <conditionalFormatting sqref="B180:D180">
    <cfRule type="cellIs" dxfId="1794" priority="2548" stopIfTrue="1" operator="lessThan">
      <formula>0</formula>
    </cfRule>
  </conditionalFormatting>
  <conditionalFormatting sqref="B180:D180">
    <cfRule type="cellIs" dxfId="1793" priority="2547" stopIfTrue="1" operator="lessThan">
      <formula>0</formula>
    </cfRule>
  </conditionalFormatting>
  <conditionalFormatting sqref="B180:D180">
    <cfRule type="cellIs" dxfId="1792" priority="2546" stopIfTrue="1" operator="lessThan">
      <formula>0</formula>
    </cfRule>
  </conditionalFormatting>
  <conditionalFormatting sqref="B180:D180">
    <cfRule type="cellIs" dxfId="1791" priority="2545" stopIfTrue="1" operator="lessThan">
      <formula>0</formula>
    </cfRule>
  </conditionalFormatting>
  <conditionalFormatting sqref="B180:D180">
    <cfRule type="cellIs" dxfId="1790" priority="2544" stopIfTrue="1" operator="lessThan">
      <formula>0</formula>
    </cfRule>
  </conditionalFormatting>
  <conditionalFormatting sqref="B180:D180">
    <cfRule type="cellIs" dxfId="1789" priority="2543" stopIfTrue="1" operator="lessThan">
      <formula>0</formula>
    </cfRule>
  </conditionalFormatting>
  <conditionalFormatting sqref="B180:D180">
    <cfRule type="cellIs" dxfId="1788" priority="2542" stopIfTrue="1" operator="lessThan">
      <formula>0</formula>
    </cfRule>
  </conditionalFormatting>
  <conditionalFormatting sqref="A180 E180:L180">
    <cfRule type="cellIs" dxfId="1787" priority="2541" stopIfTrue="1" operator="lessThan">
      <formula>0</formula>
    </cfRule>
  </conditionalFormatting>
  <conditionalFormatting sqref="A180 E180:L180">
    <cfRule type="cellIs" dxfId="1786" priority="2540" stopIfTrue="1" operator="lessThan">
      <formula>0</formula>
    </cfRule>
  </conditionalFormatting>
  <conditionalFormatting sqref="A180 E180:L180">
    <cfRule type="cellIs" dxfId="1785" priority="2539" stopIfTrue="1" operator="lessThan">
      <formula>0</formula>
    </cfRule>
  </conditionalFormatting>
  <conditionalFormatting sqref="A180 E180:L180">
    <cfRule type="cellIs" dxfId="1784" priority="2538" stopIfTrue="1" operator="lessThan">
      <formula>0</formula>
    </cfRule>
  </conditionalFormatting>
  <conditionalFormatting sqref="A180 E180:L180">
    <cfRule type="cellIs" dxfId="1783" priority="2537" stopIfTrue="1" operator="lessThan">
      <formula>0</formula>
    </cfRule>
  </conditionalFormatting>
  <conditionalFormatting sqref="A180 E180:L180">
    <cfRule type="cellIs" dxfId="1782" priority="2536" stopIfTrue="1" operator="lessThan">
      <formula>0</formula>
    </cfRule>
  </conditionalFormatting>
  <conditionalFormatting sqref="A180 E180:L180">
    <cfRule type="cellIs" dxfId="1781" priority="2535" stopIfTrue="1" operator="lessThan">
      <formula>0</formula>
    </cfRule>
  </conditionalFormatting>
  <conditionalFormatting sqref="A180 E180:L180">
    <cfRule type="cellIs" dxfId="1780" priority="2534" stopIfTrue="1" operator="lessThan">
      <formula>0</formula>
    </cfRule>
  </conditionalFormatting>
  <conditionalFormatting sqref="A180 E180:L180">
    <cfRule type="cellIs" dxfId="1779" priority="2533" stopIfTrue="1" operator="lessThan">
      <formula>0</formula>
    </cfRule>
  </conditionalFormatting>
  <conditionalFormatting sqref="A180 E180:L180">
    <cfRule type="cellIs" dxfId="1778" priority="2532" stopIfTrue="1" operator="lessThan">
      <formula>0</formula>
    </cfRule>
  </conditionalFormatting>
  <conditionalFormatting sqref="A180 E180:L180">
    <cfRule type="cellIs" dxfId="1777" priority="2531" stopIfTrue="1" operator="lessThan">
      <formula>0</formula>
    </cfRule>
  </conditionalFormatting>
  <conditionalFormatting sqref="A180 E180:L180">
    <cfRule type="cellIs" dxfId="1776" priority="2530" stopIfTrue="1" operator="lessThan">
      <formula>0</formula>
    </cfRule>
  </conditionalFormatting>
  <conditionalFormatting sqref="A180 E180:L180">
    <cfRule type="cellIs" dxfId="1775" priority="2529" stopIfTrue="1" operator="lessThan">
      <formula>0</formula>
    </cfRule>
  </conditionalFormatting>
  <conditionalFormatting sqref="A180 E180:L180">
    <cfRule type="cellIs" dxfId="1774" priority="2528" stopIfTrue="1" operator="lessThan">
      <formula>0</formula>
    </cfRule>
  </conditionalFormatting>
  <conditionalFormatting sqref="A180 E180:L180">
    <cfRule type="cellIs" dxfId="1773" priority="2527" stopIfTrue="1" operator="lessThan">
      <formula>0</formula>
    </cfRule>
  </conditionalFormatting>
  <conditionalFormatting sqref="A180 E180:L180">
    <cfRule type="cellIs" dxfId="1772" priority="2526" stopIfTrue="1" operator="lessThan">
      <formula>0</formula>
    </cfRule>
  </conditionalFormatting>
  <conditionalFormatting sqref="A180 E180:L180">
    <cfRule type="cellIs" dxfId="1771" priority="2525" stopIfTrue="1" operator="lessThan">
      <formula>0</formula>
    </cfRule>
  </conditionalFormatting>
  <conditionalFormatting sqref="A180 E180:L180">
    <cfRule type="cellIs" dxfId="1770" priority="2524" stopIfTrue="1" operator="lessThan">
      <formula>0</formula>
    </cfRule>
  </conditionalFormatting>
  <conditionalFormatting sqref="A180 E180:L180">
    <cfRule type="cellIs" dxfId="1769" priority="2523" stopIfTrue="1" operator="lessThan">
      <formula>0</formula>
    </cfRule>
  </conditionalFormatting>
  <conditionalFormatting sqref="A180 E180:L180">
    <cfRule type="cellIs" dxfId="1768" priority="2522" stopIfTrue="1" operator="lessThan">
      <formula>0</formula>
    </cfRule>
  </conditionalFormatting>
  <conditionalFormatting sqref="A180 E180:L180">
    <cfRule type="cellIs" dxfId="1767" priority="2521" stopIfTrue="1" operator="lessThan">
      <formula>0</formula>
    </cfRule>
  </conditionalFormatting>
  <conditionalFormatting sqref="A180 E180:L180">
    <cfRule type="cellIs" dxfId="1766" priority="2520" stopIfTrue="1" operator="lessThan">
      <formula>0</formula>
    </cfRule>
  </conditionalFormatting>
  <conditionalFormatting sqref="A180 E180:L180">
    <cfRule type="cellIs" dxfId="1765" priority="2519" stopIfTrue="1" operator="lessThan">
      <formula>0</formula>
    </cfRule>
  </conditionalFormatting>
  <conditionalFormatting sqref="A180 E180:L180">
    <cfRule type="cellIs" dxfId="1764" priority="2518" stopIfTrue="1" operator="lessThan">
      <formula>0</formula>
    </cfRule>
  </conditionalFormatting>
  <conditionalFormatting sqref="A180 E180:L180">
    <cfRule type="cellIs" dxfId="1763" priority="2517" stopIfTrue="1" operator="lessThan">
      <formula>0</formula>
    </cfRule>
  </conditionalFormatting>
  <conditionalFormatting sqref="B181:D181">
    <cfRule type="cellIs" dxfId="1762" priority="2207" stopIfTrue="1" operator="lessThan">
      <formula>0</formula>
    </cfRule>
  </conditionalFormatting>
  <conditionalFormatting sqref="B181:D181">
    <cfRule type="cellIs" dxfId="1761" priority="2206" stopIfTrue="1" operator="lessThan">
      <formula>0</formula>
    </cfRule>
  </conditionalFormatting>
  <conditionalFormatting sqref="B181:D181">
    <cfRule type="cellIs" dxfId="1760" priority="2205" stopIfTrue="1" operator="lessThan">
      <formula>0</formula>
    </cfRule>
  </conditionalFormatting>
  <conditionalFormatting sqref="B181:D181">
    <cfRule type="cellIs" dxfId="1759" priority="2204" stopIfTrue="1" operator="lessThan">
      <formula>0</formula>
    </cfRule>
  </conditionalFormatting>
  <conditionalFormatting sqref="B181:D181">
    <cfRule type="cellIs" dxfId="1758" priority="2203" stopIfTrue="1" operator="lessThan">
      <formula>0</formula>
    </cfRule>
  </conditionalFormatting>
  <conditionalFormatting sqref="B181:D181">
    <cfRule type="cellIs" dxfId="1757" priority="2202" stopIfTrue="1" operator="lessThan">
      <formula>0</formula>
    </cfRule>
  </conditionalFormatting>
  <conditionalFormatting sqref="B181:D181">
    <cfRule type="cellIs" dxfId="1756" priority="2201" stopIfTrue="1" operator="lessThan">
      <formula>0</formula>
    </cfRule>
  </conditionalFormatting>
  <conditionalFormatting sqref="B181:D181">
    <cfRule type="cellIs" dxfId="1755" priority="2200" stopIfTrue="1" operator="lessThan">
      <formula>0</formula>
    </cfRule>
  </conditionalFormatting>
  <conditionalFormatting sqref="B181:D181">
    <cfRule type="cellIs" dxfId="1754" priority="2199" stopIfTrue="1" operator="lessThan">
      <formula>0</formula>
    </cfRule>
  </conditionalFormatting>
  <conditionalFormatting sqref="B181:D181">
    <cfRule type="cellIs" dxfId="1753" priority="2198" stopIfTrue="1" operator="lessThan">
      <formula>0</formula>
    </cfRule>
  </conditionalFormatting>
  <conditionalFormatting sqref="B181:D181">
    <cfRule type="cellIs" dxfId="1752" priority="2197" stopIfTrue="1" operator="lessThan">
      <formula>0</formula>
    </cfRule>
  </conditionalFormatting>
  <conditionalFormatting sqref="B181:D181">
    <cfRule type="cellIs" dxfId="1751" priority="2196" stopIfTrue="1" operator="lessThan">
      <formula>0</formula>
    </cfRule>
  </conditionalFormatting>
  <conditionalFormatting sqref="B181:D181">
    <cfRule type="cellIs" dxfId="1750" priority="2195" stopIfTrue="1" operator="lessThan">
      <formula>0</formula>
    </cfRule>
  </conditionalFormatting>
  <conditionalFormatting sqref="B181:D181">
    <cfRule type="cellIs" dxfId="1749" priority="2194" stopIfTrue="1" operator="lessThan">
      <formula>0</formula>
    </cfRule>
  </conditionalFormatting>
  <conditionalFormatting sqref="B181:D181">
    <cfRule type="cellIs" dxfId="1748" priority="2193" stopIfTrue="1" operator="lessThan">
      <formula>0</formula>
    </cfRule>
  </conditionalFormatting>
  <conditionalFormatting sqref="B181:D181">
    <cfRule type="cellIs" dxfId="1747" priority="2192" stopIfTrue="1" operator="lessThan">
      <formula>0</formula>
    </cfRule>
  </conditionalFormatting>
  <conditionalFormatting sqref="B181:D181">
    <cfRule type="cellIs" dxfId="1746" priority="2191" stopIfTrue="1" operator="lessThan">
      <formula>0</formula>
    </cfRule>
  </conditionalFormatting>
  <conditionalFormatting sqref="B181:D181">
    <cfRule type="cellIs" dxfId="1745" priority="2190" stopIfTrue="1" operator="lessThan">
      <formula>0</formula>
    </cfRule>
  </conditionalFormatting>
  <conditionalFormatting sqref="B181:D181">
    <cfRule type="cellIs" dxfId="1744" priority="2189" stopIfTrue="1" operator="lessThan">
      <formula>0</formula>
    </cfRule>
  </conditionalFormatting>
  <conditionalFormatting sqref="B181:D181">
    <cfRule type="cellIs" dxfId="1743" priority="2188" stopIfTrue="1" operator="lessThan">
      <formula>0</formula>
    </cfRule>
  </conditionalFormatting>
  <conditionalFormatting sqref="B181:D181">
    <cfRule type="cellIs" dxfId="1742" priority="2187" stopIfTrue="1" operator="lessThan">
      <formula>0</formula>
    </cfRule>
  </conditionalFormatting>
  <conditionalFormatting sqref="B181:D181">
    <cfRule type="cellIs" dxfId="1741" priority="2186" stopIfTrue="1" operator="lessThan">
      <formula>0</formula>
    </cfRule>
  </conditionalFormatting>
  <conditionalFormatting sqref="B181:D181">
    <cfRule type="cellIs" dxfId="1740" priority="2185" stopIfTrue="1" operator="lessThan">
      <formula>0</formula>
    </cfRule>
  </conditionalFormatting>
  <conditionalFormatting sqref="B181:D181">
    <cfRule type="cellIs" dxfId="1739" priority="2184" stopIfTrue="1" operator="lessThan">
      <formula>0</formula>
    </cfRule>
  </conditionalFormatting>
  <conditionalFormatting sqref="B181:D181">
    <cfRule type="cellIs" dxfId="1738" priority="2183" stopIfTrue="1" operator="lessThan">
      <formula>0</formula>
    </cfRule>
  </conditionalFormatting>
  <conditionalFormatting sqref="A181 E181:L181">
    <cfRule type="cellIs" dxfId="1737" priority="2182" stopIfTrue="1" operator="lessThan">
      <formula>0</formula>
    </cfRule>
  </conditionalFormatting>
  <conditionalFormatting sqref="A181 E181:L181">
    <cfRule type="cellIs" dxfId="1736" priority="2181" stopIfTrue="1" operator="lessThan">
      <formula>0</formula>
    </cfRule>
  </conditionalFormatting>
  <conditionalFormatting sqref="A181 E181:L181">
    <cfRule type="cellIs" dxfId="1735" priority="2180" stopIfTrue="1" operator="lessThan">
      <formula>0</formula>
    </cfRule>
  </conditionalFormatting>
  <conditionalFormatting sqref="A181 E181:L181">
    <cfRule type="cellIs" dxfId="1734" priority="2179" stopIfTrue="1" operator="lessThan">
      <formula>0</formula>
    </cfRule>
  </conditionalFormatting>
  <conditionalFormatting sqref="A181 E181:L181">
    <cfRule type="cellIs" dxfId="1733" priority="2178" stopIfTrue="1" operator="lessThan">
      <formula>0</formula>
    </cfRule>
  </conditionalFormatting>
  <conditionalFormatting sqref="A181 E181:L181">
    <cfRule type="cellIs" dxfId="1732" priority="2177" stopIfTrue="1" operator="lessThan">
      <formula>0</formula>
    </cfRule>
  </conditionalFormatting>
  <conditionalFormatting sqref="A181 E181:L181">
    <cfRule type="cellIs" dxfId="1731" priority="2176" stopIfTrue="1" operator="lessThan">
      <formula>0</formula>
    </cfRule>
  </conditionalFormatting>
  <conditionalFormatting sqref="A181 E181:L181">
    <cfRule type="cellIs" dxfId="1730" priority="2175" stopIfTrue="1" operator="lessThan">
      <formula>0</formula>
    </cfRule>
  </conditionalFormatting>
  <conditionalFormatting sqref="A181 E181:L181">
    <cfRule type="cellIs" dxfId="1729" priority="2174" stopIfTrue="1" operator="lessThan">
      <formula>0</formula>
    </cfRule>
  </conditionalFormatting>
  <conditionalFormatting sqref="A181 E181:L181">
    <cfRule type="cellIs" dxfId="1728" priority="2173" stopIfTrue="1" operator="lessThan">
      <formula>0</formula>
    </cfRule>
  </conditionalFormatting>
  <conditionalFormatting sqref="A181 E181:L181">
    <cfRule type="cellIs" dxfId="1727" priority="2172" stopIfTrue="1" operator="lessThan">
      <formula>0</formula>
    </cfRule>
  </conditionalFormatting>
  <conditionalFormatting sqref="A181 E181:L181">
    <cfRule type="cellIs" dxfId="1726" priority="2171" stopIfTrue="1" operator="lessThan">
      <formula>0</formula>
    </cfRule>
  </conditionalFormatting>
  <conditionalFormatting sqref="A181 E181:L181">
    <cfRule type="cellIs" dxfId="1725" priority="2170" stopIfTrue="1" operator="lessThan">
      <formula>0</formula>
    </cfRule>
  </conditionalFormatting>
  <conditionalFormatting sqref="A181 E181:L181">
    <cfRule type="cellIs" dxfId="1724" priority="2169" stopIfTrue="1" operator="lessThan">
      <formula>0</formula>
    </cfRule>
  </conditionalFormatting>
  <conditionalFormatting sqref="A181 E181:L181">
    <cfRule type="cellIs" dxfId="1723" priority="2168" stopIfTrue="1" operator="lessThan">
      <formula>0</formula>
    </cfRule>
  </conditionalFormatting>
  <conditionalFormatting sqref="A181 E181:L181">
    <cfRule type="cellIs" dxfId="1722" priority="2167" stopIfTrue="1" operator="lessThan">
      <formula>0</formula>
    </cfRule>
  </conditionalFormatting>
  <conditionalFormatting sqref="A181 E181:L181">
    <cfRule type="cellIs" dxfId="1721" priority="2166" stopIfTrue="1" operator="lessThan">
      <formula>0</formula>
    </cfRule>
  </conditionalFormatting>
  <conditionalFormatting sqref="A181 E181:L181">
    <cfRule type="cellIs" dxfId="1720" priority="2165" stopIfTrue="1" operator="lessThan">
      <formula>0</formula>
    </cfRule>
  </conditionalFormatting>
  <conditionalFormatting sqref="A181 E181:L181">
    <cfRule type="cellIs" dxfId="1719" priority="2164" stopIfTrue="1" operator="lessThan">
      <formula>0</formula>
    </cfRule>
  </conditionalFormatting>
  <conditionalFormatting sqref="A181 E181:L181">
    <cfRule type="cellIs" dxfId="1718" priority="2163" stopIfTrue="1" operator="lessThan">
      <formula>0</formula>
    </cfRule>
  </conditionalFormatting>
  <conditionalFormatting sqref="A181 E181:L181">
    <cfRule type="cellIs" dxfId="1717" priority="2162" stopIfTrue="1" operator="lessThan">
      <formula>0</formula>
    </cfRule>
  </conditionalFormatting>
  <conditionalFormatting sqref="A181 E181:L181">
    <cfRule type="cellIs" dxfId="1716" priority="2161" stopIfTrue="1" operator="lessThan">
      <formula>0</formula>
    </cfRule>
  </conditionalFormatting>
  <conditionalFormatting sqref="A181 E181:L181">
    <cfRule type="cellIs" dxfId="1715" priority="2160" stopIfTrue="1" operator="lessThan">
      <formula>0</formula>
    </cfRule>
  </conditionalFormatting>
  <conditionalFormatting sqref="A181 E181:L181">
    <cfRule type="cellIs" dxfId="1714" priority="2159" stopIfTrue="1" operator="lessThan">
      <formula>0</formula>
    </cfRule>
  </conditionalFormatting>
  <conditionalFormatting sqref="A181 E181:L181">
    <cfRule type="cellIs" dxfId="1713" priority="2158" stopIfTrue="1" operator="lessThan">
      <formula>0</formula>
    </cfRule>
  </conditionalFormatting>
  <conditionalFormatting sqref="B182:D182">
    <cfRule type="cellIs" dxfId="1712" priority="1847" stopIfTrue="1" operator="lessThan">
      <formula>0</formula>
    </cfRule>
  </conditionalFormatting>
  <conditionalFormatting sqref="B182:D182">
    <cfRule type="cellIs" dxfId="1711" priority="1846" stopIfTrue="1" operator="lessThan">
      <formula>0</formula>
    </cfRule>
  </conditionalFormatting>
  <conditionalFormatting sqref="B182:D182">
    <cfRule type="cellIs" dxfId="1710" priority="1845" stopIfTrue="1" operator="lessThan">
      <formula>0</formula>
    </cfRule>
  </conditionalFormatting>
  <conditionalFormatting sqref="B182:D182">
    <cfRule type="cellIs" dxfId="1709" priority="1844" stopIfTrue="1" operator="lessThan">
      <formula>0</formula>
    </cfRule>
  </conditionalFormatting>
  <conditionalFormatting sqref="B182:D182">
    <cfRule type="cellIs" dxfId="1708" priority="1843" stopIfTrue="1" operator="lessThan">
      <formula>0</formula>
    </cfRule>
  </conditionalFormatting>
  <conditionalFormatting sqref="B182:D182">
    <cfRule type="cellIs" dxfId="1707" priority="1842" stopIfTrue="1" operator="lessThan">
      <formula>0</formula>
    </cfRule>
  </conditionalFormatting>
  <conditionalFormatting sqref="B182:D182">
    <cfRule type="cellIs" dxfId="1706" priority="1841" stopIfTrue="1" operator="lessThan">
      <formula>0</formula>
    </cfRule>
  </conditionalFormatting>
  <conditionalFormatting sqref="B182:D182">
    <cfRule type="cellIs" dxfId="1705" priority="1840" stopIfTrue="1" operator="lessThan">
      <formula>0</formula>
    </cfRule>
  </conditionalFormatting>
  <conditionalFormatting sqref="B182:D182">
    <cfRule type="cellIs" dxfId="1704" priority="1839" stopIfTrue="1" operator="lessThan">
      <formula>0</formula>
    </cfRule>
  </conditionalFormatting>
  <conditionalFormatting sqref="B182:D182">
    <cfRule type="cellIs" dxfId="1703" priority="1838" stopIfTrue="1" operator="lessThan">
      <formula>0</formula>
    </cfRule>
  </conditionalFormatting>
  <conditionalFormatting sqref="B182:D182">
    <cfRule type="cellIs" dxfId="1702" priority="1837" stopIfTrue="1" operator="lessThan">
      <formula>0</formula>
    </cfRule>
  </conditionalFormatting>
  <conditionalFormatting sqref="B182:D182">
    <cfRule type="cellIs" dxfId="1701" priority="1836" stopIfTrue="1" operator="lessThan">
      <formula>0</formula>
    </cfRule>
  </conditionalFormatting>
  <conditionalFormatting sqref="B182:D182">
    <cfRule type="cellIs" dxfId="1700" priority="1835" stopIfTrue="1" operator="lessThan">
      <formula>0</formula>
    </cfRule>
  </conditionalFormatting>
  <conditionalFormatting sqref="B182:D182">
    <cfRule type="cellIs" dxfId="1699" priority="1834" stopIfTrue="1" operator="lessThan">
      <formula>0</formula>
    </cfRule>
  </conditionalFormatting>
  <conditionalFormatting sqref="B182:D182">
    <cfRule type="cellIs" dxfId="1698" priority="1833" stopIfTrue="1" operator="lessThan">
      <formula>0</formula>
    </cfRule>
  </conditionalFormatting>
  <conditionalFormatting sqref="B182:D182">
    <cfRule type="cellIs" dxfId="1697" priority="1832" stopIfTrue="1" operator="lessThan">
      <formula>0</formula>
    </cfRule>
  </conditionalFormatting>
  <conditionalFormatting sqref="B182:D182">
    <cfRule type="cellIs" dxfId="1696" priority="1831" stopIfTrue="1" operator="lessThan">
      <formula>0</formula>
    </cfRule>
  </conditionalFormatting>
  <conditionalFormatting sqref="B182:D182">
    <cfRule type="cellIs" dxfId="1695" priority="1830" stopIfTrue="1" operator="lessThan">
      <formula>0</formula>
    </cfRule>
  </conditionalFormatting>
  <conditionalFormatting sqref="B182:D182">
    <cfRule type="cellIs" dxfId="1694" priority="1829" stopIfTrue="1" operator="lessThan">
      <formula>0</formula>
    </cfRule>
  </conditionalFormatting>
  <conditionalFormatting sqref="B182:D182">
    <cfRule type="cellIs" dxfId="1693" priority="1828" stopIfTrue="1" operator="lessThan">
      <formula>0</formula>
    </cfRule>
  </conditionalFormatting>
  <conditionalFormatting sqref="B182:D182">
    <cfRule type="cellIs" dxfId="1692" priority="1827" stopIfTrue="1" operator="lessThan">
      <formula>0</formula>
    </cfRule>
  </conditionalFormatting>
  <conditionalFormatting sqref="B182:D182">
    <cfRule type="cellIs" dxfId="1691" priority="1826" stopIfTrue="1" operator="lessThan">
      <formula>0</formula>
    </cfRule>
  </conditionalFormatting>
  <conditionalFormatting sqref="B182:D182">
    <cfRule type="cellIs" dxfId="1690" priority="1825" stopIfTrue="1" operator="lessThan">
      <formula>0</formula>
    </cfRule>
  </conditionalFormatting>
  <conditionalFormatting sqref="B182:D182">
    <cfRule type="cellIs" dxfId="1689" priority="1824" stopIfTrue="1" operator="lessThan">
      <formula>0</formula>
    </cfRule>
  </conditionalFormatting>
  <conditionalFormatting sqref="B182:D182">
    <cfRule type="cellIs" dxfId="1688" priority="1823" stopIfTrue="1" operator="lessThan">
      <formula>0</formula>
    </cfRule>
  </conditionalFormatting>
  <conditionalFormatting sqref="A182 E182:L182">
    <cfRule type="cellIs" dxfId="1687" priority="1822" stopIfTrue="1" operator="lessThan">
      <formula>0</formula>
    </cfRule>
  </conditionalFormatting>
  <conditionalFormatting sqref="A182 E182:L182">
    <cfRule type="cellIs" dxfId="1686" priority="1821" stopIfTrue="1" operator="lessThan">
      <formula>0</formula>
    </cfRule>
  </conditionalFormatting>
  <conditionalFormatting sqref="A182 E182:L182">
    <cfRule type="cellIs" dxfId="1685" priority="1820" stopIfTrue="1" operator="lessThan">
      <formula>0</formula>
    </cfRule>
  </conditionalFormatting>
  <conditionalFormatting sqref="A182 E182:L182">
    <cfRule type="cellIs" dxfId="1684" priority="1819" stopIfTrue="1" operator="lessThan">
      <formula>0</formula>
    </cfRule>
  </conditionalFormatting>
  <conditionalFormatting sqref="A182 E182:L182">
    <cfRule type="cellIs" dxfId="1683" priority="1818" stopIfTrue="1" operator="lessThan">
      <formula>0</formula>
    </cfRule>
  </conditionalFormatting>
  <conditionalFormatting sqref="A182 E182:L182">
    <cfRule type="cellIs" dxfId="1682" priority="1817" stopIfTrue="1" operator="lessThan">
      <formula>0</formula>
    </cfRule>
  </conditionalFormatting>
  <conditionalFormatting sqref="A182 E182:L182">
    <cfRule type="cellIs" dxfId="1681" priority="1816" stopIfTrue="1" operator="lessThan">
      <formula>0</formula>
    </cfRule>
  </conditionalFormatting>
  <conditionalFormatting sqref="A182 E182:L182">
    <cfRule type="cellIs" dxfId="1680" priority="1815" stopIfTrue="1" operator="lessThan">
      <formula>0</formula>
    </cfRule>
  </conditionalFormatting>
  <conditionalFormatting sqref="A182 E182:L182">
    <cfRule type="cellIs" dxfId="1679" priority="1814" stopIfTrue="1" operator="lessThan">
      <formula>0</formula>
    </cfRule>
  </conditionalFormatting>
  <conditionalFormatting sqref="A182 E182:L182">
    <cfRule type="cellIs" dxfId="1678" priority="1813" stopIfTrue="1" operator="lessThan">
      <formula>0</formula>
    </cfRule>
  </conditionalFormatting>
  <conditionalFormatting sqref="A182 E182:L182">
    <cfRule type="cellIs" dxfId="1677" priority="1812" stopIfTrue="1" operator="lessThan">
      <formula>0</formula>
    </cfRule>
  </conditionalFormatting>
  <conditionalFormatting sqref="A182 E182:L182">
    <cfRule type="cellIs" dxfId="1676" priority="1811" stopIfTrue="1" operator="lessThan">
      <formula>0</formula>
    </cfRule>
  </conditionalFormatting>
  <conditionalFormatting sqref="A182 E182:L182">
    <cfRule type="cellIs" dxfId="1675" priority="1810" stopIfTrue="1" operator="lessThan">
      <formula>0</formula>
    </cfRule>
  </conditionalFormatting>
  <conditionalFormatting sqref="A182 E182:L182">
    <cfRule type="cellIs" dxfId="1674" priority="1809" stopIfTrue="1" operator="lessThan">
      <formula>0</formula>
    </cfRule>
  </conditionalFormatting>
  <conditionalFormatting sqref="A182 E182:L182">
    <cfRule type="cellIs" dxfId="1673" priority="1808" stopIfTrue="1" operator="lessThan">
      <formula>0</formula>
    </cfRule>
  </conditionalFormatting>
  <conditionalFormatting sqref="A182 E182:L182">
    <cfRule type="cellIs" dxfId="1672" priority="1807" stopIfTrue="1" operator="lessThan">
      <formula>0</formula>
    </cfRule>
  </conditionalFormatting>
  <conditionalFormatting sqref="A182 E182:L182">
    <cfRule type="cellIs" dxfId="1671" priority="1806" stopIfTrue="1" operator="lessThan">
      <formula>0</formula>
    </cfRule>
  </conditionalFormatting>
  <conditionalFormatting sqref="A182 E182:L182">
    <cfRule type="cellIs" dxfId="1670" priority="1805" stopIfTrue="1" operator="lessThan">
      <formula>0</formula>
    </cfRule>
  </conditionalFormatting>
  <conditionalFormatting sqref="A182 E182:L182">
    <cfRule type="cellIs" dxfId="1669" priority="1804" stopIfTrue="1" operator="lessThan">
      <formula>0</formula>
    </cfRule>
  </conditionalFormatting>
  <conditionalFormatting sqref="A182 E182:L182">
    <cfRule type="cellIs" dxfId="1668" priority="1803" stopIfTrue="1" operator="lessThan">
      <formula>0</formula>
    </cfRule>
  </conditionalFormatting>
  <conditionalFormatting sqref="A182 E182:L182">
    <cfRule type="cellIs" dxfId="1667" priority="1802" stopIfTrue="1" operator="lessThan">
      <formula>0</formula>
    </cfRule>
  </conditionalFormatting>
  <conditionalFormatting sqref="A182 E182:L182">
    <cfRule type="cellIs" dxfId="1666" priority="1801" stopIfTrue="1" operator="lessThan">
      <formula>0</formula>
    </cfRule>
  </conditionalFormatting>
  <conditionalFormatting sqref="A182 E182:L182">
    <cfRule type="cellIs" dxfId="1665" priority="1800" stopIfTrue="1" operator="lessThan">
      <formula>0</formula>
    </cfRule>
  </conditionalFormatting>
  <conditionalFormatting sqref="A182 E182:L182">
    <cfRule type="cellIs" dxfId="1664" priority="1799" stopIfTrue="1" operator="lessThan">
      <formula>0</formula>
    </cfRule>
  </conditionalFormatting>
  <conditionalFormatting sqref="A182 E182:L182">
    <cfRule type="cellIs" dxfId="1663" priority="1798" stopIfTrue="1" operator="lessThan">
      <formula>0</formula>
    </cfRule>
  </conditionalFormatting>
  <conditionalFormatting sqref="B183:D183">
    <cfRule type="cellIs" dxfId="1662" priority="1488" stopIfTrue="1" operator="lessThan">
      <formula>0</formula>
    </cfRule>
  </conditionalFormatting>
  <conditionalFormatting sqref="B183:D183">
    <cfRule type="cellIs" dxfId="1661" priority="1487" stopIfTrue="1" operator="lessThan">
      <formula>0</formula>
    </cfRule>
  </conditionalFormatting>
  <conditionalFormatting sqref="B183:D183">
    <cfRule type="cellIs" dxfId="1660" priority="1486" stopIfTrue="1" operator="lessThan">
      <formula>0</formula>
    </cfRule>
  </conditionalFormatting>
  <conditionalFormatting sqref="B183:D183">
    <cfRule type="cellIs" dxfId="1659" priority="1485" stopIfTrue="1" operator="lessThan">
      <formula>0</formula>
    </cfRule>
  </conditionalFormatting>
  <conditionalFormatting sqref="B183:D183">
    <cfRule type="cellIs" dxfId="1658" priority="1484" stopIfTrue="1" operator="lessThan">
      <formula>0</formula>
    </cfRule>
  </conditionalFormatting>
  <conditionalFormatting sqref="B183:D183">
    <cfRule type="cellIs" dxfId="1657" priority="1483" stopIfTrue="1" operator="lessThan">
      <formula>0</formula>
    </cfRule>
  </conditionalFormatting>
  <conditionalFormatting sqref="B183:D183">
    <cfRule type="cellIs" dxfId="1656" priority="1482" stopIfTrue="1" operator="lessThan">
      <formula>0</formula>
    </cfRule>
  </conditionalFormatting>
  <conditionalFormatting sqref="B183:D183">
    <cfRule type="cellIs" dxfId="1655" priority="1481" stopIfTrue="1" operator="lessThan">
      <formula>0</formula>
    </cfRule>
  </conditionalFormatting>
  <conditionalFormatting sqref="B183:D183">
    <cfRule type="cellIs" dxfId="1654" priority="1480" stopIfTrue="1" operator="lessThan">
      <formula>0</formula>
    </cfRule>
  </conditionalFormatting>
  <conditionalFormatting sqref="B183:D183">
    <cfRule type="cellIs" dxfId="1653" priority="1479" stopIfTrue="1" operator="lessThan">
      <formula>0</formula>
    </cfRule>
  </conditionalFormatting>
  <conditionalFormatting sqref="B183:D183">
    <cfRule type="cellIs" dxfId="1652" priority="1478" stopIfTrue="1" operator="lessThan">
      <formula>0</formula>
    </cfRule>
  </conditionalFormatting>
  <conditionalFormatting sqref="B183:D183">
    <cfRule type="cellIs" dxfId="1651" priority="1477" stopIfTrue="1" operator="lessThan">
      <formula>0</formula>
    </cfRule>
  </conditionalFormatting>
  <conditionalFormatting sqref="B183:D183">
    <cfRule type="cellIs" dxfId="1650" priority="1476" stopIfTrue="1" operator="lessThan">
      <formula>0</formula>
    </cfRule>
  </conditionalFormatting>
  <conditionalFormatting sqref="B183:D183">
    <cfRule type="cellIs" dxfId="1649" priority="1475" stopIfTrue="1" operator="lessThan">
      <formula>0</formula>
    </cfRule>
  </conditionalFormatting>
  <conditionalFormatting sqref="B183:D183">
    <cfRule type="cellIs" dxfId="1648" priority="1474" stopIfTrue="1" operator="lessThan">
      <formula>0</formula>
    </cfRule>
  </conditionalFormatting>
  <conditionalFormatting sqref="B183:D183">
    <cfRule type="cellIs" dxfId="1647" priority="1473" stopIfTrue="1" operator="lessThan">
      <formula>0</formula>
    </cfRule>
  </conditionalFormatting>
  <conditionalFormatting sqref="B183:D183">
    <cfRule type="cellIs" dxfId="1646" priority="1472" stopIfTrue="1" operator="lessThan">
      <formula>0</formula>
    </cfRule>
  </conditionalFormatting>
  <conditionalFormatting sqref="B183:D183">
    <cfRule type="cellIs" dxfId="1645" priority="1471" stopIfTrue="1" operator="lessThan">
      <formula>0</formula>
    </cfRule>
  </conditionalFormatting>
  <conditionalFormatting sqref="B183:D183">
    <cfRule type="cellIs" dxfId="1644" priority="1470" stopIfTrue="1" operator="lessThan">
      <formula>0</formula>
    </cfRule>
  </conditionalFormatting>
  <conditionalFormatting sqref="B183:D183">
    <cfRule type="cellIs" dxfId="1643" priority="1469" stopIfTrue="1" operator="lessThan">
      <formula>0</formula>
    </cfRule>
  </conditionalFormatting>
  <conditionalFormatting sqref="B183:D183">
    <cfRule type="cellIs" dxfId="1642" priority="1468" stopIfTrue="1" operator="lessThan">
      <formula>0</formula>
    </cfRule>
  </conditionalFormatting>
  <conditionalFormatting sqref="B183:D183">
    <cfRule type="cellIs" dxfId="1641" priority="1467" stopIfTrue="1" operator="lessThan">
      <formula>0</formula>
    </cfRule>
  </conditionalFormatting>
  <conditionalFormatting sqref="B183:D183">
    <cfRule type="cellIs" dxfId="1640" priority="1466" stopIfTrue="1" operator="lessThan">
      <formula>0</formula>
    </cfRule>
  </conditionalFormatting>
  <conditionalFormatting sqref="B183:D183">
    <cfRule type="cellIs" dxfId="1639" priority="1465" stopIfTrue="1" operator="lessThan">
      <formula>0</formula>
    </cfRule>
  </conditionalFormatting>
  <conditionalFormatting sqref="B183:D183">
    <cfRule type="cellIs" dxfId="1638" priority="1464" stopIfTrue="1" operator="lessThan">
      <formula>0</formula>
    </cfRule>
  </conditionalFormatting>
  <conditionalFormatting sqref="A183 E183:L183">
    <cfRule type="cellIs" dxfId="1637" priority="1463" stopIfTrue="1" operator="lessThan">
      <formula>0</formula>
    </cfRule>
  </conditionalFormatting>
  <conditionalFormatting sqref="A183 E183:L183">
    <cfRule type="cellIs" dxfId="1636" priority="1462" stopIfTrue="1" operator="lessThan">
      <formula>0</formula>
    </cfRule>
  </conditionalFormatting>
  <conditionalFormatting sqref="A183 E183:L183">
    <cfRule type="cellIs" dxfId="1635" priority="1461" stopIfTrue="1" operator="lessThan">
      <formula>0</formula>
    </cfRule>
  </conditionalFormatting>
  <conditionalFormatting sqref="A183 E183:L183">
    <cfRule type="cellIs" dxfId="1634" priority="1460" stopIfTrue="1" operator="lessThan">
      <formula>0</formula>
    </cfRule>
  </conditionalFormatting>
  <conditionalFormatting sqref="A183 E183:L183">
    <cfRule type="cellIs" dxfId="1633" priority="1459" stopIfTrue="1" operator="lessThan">
      <formula>0</formula>
    </cfRule>
  </conditionalFormatting>
  <conditionalFormatting sqref="A183 E183:L183">
    <cfRule type="cellIs" dxfId="1632" priority="1458" stopIfTrue="1" operator="lessThan">
      <formula>0</formula>
    </cfRule>
  </conditionalFormatting>
  <conditionalFormatting sqref="A183 E183:L183">
    <cfRule type="cellIs" dxfId="1631" priority="1457" stopIfTrue="1" operator="lessThan">
      <formula>0</formula>
    </cfRule>
  </conditionalFormatting>
  <conditionalFormatting sqref="A183 E183:L183">
    <cfRule type="cellIs" dxfId="1630" priority="1456" stopIfTrue="1" operator="lessThan">
      <formula>0</formula>
    </cfRule>
  </conditionalFormatting>
  <conditionalFormatting sqref="A183 E183:L183">
    <cfRule type="cellIs" dxfId="1629" priority="1455" stopIfTrue="1" operator="lessThan">
      <formula>0</formula>
    </cfRule>
  </conditionalFormatting>
  <conditionalFormatting sqref="A183 E183:L183">
    <cfRule type="cellIs" dxfId="1628" priority="1454" stopIfTrue="1" operator="lessThan">
      <formula>0</formula>
    </cfRule>
  </conditionalFormatting>
  <conditionalFormatting sqref="A183 E183:L183">
    <cfRule type="cellIs" dxfId="1627" priority="1453" stopIfTrue="1" operator="lessThan">
      <formula>0</formula>
    </cfRule>
  </conditionalFormatting>
  <conditionalFormatting sqref="A183 E183:L183">
    <cfRule type="cellIs" dxfId="1626" priority="1452" stopIfTrue="1" operator="lessThan">
      <formula>0</formula>
    </cfRule>
  </conditionalFormatting>
  <conditionalFormatting sqref="A183 E183:L183">
    <cfRule type="cellIs" dxfId="1625" priority="1451" stopIfTrue="1" operator="lessThan">
      <formula>0</formula>
    </cfRule>
  </conditionalFormatting>
  <conditionalFormatting sqref="A183 E183:L183">
    <cfRule type="cellIs" dxfId="1624" priority="1450" stopIfTrue="1" operator="lessThan">
      <formula>0</formula>
    </cfRule>
  </conditionalFormatting>
  <conditionalFormatting sqref="A183 E183:L183">
    <cfRule type="cellIs" dxfId="1623" priority="1449" stopIfTrue="1" operator="lessThan">
      <formula>0</formula>
    </cfRule>
  </conditionalFormatting>
  <conditionalFormatting sqref="A183 E183:L183">
    <cfRule type="cellIs" dxfId="1622" priority="1448" stopIfTrue="1" operator="lessThan">
      <formula>0</formula>
    </cfRule>
  </conditionalFormatting>
  <conditionalFormatting sqref="A183 E183:L183">
    <cfRule type="cellIs" dxfId="1621" priority="1447" stopIfTrue="1" operator="lessThan">
      <formula>0</formula>
    </cfRule>
  </conditionalFormatting>
  <conditionalFormatting sqref="A183 E183:L183">
    <cfRule type="cellIs" dxfId="1620" priority="1446" stopIfTrue="1" operator="lessThan">
      <formula>0</formula>
    </cfRule>
  </conditionalFormatting>
  <conditionalFormatting sqref="A183 E183:L183">
    <cfRule type="cellIs" dxfId="1619" priority="1445" stopIfTrue="1" operator="lessThan">
      <formula>0</formula>
    </cfRule>
  </conditionalFormatting>
  <conditionalFormatting sqref="A183 E183:L183">
    <cfRule type="cellIs" dxfId="1618" priority="1444" stopIfTrue="1" operator="lessThan">
      <formula>0</formula>
    </cfRule>
  </conditionalFormatting>
  <conditionalFormatting sqref="A183 E183:L183">
    <cfRule type="cellIs" dxfId="1617" priority="1443" stopIfTrue="1" operator="lessThan">
      <formula>0</formula>
    </cfRule>
  </conditionalFormatting>
  <conditionalFormatting sqref="A183 E183:L183">
    <cfRule type="cellIs" dxfId="1616" priority="1442" stopIfTrue="1" operator="lessThan">
      <formula>0</formula>
    </cfRule>
  </conditionalFormatting>
  <conditionalFormatting sqref="A183 E183:L183">
    <cfRule type="cellIs" dxfId="1615" priority="1441" stopIfTrue="1" operator="lessThan">
      <formula>0</formula>
    </cfRule>
  </conditionalFormatting>
  <conditionalFormatting sqref="A183 E183:L183">
    <cfRule type="cellIs" dxfId="1614" priority="1440" stopIfTrue="1" operator="lessThan">
      <formula>0</formula>
    </cfRule>
  </conditionalFormatting>
  <conditionalFormatting sqref="A183 E183:L183">
    <cfRule type="cellIs" dxfId="1613" priority="1439" stopIfTrue="1" operator="lessThan">
      <formula>0</formula>
    </cfRule>
  </conditionalFormatting>
  <conditionalFormatting sqref="B184:D184">
    <cfRule type="cellIs" dxfId="1612" priority="1129" stopIfTrue="1" operator="lessThan">
      <formula>0</formula>
    </cfRule>
  </conditionalFormatting>
  <conditionalFormatting sqref="B184:D184">
    <cfRule type="cellIs" dxfId="1611" priority="1128" stopIfTrue="1" operator="lessThan">
      <formula>0</formula>
    </cfRule>
  </conditionalFormatting>
  <conditionalFormatting sqref="B184:D184">
    <cfRule type="cellIs" dxfId="1610" priority="1127" stopIfTrue="1" operator="lessThan">
      <formula>0</formula>
    </cfRule>
  </conditionalFormatting>
  <conditionalFormatting sqref="B184:D184">
    <cfRule type="cellIs" dxfId="1609" priority="1126" stopIfTrue="1" operator="lessThan">
      <formula>0</formula>
    </cfRule>
  </conditionalFormatting>
  <conditionalFormatting sqref="B184:D184">
    <cfRule type="cellIs" dxfId="1608" priority="1125" stopIfTrue="1" operator="lessThan">
      <formula>0</formula>
    </cfRule>
  </conditionalFormatting>
  <conditionalFormatting sqref="B184:D184">
    <cfRule type="cellIs" dxfId="1607" priority="1124" stopIfTrue="1" operator="lessThan">
      <formula>0</formula>
    </cfRule>
  </conditionalFormatting>
  <conditionalFormatting sqref="B184:D184">
    <cfRule type="cellIs" dxfId="1606" priority="1123" stopIfTrue="1" operator="lessThan">
      <formula>0</formula>
    </cfRule>
  </conditionalFormatting>
  <conditionalFormatting sqref="B184:D184">
    <cfRule type="cellIs" dxfId="1605" priority="1122" stopIfTrue="1" operator="lessThan">
      <formula>0</formula>
    </cfRule>
  </conditionalFormatting>
  <conditionalFormatting sqref="B184:D184">
    <cfRule type="cellIs" dxfId="1604" priority="1121" stopIfTrue="1" operator="lessThan">
      <formula>0</formula>
    </cfRule>
  </conditionalFormatting>
  <conditionalFormatting sqref="B184:D184">
    <cfRule type="cellIs" dxfId="1603" priority="1120" stopIfTrue="1" operator="lessThan">
      <formula>0</formula>
    </cfRule>
  </conditionalFormatting>
  <conditionalFormatting sqref="B184:D184">
    <cfRule type="cellIs" dxfId="1602" priority="1119" stopIfTrue="1" operator="lessThan">
      <formula>0</formula>
    </cfRule>
  </conditionalFormatting>
  <conditionalFormatting sqref="B184:D184">
    <cfRule type="cellIs" dxfId="1601" priority="1118" stopIfTrue="1" operator="lessThan">
      <formula>0</formula>
    </cfRule>
  </conditionalFormatting>
  <conditionalFormatting sqref="B184:D184">
    <cfRule type="cellIs" dxfId="1600" priority="1117" stopIfTrue="1" operator="lessThan">
      <formula>0</formula>
    </cfRule>
  </conditionalFormatting>
  <conditionalFormatting sqref="B184:D184">
    <cfRule type="cellIs" dxfId="1599" priority="1116" stopIfTrue="1" operator="lessThan">
      <formula>0</formula>
    </cfRule>
  </conditionalFormatting>
  <conditionalFormatting sqref="B184:D184">
    <cfRule type="cellIs" dxfId="1598" priority="1115" stopIfTrue="1" operator="lessThan">
      <formula>0</formula>
    </cfRule>
  </conditionalFormatting>
  <conditionalFormatting sqref="B184:D184">
    <cfRule type="cellIs" dxfId="1597" priority="1114" stopIfTrue="1" operator="lessThan">
      <formula>0</formula>
    </cfRule>
  </conditionalFormatting>
  <conditionalFormatting sqref="B184:D184">
    <cfRule type="cellIs" dxfId="1596" priority="1113" stopIfTrue="1" operator="lessThan">
      <formula>0</formula>
    </cfRule>
  </conditionalFormatting>
  <conditionalFormatting sqref="B184:D184">
    <cfRule type="cellIs" dxfId="1595" priority="1112" stopIfTrue="1" operator="lessThan">
      <formula>0</formula>
    </cfRule>
  </conditionalFormatting>
  <conditionalFormatting sqref="B184:D184">
    <cfRule type="cellIs" dxfId="1594" priority="1111" stopIfTrue="1" operator="lessThan">
      <formula>0</formula>
    </cfRule>
  </conditionalFormatting>
  <conditionalFormatting sqref="B184:D184">
    <cfRule type="cellIs" dxfId="1593" priority="1110" stopIfTrue="1" operator="lessThan">
      <formula>0</formula>
    </cfRule>
  </conditionalFormatting>
  <conditionalFormatting sqref="B184:D184">
    <cfRule type="cellIs" dxfId="1592" priority="1109" stopIfTrue="1" operator="lessThan">
      <formula>0</formula>
    </cfRule>
  </conditionalFormatting>
  <conditionalFormatting sqref="B184:D184">
    <cfRule type="cellIs" dxfId="1591" priority="1108" stopIfTrue="1" operator="lessThan">
      <formula>0</formula>
    </cfRule>
  </conditionalFormatting>
  <conditionalFormatting sqref="B184:D184">
    <cfRule type="cellIs" dxfId="1590" priority="1107" stopIfTrue="1" operator="lessThan">
      <formula>0</formula>
    </cfRule>
  </conditionalFormatting>
  <conditionalFormatting sqref="B184:D184">
    <cfRule type="cellIs" dxfId="1589" priority="1106" stopIfTrue="1" operator="lessThan">
      <formula>0</formula>
    </cfRule>
  </conditionalFormatting>
  <conditionalFormatting sqref="B184:D184">
    <cfRule type="cellIs" dxfId="1588" priority="1105" stopIfTrue="1" operator="lessThan">
      <formula>0</formula>
    </cfRule>
  </conditionalFormatting>
  <conditionalFormatting sqref="A184 E184:L184">
    <cfRule type="cellIs" dxfId="1587" priority="1104" stopIfTrue="1" operator="lessThan">
      <formula>0</formula>
    </cfRule>
  </conditionalFormatting>
  <conditionalFormatting sqref="A184 E184:L184">
    <cfRule type="cellIs" dxfId="1586" priority="1103" stopIfTrue="1" operator="lessThan">
      <formula>0</formula>
    </cfRule>
  </conditionalFormatting>
  <conditionalFormatting sqref="A184 E184:L184">
    <cfRule type="cellIs" dxfId="1585" priority="1102" stopIfTrue="1" operator="lessThan">
      <formula>0</formula>
    </cfRule>
  </conditionalFormatting>
  <conditionalFormatting sqref="A184 E184:L184">
    <cfRule type="cellIs" dxfId="1584" priority="1101" stopIfTrue="1" operator="lessThan">
      <formula>0</formula>
    </cfRule>
  </conditionalFormatting>
  <conditionalFormatting sqref="A184 E184:L184">
    <cfRule type="cellIs" dxfId="1583" priority="1100" stopIfTrue="1" operator="lessThan">
      <formula>0</formula>
    </cfRule>
  </conditionalFormatting>
  <conditionalFormatting sqref="A184 E184:L184">
    <cfRule type="cellIs" dxfId="1582" priority="1099" stopIfTrue="1" operator="lessThan">
      <formula>0</formula>
    </cfRule>
  </conditionalFormatting>
  <conditionalFormatting sqref="A184 E184:L184">
    <cfRule type="cellIs" dxfId="1581" priority="1098" stopIfTrue="1" operator="lessThan">
      <formula>0</formula>
    </cfRule>
  </conditionalFormatting>
  <conditionalFormatting sqref="A184 E184:L184">
    <cfRule type="cellIs" dxfId="1580" priority="1097" stopIfTrue="1" operator="lessThan">
      <formula>0</formula>
    </cfRule>
  </conditionalFormatting>
  <conditionalFormatting sqref="A184 E184:L184">
    <cfRule type="cellIs" dxfId="1579" priority="1096" stopIfTrue="1" operator="lessThan">
      <formula>0</formula>
    </cfRule>
  </conditionalFormatting>
  <conditionalFormatting sqref="A184 E184:L184">
    <cfRule type="cellIs" dxfId="1578" priority="1095" stopIfTrue="1" operator="lessThan">
      <formula>0</formula>
    </cfRule>
  </conditionalFormatting>
  <conditionalFormatting sqref="A184 E184:L184">
    <cfRule type="cellIs" dxfId="1577" priority="1094" stopIfTrue="1" operator="lessThan">
      <formula>0</formula>
    </cfRule>
  </conditionalFormatting>
  <conditionalFormatting sqref="A184 E184:L184">
    <cfRule type="cellIs" dxfId="1576" priority="1093" stopIfTrue="1" operator="lessThan">
      <formula>0</formula>
    </cfRule>
  </conditionalFormatting>
  <conditionalFormatting sqref="A184 E184:L184">
    <cfRule type="cellIs" dxfId="1575" priority="1092" stopIfTrue="1" operator="lessThan">
      <formula>0</formula>
    </cfRule>
  </conditionalFormatting>
  <conditionalFormatting sqref="A184 E184:L184">
    <cfRule type="cellIs" dxfId="1574" priority="1091" stopIfTrue="1" operator="lessThan">
      <formula>0</formula>
    </cfRule>
  </conditionalFormatting>
  <conditionalFormatting sqref="A184 E184:L184">
    <cfRule type="cellIs" dxfId="1573" priority="1090" stopIfTrue="1" operator="lessThan">
      <formula>0</formula>
    </cfRule>
  </conditionalFormatting>
  <conditionalFormatting sqref="A184 E184:L184">
    <cfRule type="cellIs" dxfId="1572" priority="1089" stopIfTrue="1" operator="lessThan">
      <formula>0</formula>
    </cfRule>
  </conditionalFormatting>
  <conditionalFormatting sqref="A184 E184:L184">
    <cfRule type="cellIs" dxfId="1571" priority="1088" stopIfTrue="1" operator="lessThan">
      <formula>0</formula>
    </cfRule>
  </conditionalFormatting>
  <conditionalFormatting sqref="A184 E184:L184">
    <cfRule type="cellIs" dxfId="1570" priority="1087" stopIfTrue="1" operator="lessThan">
      <formula>0</formula>
    </cfRule>
  </conditionalFormatting>
  <conditionalFormatting sqref="A184 E184:L184">
    <cfRule type="cellIs" dxfId="1569" priority="1086" stopIfTrue="1" operator="lessThan">
      <formula>0</formula>
    </cfRule>
  </conditionalFormatting>
  <conditionalFormatting sqref="A184 E184:L184">
    <cfRule type="cellIs" dxfId="1568" priority="1085" stopIfTrue="1" operator="lessThan">
      <formula>0</formula>
    </cfRule>
  </conditionalFormatting>
  <conditionalFormatting sqref="A184 E184:L184">
    <cfRule type="cellIs" dxfId="1567" priority="1084" stopIfTrue="1" operator="lessThan">
      <formula>0</formula>
    </cfRule>
  </conditionalFormatting>
  <conditionalFormatting sqref="A184 E184:L184">
    <cfRule type="cellIs" dxfId="1566" priority="1083" stopIfTrue="1" operator="lessThan">
      <formula>0</formula>
    </cfRule>
  </conditionalFormatting>
  <conditionalFormatting sqref="A184 E184:L184">
    <cfRule type="cellIs" dxfId="1565" priority="1082" stopIfTrue="1" operator="lessThan">
      <formula>0</formula>
    </cfRule>
  </conditionalFormatting>
  <conditionalFormatting sqref="A184 E184:L184">
    <cfRule type="cellIs" dxfId="1564" priority="1081" stopIfTrue="1" operator="lessThan">
      <formula>0</formula>
    </cfRule>
  </conditionalFormatting>
  <conditionalFormatting sqref="A184 E184:L184">
    <cfRule type="cellIs" dxfId="1563" priority="1080" stopIfTrue="1" operator="lessThan">
      <formula>0</formula>
    </cfRule>
  </conditionalFormatting>
  <conditionalFormatting sqref="M186:IV209 M211:IV233">
    <cfRule type="cellIs" dxfId="1562" priority="1079" stopIfTrue="1" operator="lessThan">
      <formula>0</formula>
    </cfRule>
  </conditionalFormatting>
  <conditionalFormatting sqref="M210:IV210">
    <cfRule type="cellIs" dxfId="1561" priority="1078" stopIfTrue="1" operator="lessThan">
      <formula>0</formula>
    </cfRule>
  </conditionalFormatting>
  <conditionalFormatting sqref="M185:IV185">
    <cfRule type="cellIs" dxfId="1560" priority="769" stopIfTrue="1" operator="lessThan">
      <formula>0</formula>
    </cfRule>
  </conditionalFormatting>
  <conditionalFormatting sqref="B185:D185">
    <cfRule type="cellIs" dxfId="1559" priority="768" stopIfTrue="1" operator="lessThan">
      <formula>0</formula>
    </cfRule>
  </conditionalFormatting>
  <conditionalFormatting sqref="B185:D185">
    <cfRule type="cellIs" dxfId="1558" priority="767" stopIfTrue="1" operator="lessThan">
      <formula>0</formula>
    </cfRule>
  </conditionalFormatting>
  <conditionalFormatting sqref="B185:D185">
    <cfRule type="cellIs" dxfId="1557" priority="766" stopIfTrue="1" operator="lessThan">
      <formula>0</formula>
    </cfRule>
  </conditionalFormatting>
  <conditionalFormatting sqref="B185:D185">
    <cfRule type="cellIs" dxfId="1556" priority="765" stopIfTrue="1" operator="lessThan">
      <formula>0</formula>
    </cfRule>
  </conditionalFormatting>
  <conditionalFormatting sqref="B185:D185">
    <cfRule type="cellIs" dxfId="1555" priority="764" stopIfTrue="1" operator="lessThan">
      <formula>0</formula>
    </cfRule>
  </conditionalFormatting>
  <conditionalFormatting sqref="B185:D185">
    <cfRule type="cellIs" dxfId="1554" priority="763" stopIfTrue="1" operator="lessThan">
      <formula>0</formula>
    </cfRule>
  </conditionalFormatting>
  <conditionalFormatting sqref="B185:D185">
    <cfRule type="cellIs" dxfId="1553" priority="762" stopIfTrue="1" operator="lessThan">
      <formula>0</formula>
    </cfRule>
  </conditionalFormatting>
  <conditionalFormatting sqref="B185:D185">
    <cfRule type="cellIs" dxfId="1552" priority="761" stopIfTrue="1" operator="lessThan">
      <formula>0</formula>
    </cfRule>
  </conditionalFormatting>
  <conditionalFormatting sqref="B185:D185">
    <cfRule type="cellIs" dxfId="1551" priority="760" stopIfTrue="1" operator="lessThan">
      <formula>0</formula>
    </cfRule>
  </conditionalFormatting>
  <conditionalFormatting sqref="B185:D185">
    <cfRule type="cellIs" dxfId="1550" priority="759" stopIfTrue="1" operator="lessThan">
      <formula>0</formula>
    </cfRule>
  </conditionalFormatting>
  <conditionalFormatting sqref="B185:D185">
    <cfRule type="cellIs" dxfId="1549" priority="758" stopIfTrue="1" operator="lessThan">
      <formula>0</formula>
    </cfRule>
  </conditionalFormatting>
  <conditionalFormatting sqref="B185:D185">
    <cfRule type="cellIs" dxfId="1548" priority="757" stopIfTrue="1" operator="lessThan">
      <formula>0</formula>
    </cfRule>
  </conditionalFormatting>
  <conditionalFormatting sqref="B185:D185">
    <cfRule type="cellIs" dxfId="1547" priority="756" stopIfTrue="1" operator="lessThan">
      <formula>0</formula>
    </cfRule>
  </conditionalFormatting>
  <conditionalFormatting sqref="B185:D185">
    <cfRule type="cellIs" dxfId="1546" priority="755" stopIfTrue="1" operator="lessThan">
      <formula>0</formula>
    </cfRule>
  </conditionalFormatting>
  <conditionalFormatting sqref="B185:D185">
    <cfRule type="cellIs" dxfId="1545" priority="754" stopIfTrue="1" operator="lessThan">
      <formula>0</formula>
    </cfRule>
  </conditionalFormatting>
  <conditionalFormatting sqref="B185:D185">
    <cfRule type="cellIs" dxfId="1544" priority="753" stopIfTrue="1" operator="lessThan">
      <formula>0</formula>
    </cfRule>
  </conditionalFormatting>
  <conditionalFormatting sqref="B185:D185">
    <cfRule type="cellIs" dxfId="1543" priority="752" stopIfTrue="1" operator="lessThan">
      <formula>0</formula>
    </cfRule>
  </conditionalFormatting>
  <conditionalFormatting sqref="B185:D185">
    <cfRule type="cellIs" dxfId="1542" priority="751" stopIfTrue="1" operator="lessThan">
      <formula>0</formula>
    </cfRule>
  </conditionalFormatting>
  <conditionalFormatting sqref="B185:D185">
    <cfRule type="cellIs" dxfId="1541" priority="750" stopIfTrue="1" operator="lessThan">
      <formula>0</formula>
    </cfRule>
  </conditionalFormatting>
  <conditionalFormatting sqref="B185:D185">
    <cfRule type="cellIs" dxfId="1540" priority="749" stopIfTrue="1" operator="lessThan">
      <formula>0</formula>
    </cfRule>
  </conditionalFormatting>
  <conditionalFormatting sqref="B185:D185">
    <cfRule type="cellIs" dxfId="1539" priority="748" stopIfTrue="1" operator="lessThan">
      <formula>0</formula>
    </cfRule>
  </conditionalFormatting>
  <conditionalFormatting sqref="B185:D185">
    <cfRule type="cellIs" dxfId="1538" priority="747" stopIfTrue="1" operator="lessThan">
      <formula>0</formula>
    </cfRule>
  </conditionalFormatting>
  <conditionalFormatting sqref="B185:D185">
    <cfRule type="cellIs" dxfId="1537" priority="746" stopIfTrue="1" operator="lessThan">
      <formula>0</formula>
    </cfRule>
  </conditionalFormatting>
  <conditionalFormatting sqref="B185:D185">
    <cfRule type="cellIs" dxfId="1536" priority="745" stopIfTrue="1" operator="lessThan">
      <formula>0</formula>
    </cfRule>
  </conditionalFormatting>
  <conditionalFormatting sqref="B185:D185">
    <cfRule type="cellIs" dxfId="1535" priority="744" stopIfTrue="1" operator="lessThan">
      <formula>0</formula>
    </cfRule>
  </conditionalFormatting>
  <conditionalFormatting sqref="A185 E185:L185">
    <cfRule type="cellIs" dxfId="1534" priority="743" stopIfTrue="1" operator="lessThan">
      <formula>0</formula>
    </cfRule>
  </conditionalFormatting>
  <conditionalFormatting sqref="A185 E185:L185">
    <cfRule type="cellIs" dxfId="1533" priority="742" stopIfTrue="1" operator="lessThan">
      <formula>0</formula>
    </cfRule>
  </conditionalFormatting>
  <conditionalFormatting sqref="A185 E185:L185">
    <cfRule type="cellIs" dxfId="1532" priority="741" stopIfTrue="1" operator="lessThan">
      <formula>0</formula>
    </cfRule>
  </conditionalFormatting>
  <conditionalFormatting sqref="A185 E185:L185">
    <cfRule type="cellIs" dxfId="1531" priority="740" stopIfTrue="1" operator="lessThan">
      <formula>0</formula>
    </cfRule>
  </conditionalFormatting>
  <conditionalFormatting sqref="A185 E185:L185">
    <cfRule type="cellIs" dxfId="1530" priority="739" stopIfTrue="1" operator="lessThan">
      <formula>0</formula>
    </cfRule>
  </conditionalFormatting>
  <conditionalFormatting sqref="A185 E185:L185">
    <cfRule type="cellIs" dxfId="1529" priority="738" stopIfTrue="1" operator="lessThan">
      <formula>0</formula>
    </cfRule>
  </conditionalFormatting>
  <conditionalFormatting sqref="A185 E185:L185">
    <cfRule type="cellIs" dxfId="1528" priority="737" stopIfTrue="1" operator="lessThan">
      <formula>0</formula>
    </cfRule>
  </conditionalFormatting>
  <conditionalFormatting sqref="A185 E185:L185">
    <cfRule type="cellIs" dxfId="1527" priority="736" stopIfTrue="1" operator="lessThan">
      <formula>0</formula>
    </cfRule>
  </conditionalFormatting>
  <conditionalFormatting sqref="A185 E185:L185">
    <cfRule type="cellIs" dxfId="1526" priority="735" stopIfTrue="1" operator="lessThan">
      <formula>0</formula>
    </cfRule>
  </conditionalFormatting>
  <conditionalFormatting sqref="A185 E185:L185">
    <cfRule type="cellIs" dxfId="1525" priority="734" stopIfTrue="1" operator="lessThan">
      <formula>0</formula>
    </cfRule>
  </conditionalFormatting>
  <conditionalFormatting sqref="A185 E185:L185">
    <cfRule type="cellIs" dxfId="1524" priority="733" stopIfTrue="1" operator="lessThan">
      <formula>0</formula>
    </cfRule>
  </conditionalFormatting>
  <conditionalFormatting sqref="A185 E185:L185">
    <cfRule type="cellIs" dxfId="1523" priority="732" stopIfTrue="1" operator="lessThan">
      <formula>0</formula>
    </cfRule>
  </conditionalFormatting>
  <conditionalFormatting sqref="A185 E185:L185">
    <cfRule type="cellIs" dxfId="1522" priority="731" stopIfTrue="1" operator="lessThan">
      <formula>0</formula>
    </cfRule>
  </conditionalFormatting>
  <conditionalFormatting sqref="A185 E185:L185">
    <cfRule type="cellIs" dxfId="1521" priority="730" stopIfTrue="1" operator="lessThan">
      <formula>0</formula>
    </cfRule>
  </conditionalFormatting>
  <conditionalFormatting sqref="A185 E185:L185">
    <cfRule type="cellIs" dxfId="1520" priority="729" stopIfTrue="1" operator="lessThan">
      <formula>0</formula>
    </cfRule>
  </conditionalFormatting>
  <conditionalFormatting sqref="A185 E185:L185">
    <cfRule type="cellIs" dxfId="1519" priority="728" stopIfTrue="1" operator="lessThan">
      <formula>0</formula>
    </cfRule>
  </conditionalFormatting>
  <conditionalFormatting sqref="A185 E185:L185">
    <cfRule type="cellIs" dxfId="1518" priority="727" stopIfTrue="1" operator="lessThan">
      <formula>0</formula>
    </cfRule>
  </conditionalFormatting>
  <conditionalFormatting sqref="A185 E185:L185">
    <cfRule type="cellIs" dxfId="1517" priority="726" stopIfTrue="1" operator="lessThan">
      <formula>0</formula>
    </cfRule>
  </conditionalFormatting>
  <conditionalFormatting sqref="A185 E185:L185">
    <cfRule type="cellIs" dxfId="1516" priority="725" stopIfTrue="1" operator="lessThan">
      <formula>0</formula>
    </cfRule>
  </conditionalFormatting>
  <conditionalFormatting sqref="A185 E185:L185">
    <cfRule type="cellIs" dxfId="1515" priority="724" stopIfTrue="1" operator="lessThan">
      <formula>0</formula>
    </cfRule>
  </conditionalFormatting>
  <conditionalFormatting sqref="A185 E185:L185">
    <cfRule type="cellIs" dxfId="1514" priority="723" stopIfTrue="1" operator="lessThan">
      <formula>0</formula>
    </cfRule>
  </conditionalFormatting>
  <conditionalFormatting sqref="A185 E185:L185">
    <cfRule type="cellIs" dxfId="1513" priority="722" stopIfTrue="1" operator="lessThan">
      <formula>0</formula>
    </cfRule>
  </conditionalFormatting>
  <conditionalFormatting sqref="A185 E185:L185">
    <cfRule type="cellIs" dxfId="1512" priority="721" stopIfTrue="1" operator="lessThan">
      <formula>0</formula>
    </cfRule>
  </conditionalFormatting>
  <conditionalFormatting sqref="A185 E185:L185">
    <cfRule type="cellIs" dxfId="1511" priority="720" stopIfTrue="1" operator="lessThan">
      <formula>0</formula>
    </cfRule>
  </conditionalFormatting>
  <conditionalFormatting sqref="A185 E185:L185">
    <cfRule type="cellIs" dxfId="1510" priority="719" stopIfTrue="1" operator="lessThan">
      <formula>0</formula>
    </cfRule>
  </conditionalFormatting>
  <conditionalFormatting sqref="B186:D186">
    <cfRule type="cellIs" dxfId="1509" priority="409" stopIfTrue="1" operator="lessThan">
      <formula>0</formula>
    </cfRule>
  </conditionalFormatting>
  <conditionalFormatting sqref="B186:D186">
    <cfRule type="cellIs" dxfId="1508" priority="408" stopIfTrue="1" operator="lessThan">
      <formula>0</formula>
    </cfRule>
  </conditionalFormatting>
  <conditionalFormatting sqref="B186:D186">
    <cfRule type="cellIs" dxfId="1507" priority="407" stopIfTrue="1" operator="lessThan">
      <formula>0</formula>
    </cfRule>
  </conditionalFormatting>
  <conditionalFormatting sqref="B186:D186">
    <cfRule type="cellIs" dxfId="1506" priority="406" stopIfTrue="1" operator="lessThan">
      <formula>0</formula>
    </cfRule>
  </conditionalFormatting>
  <conditionalFormatting sqref="B186:D186">
    <cfRule type="cellIs" dxfId="1505" priority="405" stopIfTrue="1" operator="lessThan">
      <formula>0</formula>
    </cfRule>
  </conditionalFormatting>
  <conditionalFormatting sqref="B186:D186">
    <cfRule type="cellIs" dxfId="1504" priority="404" stopIfTrue="1" operator="lessThan">
      <formula>0</formula>
    </cfRule>
  </conditionalFormatting>
  <conditionalFormatting sqref="B186:D186">
    <cfRule type="cellIs" dxfId="1503" priority="403" stopIfTrue="1" operator="lessThan">
      <formula>0</formula>
    </cfRule>
  </conditionalFormatting>
  <conditionalFormatting sqref="B186:D186">
    <cfRule type="cellIs" dxfId="1502" priority="402" stopIfTrue="1" operator="lessThan">
      <formula>0</formula>
    </cfRule>
  </conditionalFormatting>
  <conditionalFormatting sqref="B186:D186">
    <cfRule type="cellIs" dxfId="1501" priority="401" stopIfTrue="1" operator="lessThan">
      <formula>0</formula>
    </cfRule>
  </conditionalFormatting>
  <conditionalFormatting sqref="B186:D186">
    <cfRule type="cellIs" dxfId="1500" priority="400" stopIfTrue="1" operator="lessThan">
      <formula>0</formula>
    </cfRule>
  </conditionalFormatting>
  <conditionalFormatting sqref="B186:D186">
    <cfRule type="cellIs" dxfId="1499" priority="399" stopIfTrue="1" operator="lessThan">
      <formula>0</formula>
    </cfRule>
  </conditionalFormatting>
  <conditionalFormatting sqref="B186:D186">
    <cfRule type="cellIs" dxfId="1498" priority="398" stopIfTrue="1" operator="lessThan">
      <formula>0</formula>
    </cfRule>
  </conditionalFormatting>
  <conditionalFormatting sqref="B186:D186">
    <cfRule type="cellIs" dxfId="1497" priority="397" stopIfTrue="1" operator="lessThan">
      <formula>0</formula>
    </cfRule>
  </conditionalFormatting>
  <conditionalFormatting sqref="B186:D186">
    <cfRule type="cellIs" dxfId="1496" priority="396" stopIfTrue="1" operator="lessThan">
      <formula>0</formula>
    </cfRule>
  </conditionalFormatting>
  <conditionalFormatting sqref="B186:D186">
    <cfRule type="cellIs" dxfId="1495" priority="395" stopIfTrue="1" operator="lessThan">
      <formula>0</formula>
    </cfRule>
  </conditionalFormatting>
  <conditionalFormatting sqref="B186:D186">
    <cfRule type="cellIs" dxfId="1494" priority="394" stopIfTrue="1" operator="lessThan">
      <formula>0</formula>
    </cfRule>
  </conditionalFormatting>
  <conditionalFormatting sqref="B186:D186">
    <cfRule type="cellIs" dxfId="1493" priority="393" stopIfTrue="1" operator="lessThan">
      <formula>0</formula>
    </cfRule>
  </conditionalFormatting>
  <conditionalFormatting sqref="B186:D186">
    <cfRule type="cellIs" dxfId="1492" priority="392" stopIfTrue="1" operator="lessThan">
      <formula>0</formula>
    </cfRule>
  </conditionalFormatting>
  <conditionalFormatting sqref="B186:D186">
    <cfRule type="cellIs" dxfId="1491" priority="391" stopIfTrue="1" operator="lessThan">
      <formula>0</formula>
    </cfRule>
  </conditionalFormatting>
  <conditionalFormatting sqref="B186:D186">
    <cfRule type="cellIs" dxfId="1490" priority="390" stopIfTrue="1" operator="lessThan">
      <formula>0</formula>
    </cfRule>
  </conditionalFormatting>
  <conditionalFormatting sqref="B186:D186">
    <cfRule type="cellIs" dxfId="1489" priority="389" stopIfTrue="1" operator="lessThan">
      <formula>0</formula>
    </cfRule>
  </conditionalFormatting>
  <conditionalFormatting sqref="B186:D186">
    <cfRule type="cellIs" dxfId="1488" priority="388" stopIfTrue="1" operator="lessThan">
      <formula>0</formula>
    </cfRule>
  </conditionalFormatting>
  <conditionalFormatting sqref="B186:D186">
    <cfRule type="cellIs" dxfId="1487" priority="387" stopIfTrue="1" operator="lessThan">
      <formula>0</formula>
    </cfRule>
  </conditionalFormatting>
  <conditionalFormatting sqref="B186:D186">
    <cfRule type="cellIs" dxfId="1486" priority="386" stopIfTrue="1" operator="lessThan">
      <formula>0</formula>
    </cfRule>
  </conditionalFormatting>
  <conditionalFormatting sqref="B186:D186">
    <cfRule type="cellIs" dxfId="1485" priority="385" stopIfTrue="1" operator="lessThan">
      <formula>0</formula>
    </cfRule>
  </conditionalFormatting>
  <conditionalFormatting sqref="A186 E186:L186">
    <cfRule type="cellIs" dxfId="1484" priority="384" stopIfTrue="1" operator="lessThan">
      <formula>0</formula>
    </cfRule>
  </conditionalFormatting>
  <conditionalFormatting sqref="A186 E186:L186">
    <cfRule type="cellIs" dxfId="1483" priority="383" stopIfTrue="1" operator="lessThan">
      <formula>0</formula>
    </cfRule>
  </conditionalFormatting>
  <conditionalFormatting sqref="A186 E186:L186">
    <cfRule type="cellIs" dxfId="1482" priority="382" stopIfTrue="1" operator="lessThan">
      <formula>0</formula>
    </cfRule>
  </conditionalFormatting>
  <conditionalFormatting sqref="A186 E186:L186">
    <cfRule type="cellIs" dxfId="1481" priority="381" stopIfTrue="1" operator="lessThan">
      <formula>0</formula>
    </cfRule>
  </conditionalFormatting>
  <conditionalFormatting sqref="A186 E186:L186">
    <cfRule type="cellIs" dxfId="1480" priority="380" stopIfTrue="1" operator="lessThan">
      <formula>0</formula>
    </cfRule>
  </conditionalFormatting>
  <conditionalFormatting sqref="A186 E186:L186">
    <cfRule type="cellIs" dxfId="1479" priority="379" stopIfTrue="1" operator="lessThan">
      <formula>0</formula>
    </cfRule>
  </conditionalFormatting>
  <conditionalFormatting sqref="A186 E186:L186">
    <cfRule type="cellIs" dxfId="1478" priority="378" stopIfTrue="1" operator="lessThan">
      <formula>0</formula>
    </cfRule>
  </conditionalFormatting>
  <conditionalFormatting sqref="A186 E186:L186">
    <cfRule type="cellIs" dxfId="1477" priority="377" stopIfTrue="1" operator="lessThan">
      <formula>0</formula>
    </cfRule>
  </conditionalFormatting>
  <conditionalFormatting sqref="A186 E186:L186">
    <cfRule type="cellIs" dxfId="1476" priority="376" stopIfTrue="1" operator="lessThan">
      <formula>0</formula>
    </cfRule>
  </conditionalFormatting>
  <conditionalFormatting sqref="A186 E186:L186">
    <cfRule type="cellIs" dxfId="1475" priority="375" stopIfTrue="1" operator="lessThan">
      <formula>0</formula>
    </cfRule>
  </conditionalFormatting>
  <conditionalFormatting sqref="A186 E186:L186">
    <cfRule type="cellIs" dxfId="1474" priority="374" stopIfTrue="1" operator="lessThan">
      <formula>0</formula>
    </cfRule>
  </conditionalFormatting>
  <conditionalFormatting sqref="A186 E186:L186">
    <cfRule type="cellIs" dxfId="1473" priority="373" stopIfTrue="1" operator="lessThan">
      <formula>0</formula>
    </cfRule>
  </conditionalFormatting>
  <conditionalFormatting sqref="A186 E186:L186">
    <cfRule type="cellIs" dxfId="1472" priority="372" stopIfTrue="1" operator="lessThan">
      <formula>0</formula>
    </cfRule>
  </conditionalFormatting>
  <conditionalFormatting sqref="A186 E186:L186">
    <cfRule type="cellIs" dxfId="1471" priority="371" stopIfTrue="1" operator="lessThan">
      <formula>0</formula>
    </cfRule>
  </conditionalFormatting>
  <conditionalFormatting sqref="A186 E186:L186">
    <cfRule type="cellIs" dxfId="1470" priority="370" stopIfTrue="1" operator="lessThan">
      <formula>0</formula>
    </cfRule>
  </conditionalFormatting>
  <conditionalFormatting sqref="A186 E186:L186">
    <cfRule type="cellIs" dxfId="1469" priority="369" stopIfTrue="1" operator="lessThan">
      <formula>0</formula>
    </cfRule>
  </conditionalFormatting>
  <conditionalFormatting sqref="A186 E186:L186">
    <cfRule type="cellIs" dxfId="1468" priority="368" stopIfTrue="1" operator="lessThan">
      <formula>0</formula>
    </cfRule>
  </conditionalFormatting>
  <conditionalFormatting sqref="A186 E186:L186">
    <cfRule type="cellIs" dxfId="1467" priority="367" stopIfTrue="1" operator="lessThan">
      <formula>0</formula>
    </cfRule>
  </conditionalFormatting>
  <conditionalFormatting sqref="A186 E186:L186">
    <cfRule type="cellIs" dxfId="1466" priority="366" stopIfTrue="1" operator="lessThan">
      <formula>0</formula>
    </cfRule>
  </conditionalFormatting>
  <conditionalFormatting sqref="A186 E186:L186">
    <cfRule type="cellIs" dxfId="1465" priority="365" stopIfTrue="1" operator="lessThan">
      <formula>0</formula>
    </cfRule>
  </conditionalFormatting>
  <conditionalFormatting sqref="A186 E186:L186">
    <cfRule type="cellIs" dxfId="1464" priority="364" stopIfTrue="1" operator="lessThan">
      <formula>0</formula>
    </cfRule>
  </conditionalFormatting>
  <conditionalFormatting sqref="A186 E186:L186">
    <cfRule type="cellIs" dxfId="1463" priority="363" stopIfTrue="1" operator="lessThan">
      <formula>0</formula>
    </cfRule>
  </conditionalFormatting>
  <conditionalFormatting sqref="A186 E186:L186">
    <cfRule type="cellIs" dxfId="1462" priority="362" stopIfTrue="1" operator="lessThan">
      <formula>0</formula>
    </cfRule>
  </conditionalFormatting>
  <conditionalFormatting sqref="A186 E186:L186">
    <cfRule type="cellIs" dxfId="1461" priority="361" stopIfTrue="1" operator="lessThan">
      <formula>0</formula>
    </cfRule>
  </conditionalFormatting>
  <conditionalFormatting sqref="A186 E186:L186">
    <cfRule type="cellIs" dxfId="1460" priority="360" stopIfTrue="1" operator="lessThan">
      <formula>0</formula>
    </cfRule>
  </conditionalFormatting>
  <conditionalFormatting sqref="A234:L236 H233:L233">
    <cfRule type="cellIs" dxfId="1459" priority="359" stopIfTrue="1" operator="lessThan">
      <formula>0</formula>
    </cfRule>
  </conditionalFormatting>
  <conditionalFormatting sqref="H231:L232">
    <cfRule type="cellIs" dxfId="1458" priority="358" stopIfTrue="1" operator="lessThan">
      <formula>0</formula>
    </cfRule>
  </conditionalFormatting>
  <conditionalFormatting sqref="A218:L219 B220:L230 A188:L214 A220:A233 B215:L216">
    <cfRule type="cellIs" dxfId="1457" priority="357" stopIfTrue="1" operator="lessThan">
      <formula>0</formula>
    </cfRule>
  </conditionalFormatting>
  <conditionalFormatting sqref="B221:L221">
    <cfRule type="cellIs" dxfId="1456" priority="356" stopIfTrue="1" operator="lessThan">
      <formula>0</formula>
    </cfRule>
  </conditionalFormatting>
  <conditionalFormatting sqref="B222:L222">
    <cfRule type="cellIs" dxfId="1455" priority="355" stopIfTrue="1" operator="lessThan">
      <formula>0</formula>
    </cfRule>
  </conditionalFormatting>
  <conditionalFormatting sqref="B223:L223">
    <cfRule type="cellIs" dxfId="1454" priority="354" stopIfTrue="1" operator="lessThan">
      <formula>0</formula>
    </cfRule>
  </conditionalFormatting>
  <conditionalFormatting sqref="B224:L224">
    <cfRule type="cellIs" dxfId="1453" priority="353" stopIfTrue="1" operator="lessThan">
      <formula>0</formula>
    </cfRule>
  </conditionalFormatting>
  <conditionalFormatting sqref="B227:L228 B229:G229">
    <cfRule type="cellIs" dxfId="1452" priority="352" stopIfTrue="1" operator="lessThan">
      <formula>0</formula>
    </cfRule>
  </conditionalFormatting>
  <conditionalFormatting sqref="B228:L229">
    <cfRule type="cellIs" dxfId="1451" priority="351" stopIfTrue="1" operator="lessThan">
      <formula>0</formula>
    </cfRule>
  </conditionalFormatting>
  <conditionalFormatting sqref="B221:L221">
    <cfRule type="cellIs" dxfId="1450" priority="350" stopIfTrue="1" operator="lessThan">
      <formula>0</formula>
    </cfRule>
  </conditionalFormatting>
  <conditionalFormatting sqref="B222:L222">
    <cfRule type="cellIs" dxfId="1449" priority="349" stopIfTrue="1" operator="lessThan">
      <formula>0</formula>
    </cfRule>
  </conditionalFormatting>
  <conditionalFormatting sqref="B223:L223">
    <cfRule type="cellIs" dxfId="1448" priority="348" stopIfTrue="1" operator="lessThan">
      <formula>0</formula>
    </cfRule>
  </conditionalFormatting>
  <conditionalFormatting sqref="B224:L224">
    <cfRule type="cellIs" dxfId="1447" priority="347" stopIfTrue="1" operator="lessThan">
      <formula>0</formula>
    </cfRule>
  </conditionalFormatting>
  <conditionalFormatting sqref="B227:L228 B229:G229">
    <cfRule type="cellIs" dxfId="1446" priority="346" stopIfTrue="1" operator="lessThan">
      <formula>0</formula>
    </cfRule>
  </conditionalFormatting>
  <conditionalFormatting sqref="B228:L229">
    <cfRule type="cellIs" dxfId="1445" priority="345" stopIfTrue="1" operator="lessThan">
      <formula>0</formula>
    </cfRule>
  </conditionalFormatting>
  <conditionalFormatting sqref="B221:L221">
    <cfRule type="cellIs" dxfId="1444" priority="344" stopIfTrue="1" operator="lessThan">
      <formula>0</formula>
    </cfRule>
  </conditionalFormatting>
  <conditionalFormatting sqref="B222:L222">
    <cfRule type="cellIs" dxfId="1443" priority="343" stopIfTrue="1" operator="lessThan">
      <formula>0</formula>
    </cfRule>
  </conditionalFormatting>
  <conditionalFormatting sqref="B223:L223">
    <cfRule type="cellIs" dxfId="1442" priority="342" stopIfTrue="1" operator="lessThan">
      <formula>0</formula>
    </cfRule>
  </conditionalFormatting>
  <conditionalFormatting sqref="B224:L224">
    <cfRule type="cellIs" dxfId="1441" priority="341" stopIfTrue="1" operator="lessThan">
      <formula>0</formula>
    </cfRule>
  </conditionalFormatting>
  <conditionalFormatting sqref="B227:L228 B229:G229">
    <cfRule type="cellIs" dxfId="1440" priority="340" stopIfTrue="1" operator="lessThan">
      <formula>0</formula>
    </cfRule>
  </conditionalFormatting>
  <conditionalFormatting sqref="B228:L229">
    <cfRule type="cellIs" dxfId="1439" priority="339" stopIfTrue="1" operator="lessThan">
      <formula>0</formula>
    </cfRule>
  </conditionalFormatting>
  <conditionalFormatting sqref="B229:L230">
    <cfRule type="cellIs" dxfId="1438" priority="338" stopIfTrue="1" operator="lessThan">
      <formula>0</formula>
    </cfRule>
  </conditionalFormatting>
  <conditionalFormatting sqref="B230:L230">
    <cfRule type="cellIs" dxfId="1437" priority="337" stopIfTrue="1" operator="lessThan">
      <formula>0</formula>
    </cfRule>
  </conditionalFormatting>
  <conditionalFormatting sqref="B221:G229 A218:L219 B220:L220 A188:L214 A220:A233 B215:L216">
    <cfRule type="cellIs" dxfId="1436" priority="336" stopIfTrue="1" operator="lessThan">
      <formula>0</formula>
    </cfRule>
  </conditionalFormatting>
  <conditionalFormatting sqref="A207:G214 A188:A206 F204:F206 B204:D206 E203:E206 G203:G206 B188:L202 B215:G216 H203:L216">
    <cfRule type="cellIs" dxfId="1435" priority="335" stopIfTrue="1" operator="lessThan">
      <formula>0</formula>
    </cfRule>
  </conditionalFormatting>
  <conditionalFormatting sqref="A218:L219 A188:L214 A220:A233 B215:L216">
    <cfRule type="cellIs" dxfId="1434" priority="334" stopIfTrue="1" operator="lessThan">
      <formula>0</formula>
    </cfRule>
  </conditionalFormatting>
  <conditionalFormatting sqref="A208:L208">
    <cfRule type="cellIs" dxfId="1433" priority="333" stopIfTrue="1" operator="lessThan">
      <formula>0</formula>
    </cfRule>
  </conditionalFormatting>
  <conditionalFormatting sqref="A209:L209">
    <cfRule type="cellIs" dxfId="1432" priority="332" stopIfTrue="1" operator="lessThan">
      <formula>0</formula>
    </cfRule>
  </conditionalFormatting>
  <conditionalFormatting sqref="A210:L210">
    <cfRule type="cellIs" dxfId="1431" priority="331" stopIfTrue="1" operator="lessThan">
      <formula>0</formula>
    </cfRule>
  </conditionalFormatting>
  <conditionalFormatting sqref="A211:L211">
    <cfRule type="cellIs" dxfId="1430" priority="330" stopIfTrue="1" operator="lessThan">
      <formula>0</formula>
    </cfRule>
  </conditionalFormatting>
  <conditionalFormatting sqref="A214:L214 A218:L218 B215:L216">
    <cfRule type="cellIs" dxfId="1429" priority="329" stopIfTrue="1" operator="lessThan">
      <formula>0</formula>
    </cfRule>
  </conditionalFormatting>
  <conditionalFormatting sqref="A218:L219 A220:A233">
    <cfRule type="cellIs" dxfId="1428" priority="328" stopIfTrue="1" operator="lessThan">
      <formula>0</formula>
    </cfRule>
  </conditionalFormatting>
  <conditionalFormatting sqref="A208:L208">
    <cfRule type="cellIs" dxfId="1427" priority="327" stopIfTrue="1" operator="lessThan">
      <formula>0</formula>
    </cfRule>
  </conditionalFormatting>
  <conditionalFormatting sqref="A209:L209">
    <cfRule type="cellIs" dxfId="1426" priority="326" stopIfTrue="1" operator="lessThan">
      <formula>0</formula>
    </cfRule>
  </conditionalFormatting>
  <conditionalFormatting sqref="A210:L210">
    <cfRule type="cellIs" dxfId="1425" priority="325" stopIfTrue="1" operator="lessThan">
      <formula>0</formula>
    </cfRule>
  </conditionalFormatting>
  <conditionalFormatting sqref="A211:L211">
    <cfRule type="cellIs" dxfId="1424" priority="324" stopIfTrue="1" operator="lessThan">
      <formula>0</formula>
    </cfRule>
  </conditionalFormatting>
  <conditionalFormatting sqref="A214:L214 A218:L218 B215:L216">
    <cfRule type="cellIs" dxfId="1423" priority="323" stopIfTrue="1" operator="lessThan">
      <formula>0</formula>
    </cfRule>
  </conditionalFormatting>
  <conditionalFormatting sqref="A218:L219 A220:A233">
    <cfRule type="cellIs" dxfId="1422" priority="322" stopIfTrue="1" operator="lessThan">
      <formula>0</formula>
    </cfRule>
  </conditionalFormatting>
  <conditionalFormatting sqref="A208:L208">
    <cfRule type="cellIs" dxfId="1421" priority="321" stopIfTrue="1" operator="lessThan">
      <formula>0</formula>
    </cfRule>
  </conditionalFormatting>
  <conditionalFormatting sqref="A209:L209">
    <cfRule type="cellIs" dxfId="1420" priority="320" stopIfTrue="1" operator="lessThan">
      <formula>0</formula>
    </cfRule>
  </conditionalFormatting>
  <conditionalFormatting sqref="A210:L210">
    <cfRule type="cellIs" dxfId="1419" priority="319" stopIfTrue="1" operator="lessThan">
      <formula>0</formula>
    </cfRule>
  </conditionalFormatting>
  <conditionalFormatting sqref="A211:L211">
    <cfRule type="cellIs" dxfId="1418" priority="318" stopIfTrue="1" operator="lessThan">
      <formula>0</formula>
    </cfRule>
  </conditionalFormatting>
  <conditionalFormatting sqref="A214:L214 A218:L218 B215:L216">
    <cfRule type="cellIs" dxfId="1417" priority="317" stopIfTrue="1" operator="lessThan">
      <formula>0</formula>
    </cfRule>
  </conditionalFormatting>
  <conditionalFormatting sqref="A218:L219 A220:A233">
    <cfRule type="cellIs" dxfId="1416" priority="316" stopIfTrue="1" operator="lessThan">
      <formula>0</formula>
    </cfRule>
  </conditionalFormatting>
  <conditionalFormatting sqref="A219:L219 A220:A233">
    <cfRule type="cellIs" dxfId="1415" priority="315" stopIfTrue="1" operator="lessThan">
      <formula>0</formula>
    </cfRule>
  </conditionalFormatting>
  <conditionalFormatting sqref="F205:F207 B205:D207 A208:G214 A188:A207 A218:G218 E204:E207 G204:G207 B188:L203 B215:G216 H204:L216">
    <cfRule type="cellIs" dxfId="1414" priority="314" stopIfTrue="1" operator="lessThan">
      <formula>0</formula>
    </cfRule>
  </conditionalFormatting>
  <conditionalFormatting sqref="A218:L219 A188:L214 A220:A233 B215:L216">
    <cfRule type="cellIs" dxfId="1413" priority="313" stopIfTrue="1" operator="lessThan">
      <formula>0</formula>
    </cfRule>
  </conditionalFormatting>
  <conditionalFormatting sqref="A209:L209">
    <cfRule type="cellIs" dxfId="1412" priority="312" stopIfTrue="1" operator="lessThan">
      <formula>0</formula>
    </cfRule>
  </conditionalFormatting>
  <conditionalFormatting sqref="A210:L210">
    <cfRule type="cellIs" dxfId="1411" priority="311" stopIfTrue="1" operator="lessThan">
      <formula>0</formula>
    </cfRule>
  </conditionalFormatting>
  <conditionalFormatting sqref="A211:L211">
    <cfRule type="cellIs" dxfId="1410" priority="310" stopIfTrue="1" operator="lessThan">
      <formula>0</formula>
    </cfRule>
  </conditionalFormatting>
  <conditionalFormatting sqref="A212:L212">
    <cfRule type="cellIs" dxfId="1409" priority="309" stopIfTrue="1" operator="lessThan">
      <formula>0</formula>
    </cfRule>
  </conditionalFormatting>
  <conditionalFormatting sqref="A218:L219 A220:A233">
    <cfRule type="cellIs" dxfId="1408" priority="308" stopIfTrue="1" operator="lessThan">
      <formula>0</formula>
    </cfRule>
  </conditionalFormatting>
  <conditionalFormatting sqref="A219:L219 A220:A233">
    <cfRule type="cellIs" dxfId="1407" priority="307" stopIfTrue="1" operator="lessThan">
      <formula>0</formula>
    </cfRule>
  </conditionalFormatting>
  <conditionalFormatting sqref="A209:L209">
    <cfRule type="cellIs" dxfId="1406" priority="306" stopIfTrue="1" operator="lessThan">
      <formula>0</formula>
    </cfRule>
  </conditionalFormatting>
  <conditionalFormatting sqref="A210:L210">
    <cfRule type="cellIs" dxfId="1405" priority="305" stopIfTrue="1" operator="lessThan">
      <formula>0</formula>
    </cfRule>
  </conditionalFormatting>
  <conditionalFormatting sqref="A211:L211">
    <cfRule type="cellIs" dxfId="1404" priority="304" stopIfTrue="1" operator="lessThan">
      <formula>0</formula>
    </cfRule>
  </conditionalFormatting>
  <conditionalFormatting sqref="A212:L212">
    <cfRule type="cellIs" dxfId="1403" priority="303" stopIfTrue="1" operator="lessThan">
      <formula>0</formula>
    </cfRule>
  </conditionalFormatting>
  <conditionalFormatting sqref="A218:L219 A220:A233">
    <cfRule type="cellIs" dxfId="1402" priority="302" stopIfTrue="1" operator="lessThan">
      <formula>0</formula>
    </cfRule>
  </conditionalFormatting>
  <conditionalFormatting sqref="A219:L219 A220:A233">
    <cfRule type="cellIs" dxfId="1401" priority="301" stopIfTrue="1" operator="lessThan">
      <formula>0</formula>
    </cfRule>
  </conditionalFormatting>
  <conditionalFormatting sqref="A209:L209">
    <cfRule type="cellIs" dxfId="1400" priority="300" stopIfTrue="1" operator="lessThan">
      <formula>0</formula>
    </cfRule>
  </conditionalFormatting>
  <conditionalFormatting sqref="A210:L210">
    <cfRule type="cellIs" dxfId="1399" priority="299" stopIfTrue="1" operator="lessThan">
      <formula>0</formula>
    </cfRule>
  </conditionalFormatting>
  <conditionalFormatting sqref="A211:L211">
    <cfRule type="cellIs" dxfId="1398" priority="298" stopIfTrue="1" operator="lessThan">
      <formula>0</formula>
    </cfRule>
  </conditionalFormatting>
  <conditionalFormatting sqref="A212:L212">
    <cfRule type="cellIs" dxfId="1397" priority="297" stopIfTrue="1" operator="lessThan">
      <formula>0</formula>
    </cfRule>
  </conditionalFormatting>
  <conditionalFormatting sqref="A218:L219 A220:A233">
    <cfRule type="cellIs" dxfId="1396" priority="296" stopIfTrue="1" operator="lessThan">
      <formula>0</formula>
    </cfRule>
  </conditionalFormatting>
  <conditionalFormatting sqref="A219:L219 A220:A233">
    <cfRule type="cellIs" dxfId="1395" priority="295" stopIfTrue="1" operator="lessThan">
      <formula>0</formula>
    </cfRule>
  </conditionalFormatting>
  <conditionalFormatting sqref="A218:G219 A188:L214 A220:A233 B215:L216">
    <cfRule type="cellIs" dxfId="1394" priority="294" stopIfTrue="1" operator="lessThan">
      <formula>0</formula>
    </cfRule>
  </conditionalFormatting>
  <conditionalFormatting sqref="A218:L219 B220:L220 A188:L214 A220:A233 B215:L216">
    <cfRule type="cellIs" dxfId="1393" priority="293" stopIfTrue="1" operator="lessThan">
      <formula>0</formula>
    </cfRule>
  </conditionalFormatting>
  <conditionalFormatting sqref="A210:L210">
    <cfRule type="cellIs" dxfId="1392" priority="292" stopIfTrue="1" operator="lessThan">
      <formula>0</formula>
    </cfRule>
  </conditionalFormatting>
  <conditionalFormatting sqref="A211:L211">
    <cfRule type="cellIs" dxfId="1391" priority="291" stopIfTrue="1" operator="lessThan">
      <formula>0</formula>
    </cfRule>
  </conditionalFormatting>
  <conditionalFormatting sqref="A212:L212">
    <cfRule type="cellIs" dxfId="1390" priority="290" stopIfTrue="1" operator="lessThan">
      <formula>0</formula>
    </cfRule>
  </conditionalFormatting>
  <conditionalFormatting sqref="A213:L213">
    <cfRule type="cellIs" dxfId="1389" priority="289" stopIfTrue="1" operator="lessThan">
      <formula>0</formula>
    </cfRule>
  </conditionalFormatting>
  <conditionalFormatting sqref="A219:L219 B220:L220 A220:A233">
    <cfRule type="cellIs" dxfId="1388" priority="288" stopIfTrue="1" operator="lessThan">
      <formula>0</formula>
    </cfRule>
  </conditionalFormatting>
  <conditionalFormatting sqref="B220:L220">
    <cfRule type="cellIs" dxfId="1387" priority="287" stopIfTrue="1" operator="lessThan">
      <formula>0</formula>
    </cfRule>
  </conditionalFormatting>
  <conditionalFormatting sqref="A210:L210">
    <cfRule type="cellIs" dxfId="1386" priority="286" stopIfTrue="1" operator="lessThan">
      <formula>0</formula>
    </cfRule>
  </conditionalFormatting>
  <conditionalFormatting sqref="A211:L211">
    <cfRule type="cellIs" dxfId="1385" priority="285" stopIfTrue="1" operator="lessThan">
      <formula>0</formula>
    </cfRule>
  </conditionalFormatting>
  <conditionalFormatting sqref="A212:L212">
    <cfRule type="cellIs" dxfId="1384" priority="284" stopIfTrue="1" operator="lessThan">
      <formula>0</formula>
    </cfRule>
  </conditionalFormatting>
  <conditionalFormatting sqref="A213:L213">
    <cfRule type="cellIs" dxfId="1383" priority="283" stopIfTrue="1" operator="lessThan">
      <formula>0</formula>
    </cfRule>
  </conditionalFormatting>
  <conditionalFormatting sqref="A219:L219 B220:L220 A220:A233">
    <cfRule type="cellIs" dxfId="1382" priority="282" stopIfTrue="1" operator="lessThan">
      <formula>0</formula>
    </cfRule>
  </conditionalFormatting>
  <conditionalFormatting sqref="B220:L220">
    <cfRule type="cellIs" dxfId="1381" priority="281" stopIfTrue="1" operator="lessThan">
      <formula>0</formula>
    </cfRule>
  </conditionalFormatting>
  <conditionalFormatting sqref="A210:L210">
    <cfRule type="cellIs" dxfId="1380" priority="280" stopIfTrue="1" operator="lessThan">
      <formula>0</formula>
    </cfRule>
  </conditionalFormatting>
  <conditionalFormatting sqref="A211:L211">
    <cfRule type="cellIs" dxfId="1379" priority="279" stopIfTrue="1" operator="lessThan">
      <formula>0</formula>
    </cfRule>
  </conditionalFormatting>
  <conditionalFormatting sqref="A212:L212">
    <cfRule type="cellIs" dxfId="1378" priority="278" stopIfTrue="1" operator="lessThan">
      <formula>0</formula>
    </cfRule>
  </conditionalFormatting>
  <conditionalFormatting sqref="A213:L213">
    <cfRule type="cellIs" dxfId="1377" priority="277" stopIfTrue="1" operator="lessThan">
      <formula>0</formula>
    </cfRule>
  </conditionalFormatting>
  <conditionalFormatting sqref="A219:L219 B220:L220 A220:A233">
    <cfRule type="cellIs" dxfId="1376" priority="276" stopIfTrue="1" operator="lessThan">
      <formula>0</formula>
    </cfRule>
  </conditionalFormatting>
  <conditionalFormatting sqref="B220:L220">
    <cfRule type="cellIs" dxfId="1375" priority="275" stopIfTrue="1" operator="lessThan">
      <formula>0</formula>
    </cfRule>
  </conditionalFormatting>
  <conditionalFormatting sqref="A218:G219 B220:G220 A188:L214 A220:A233 B215:L216">
    <cfRule type="cellIs" dxfId="1374" priority="274" stopIfTrue="1" operator="lessThan">
      <formula>0</formula>
    </cfRule>
  </conditionalFormatting>
  <conditionalFormatting sqref="A218:L219 B220:L222 A188:L214 A220:A233 B215:L216">
    <cfRule type="cellIs" dxfId="1373" priority="273" stopIfTrue="1" operator="lessThan">
      <formula>0</formula>
    </cfRule>
  </conditionalFormatting>
  <conditionalFormatting sqref="A211:L211">
    <cfRule type="cellIs" dxfId="1372" priority="272" stopIfTrue="1" operator="lessThan">
      <formula>0</formula>
    </cfRule>
  </conditionalFormatting>
  <conditionalFormatting sqref="A212:L212">
    <cfRule type="cellIs" dxfId="1371" priority="271" stopIfTrue="1" operator="lessThan">
      <formula>0</formula>
    </cfRule>
  </conditionalFormatting>
  <conditionalFormatting sqref="A213:L213">
    <cfRule type="cellIs" dxfId="1370" priority="270" stopIfTrue="1" operator="lessThan">
      <formula>0</formula>
    </cfRule>
  </conditionalFormatting>
  <conditionalFormatting sqref="A214:L214 B215:L216">
    <cfRule type="cellIs" dxfId="1369" priority="269" stopIfTrue="1" operator="lessThan">
      <formula>0</formula>
    </cfRule>
  </conditionalFormatting>
  <conditionalFormatting sqref="B220:L221">
    <cfRule type="cellIs" dxfId="1368" priority="268" stopIfTrue="1" operator="lessThan">
      <formula>0</formula>
    </cfRule>
  </conditionalFormatting>
  <conditionalFormatting sqref="B221:L222">
    <cfRule type="cellIs" dxfId="1367" priority="267" stopIfTrue="1" operator="lessThan">
      <formula>0</formula>
    </cfRule>
  </conditionalFormatting>
  <conditionalFormatting sqref="A211:L211">
    <cfRule type="cellIs" dxfId="1366" priority="266" stopIfTrue="1" operator="lessThan">
      <formula>0</formula>
    </cfRule>
  </conditionalFormatting>
  <conditionalFormatting sqref="A212:L212">
    <cfRule type="cellIs" dxfId="1365" priority="265" stopIfTrue="1" operator="lessThan">
      <formula>0</formula>
    </cfRule>
  </conditionalFormatting>
  <conditionalFormatting sqref="A213:L213">
    <cfRule type="cellIs" dxfId="1364" priority="264" stopIfTrue="1" operator="lessThan">
      <formula>0</formula>
    </cfRule>
  </conditionalFormatting>
  <conditionalFormatting sqref="A214:L214 B215:L216">
    <cfRule type="cellIs" dxfId="1363" priority="263" stopIfTrue="1" operator="lessThan">
      <formula>0</formula>
    </cfRule>
  </conditionalFormatting>
  <conditionalFormatting sqref="B220:L221">
    <cfRule type="cellIs" dxfId="1362" priority="262" stopIfTrue="1" operator="lessThan">
      <formula>0</formula>
    </cfRule>
  </conditionalFormatting>
  <conditionalFormatting sqref="B221:L222">
    <cfRule type="cellIs" dxfId="1361" priority="261" stopIfTrue="1" operator="lessThan">
      <formula>0</formula>
    </cfRule>
  </conditionalFormatting>
  <conditionalFormatting sqref="A211:L211">
    <cfRule type="cellIs" dxfId="1360" priority="260" stopIfTrue="1" operator="lessThan">
      <formula>0</formula>
    </cfRule>
  </conditionalFormatting>
  <conditionalFormatting sqref="A212:L212">
    <cfRule type="cellIs" dxfId="1359" priority="259" stopIfTrue="1" operator="lessThan">
      <formula>0</formula>
    </cfRule>
  </conditionalFormatting>
  <conditionalFormatting sqref="A213:L213">
    <cfRule type="cellIs" dxfId="1358" priority="258" stopIfTrue="1" operator="lessThan">
      <formula>0</formula>
    </cfRule>
  </conditionalFormatting>
  <conditionalFormatting sqref="A214:L214 B215:L216">
    <cfRule type="cellIs" dxfId="1357" priority="257" stopIfTrue="1" operator="lessThan">
      <formula>0</formula>
    </cfRule>
  </conditionalFormatting>
  <conditionalFormatting sqref="B220:L221">
    <cfRule type="cellIs" dxfId="1356" priority="256" stopIfTrue="1" operator="lessThan">
      <formula>0</formula>
    </cfRule>
  </conditionalFormatting>
  <conditionalFormatting sqref="B221:L222">
    <cfRule type="cellIs" dxfId="1355" priority="255" stopIfTrue="1" operator="lessThan">
      <formula>0</formula>
    </cfRule>
  </conditionalFormatting>
  <conditionalFormatting sqref="B222:L222">
    <cfRule type="cellIs" dxfId="1354" priority="254" stopIfTrue="1" operator="lessThan">
      <formula>0</formula>
    </cfRule>
  </conditionalFormatting>
  <conditionalFormatting sqref="A218:G219 B220:G221 A188:L214 A220:A233 B215:L216">
    <cfRule type="cellIs" dxfId="1353" priority="253" stopIfTrue="1" operator="lessThan">
      <formula>0</formula>
    </cfRule>
  </conditionalFormatting>
  <conditionalFormatting sqref="A218:L219 B220:L223 A188:L214 A220:A233 B215:L216">
    <cfRule type="cellIs" dxfId="1352" priority="252" stopIfTrue="1" operator="lessThan">
      <formula>0</formula>
    </cfRule>
  </conditionalFormatting>
  <conditionalFormatting sqref="A212:L212">
    <cfRule type="cellIs" dxfId="1351" priority="251" stopIfTrue="1" operator="lessThan">
      <formula>0</formula>
    </cfRule>
  </conditionalFormatting>
  <conditionalFormatting sqref="A213:L213">
    <cfRule type="cellIs" dxfId="1350" priority="250" stopIfTrue="1" operator="lessThan">
      <formula>0</formula>
    </cfRule>
  </conditionalFormatting>
  <conditionalFormatting sqref="A214:L214 B215:L216">
    <cfRule type="cellIs" dxfId="1349" priority="249" stopIfTrue="1" operator="lessThan">
      <formula>0</formula>
    </cfRule>
  </conditionalFormatting>
  <conditionalFormatting sqref="A218:L218">
    <cfRule type="cellIs" dxfId="1348" priority="248" stopIfTrue="1" operator="lessThan">
      <formula>0</formula>
    </cfRule>
  </conditionalFormatting>
  <conditionalFormatting sqref="B221:L222">
    <cfRule type="cellIs" dxfId="1347" priority="247" stopIfTrue="1" operator="lessThan">
      <formula>0</formula>
    </cfRule>
  </conditionalFormatting>
  <conditionalFormatting sqref="B222:L223">
    <cfRule type="cellIs" dxfId="1346" priority="246" stopIfTrue="1" operator="lessThan">
      <formula>0</formula>
    </cfRule>
  </conditionalFormatting>
  <conditionalFormatting sqref="A212:L212">
    <cfRule type="cellIs" dxfId="1345" priority="245" stopIfTrue="1" operator="lessThan">
      <formula>0</formula>
    </cfRule>
  </conditionalFormatting>
  <conditionalFormatting sqref="A213:L213">
    <cfRule type="cellIs" dxfId="1344" priority="244" stopIfTrue="1" operator="lessThan">
      <formula>0</formula>
    </cfRule>
  </conditionalFormatting>
  <conditionalFormatting sqref="A214:L214 B215:L216">
    <cfRule type="cellIs" dxfId="1343" priority="243" stopIfTrue="1" operator="lessThan">
      <formula>0</formula>
    </cfRule>
  </conditionalFormatting>
  <conditionalFormatting sqref="A218:L218">
    <cfRule type="cellIs" dxfId="1342" priority="242" stopIfTrue="1" operator="lessThan">
      <formula>0</formula>
    </cfRule>
  </conditionalFormatting>
  <conditionalFormatting sqref="B221:L222">
    <cfRule type="cellIs" dxfId="1341" priority="241" stopIfTrue="1" operator="lessThan">
      <formula>0</formula>
    </cfRule>
  </conditionalFormatting>
  <conditionalFormatting sqref="B222:L223">
    <cfRule type="cellIs" dxfId="1340" priority="240" stopIfTrue="1" operator="lessThan">
      <formula>0</formula>
    </cfRule>
  </conditionalFormatting>
  <conditionalFormatting sqref="A212:L212">
    <cfRule type="cellIs" dxfId="1339" priority="239" stopIfTrue="1" operator="lessThan">
      <formula>0</formula>
    </cfRule>
  </conditionalFormatting>
  <conditionalFormatting sqref="A213:L213">
    <cfRule type="cellIs" dxfId="1338" priority="238" stopIfTrue="1" operator="lessThan">
      <formula>0</formula>
    </cfRule>
  </conditionalFormatting>
  <conditionalFormatting sqref="A214:L214 B215:L216">
    <cfRule type="cellIs" dxfId="1337" priority="237" stopIfTrue="1" operator="lessThan">
      <formula>0</formula>
    </cfRule>
  </conditionalFormatting>
  <conditionalFormatting sqref="A218:L218">
    <cfRule type="cellIs" dxfId="1336" priority="236" stopIfTrue="1" operator="lessThan">
      <formula>0</formula>
    </cfRule>
  </conditionalFormatting>
  <conditionalFormatting sqref="B221:L222">
    <cfRule type="cellIs" dxfId="1335" priority="235" stopIfTrue="1" operator="lessThan">
      <formula>0</formula>
    </cfRule>
  </conditionalFormatting>
  <conditionalFormatting sqref="B222:L223">
    <cfRule type="cellIs" dxfId="1334" priority="234" stopIfTrue="1" operator="lessThan">
      <formula>0</formula>
    </cfRule>
  </conditionalFormatting>
  <conditionalFormatting sqref="B223:L223">
    <cfRule type="cellIs" dxfId="1333" priority="233" stopIfTrue="1" operator="lessThan">
      <formula>0</formula>
    </cfRule>
  </conditionalFormatting>
  <conditionalFormatting sqref="A218:G219 B220:G222 A188:L214 A220:A233 B215:L216">
    <cfRule type="cellIs" dxfId="1332" priority="232" stopIfTrue="1" operator="lessThan">
      <formula>0</formula>
    </cfRule>
  </conditionalFormatting>
  <conditionalFormatting sqref="A218:L219 B220:L225 A188:L214 A220:A233 B215:L216">
    <cfRule type="cellIs" dxfId="1331" priority="231" stopIfTrue="1" operator="lessThan">
      <formula>0</formula>
    </cfRule>
  </conditionalFormatting>
  <conditionalFormatting sqref="A213:L213">
    <cfRule type="cellIs" dxfId="1330" priority="230" stopIfTrue="1" operator="lessThan">
      <formula>0</formula>
    </cfRule>
  </conditionalFormatting>
  <conditionalFormatting sqref="A214:L214 B215:L216">
    <cfRule type="cellIs" dxfId="1329" priority="229" stopIfTrue="1" operator="lessThan">
      <formula>0</formula>
    </cfRule>
  </conditionalFormatting>
  <conditionalFormatting sqref="A218:L218">
    <cfRule type="cellIs" dxfId="1328" priority="228" stopIfTrue="1" operator="lessThan">
      <formula>0</formula>
    </cfRule>
  </conditionalFormatting>
  <conditionalFormatting sqref="A219:L219 A220:A233">
    <cfRule type="cellIs" dxfId="1327" priority="227" stopIfTrue="1" operator="lessThan">
      <formula>0</formula>
    </cfRule>
  </conditionalFormatting>
  <conditionalFormatting sqref="B222:L223">
    <cfRule type="cellIs" dxfId="1326" priority="226" stopIfTrue="1" operator="lessThan">
      <formula>0</formula>
    </cfRule>
  </conditionalFormatting>
  <conditionalFormatting sqref="B223:L224">
    <cfRule type="cellIs" dxfId="1325" priority="225" stopIfTrue="1" operator="lessThan">
      <formula>0</formula>
    </cfRule>
  </conditionalFormatting>
  <conditionalFormatting sqref="A213:L213">
    <cfRule type="cellIs" dxfId="1324" priority="224" stopIfTrue="1" operator="lessThan">
      <formula>0</formula>
    </cfRule>
  </conditionalFormatting>
  <conditionalFormatting sqref="A214:L214 B215:L216">
    <cfRule type="cellIs" dxfId="1323" priority="223" stopIfTrue="1" operator="lessThan">
      <formula>0</formula>
    </cfRule>
  </conditionalFormatting>
  <conditionalFormatting sqref="A218:L218">
    <cfRule type="cellIs" dxfId="1322" priority="222" stopIfTrue="1" operator="lessThan">
      <formula>0</formula>
    </cfRule>
  </conditionalFormatting>
  <conditionalFormatting sqref="A219:L219 A220:A233">
    <cfRule type="cellIs" dxfId="1321" priority="221" stopIfTrue="1" operator="lessThan">
      <formula>0</formula>
    </cfRule>
  </conditionalFormatting>
  <conditionalFormatting sqref="B222:L223">
    <cfRule type="cellIs" dxfId="1320" priority="220" stopIfTrue="1" operator="lessThan">
      <formula>0</formula>
    </cfRule>
  </conditionalFormatting>
  <conditionalFormatting sqref="B223:L224">
    <cfRule type="cellIs" dxfId="1319" priority="219" stopIfTrue="1" operator="lessThan">
      <formula>0</formula>
    </cfRule>
  </conditionalFormatting>
  <conditionalFormatting sqref="A213:L213">
    <cfRule type="cellIs" dxfId="1318" priority="218" stopIfTrue="1" operator="lessThan">
      <formula>0</formula>
    </cfRule>
  </conditionalFormatting>
  <conditionalFormatting sqref="A214:L214 B215:L216">
    <cfRule type="cellIs" dxfId="1317" priority="217" stopIfTrue="1" operator="lessThan">
      <formula>0</formula>
    </cfRule>
  </conditionalFormatting>
  <conditionalFormatting sqref="A218:L218">
    <cfRule type="cellIs" dxfId="1316" priority="216" stopIfTrue="1" operator="lessThan">
      <formula>0</formula>
    </cfRule>
  </conditionalFormatting>
  <conditionalFormatting sqref="A219:L219 A220:A233">
    <cfRule type="cellIs" dxfId="1315" priority="215" stopIfTrue="1" operator="lessThan">
      <formula>0</formula>
    </cfRule>
  </conditionalFormatting>
  <conditionalFormatting sqref="B222:L223">
    <cfRule type="cellIs" dxfId="1314" priority="214" stopIfTrue="1" operator="lessThan">
      <formula>0</formula>
    </cfRule>
  </conditionalFormatting>
  <conditionalFormatting sqref="B223:L224">
    <cfRule type="cellIs" dxfId="1313" priority="213" stopIfTrue="1" operator="lessThan">
      <formula>0</formula>
    </cfRule>
  </conditionalFormatting>
  <conditionalFormatting sqref="B224:L225">
    <cfRule type="cellIs" dxfId="1312" priority="212" stopIfTrue="1" operator="lessThan">
      <formula>0</formula>
    </cfRule>
  </conditionalFormatting>
  <conditionalFormatting sqref="B225:L225">
    <cfRule type="cellIs" dxfId="1311" priority="211" stopIfTrue="1" operator="lessThan">
      <formula>0</formula>
    </cfRule>
  </conditionalFormatting>
  <conditionalFormatting sqref="A218:G219 B220:G223 A188:L214 A220:A233 B215:L216">
    <cfRule type="cellIs" dxfId="1310" priority="210" stopIfTrue="1" operator="lessThan">
      <formula>0</formula>
    </cfRule>
  </conditionalFormatting>
  <conditionalFormatting sqref="A218:L219 B220:L225 A188:L214 A220:A233 B215:L216">
    <cfRule type="cellIs" dxfId="1309" priority="209" stopIfTrue="1" operator="lessThan">
      <formula>0</formula>
    </cfRule>
  </conditionalFormatting>
  <conditionalFormatting sqref="A214:L214 B215:L216">
    <cfRule type="cellIs" dxfId="1308" priority="208" stopIfTrue="1" operator="lessThan">
      <formula>0</formula>
    </cfRule>
  </conditionalFormatting>
  <conditionalFormatting sqref="A218:L218">
    <cfRule type="cellIs" dxfId="1307" priority="207" stopIfTrue="1" operator="lessThan">
      <formula>0</formula>
    </cfRule>
  </conditionalFormatting>
  <conditionalFormatting sqref="A219:L219 A220:A233">
    <cfRule type="cellIs" dxfId="1306" priority="206" stopIfTrue="1" operator="lessThan">
      <formula>0</formula>
    </cfRule>
  </conditionalFormatting>
  <conditionalFormatting sqref="B220:L220">
    <cfRule type="cellIs" dxfId="1305" priority="205" stopIfTrue="1" operator="lessThan">
      <formula>0</formula>
    </cfRule>
  </conditionalFormatting>
  <conditionalFormatting sqref="B223:L224">
    <cfRule type="cellIs" dxfId="1304" priority="204" stopIfTrue="1" operator="lessThan">
      <formula>0</formula>
    </cfRule>
  </conditionalFormatting>
  <conditionalFormatting sqref="B224:L225">
    <cfRule type="cellIs" dxfId="1303" priority="203" stopIfTrue="1" operator="lessThan">
      <formula>0</formula>
    </cfRule>
  </conditionalFormatting>
  <conditionalFormatting sqref="A214:L214 B215:L216">
    <cfRule type="cellIs" dxfId="1302" priority="202" stopIfTrue="1" operator="lessThan">
      <formula>0</formula>
    </cfRule>
  </conditionalFormatting>
  <conditionalFormatting sqref="A218:L218">
    <cfRule type="cellIs" dxfId="1301" priority="201" stopIfTrue="1" operator="lessThan">
      <formula>0</formula>
    </cfRule>
  </conditionalFormatting>
  <conditionalFormatting sqref="A219:L219 A220:A233">
    <cfRule type="cellIs" dxfId="1300" priority="200" stopIfTrue="1" operator="lessThan">
      <formula>0</formula>
    </cfRule>
  </conditionalFormatting>
  <conditionalFormatting sqref="B220:L220">
    <cfRule type="cellIs" dxfId="1299" priority="199" stopIfTrue="1" operator="lessThan">
      <formula>0</formula>
    </cfRule>
  </conditionalFormatting>
  <conditionalFormatting sqref="B223:L224">
    <cfRule type="cellIs" dxfId="1298" priority="198" stopIfTrue="1" operator="lessThan">
      <formula>0</formula>
    </cfRule>
  </conditionalFormatting>
  <conditionalFormatting sqref="B224:L225">
    <cfRule type="cellIs" dxfId="1297" priority="197" stopIfTrue="1" operator="lessThan">
      <formula>0</formula>
    </cfRule>
  </conditionalFormatting>
  <conditionalFormatting sqref="A214:L214 B215:L216">
    <cfRule type="cellIs" dxfId="1296" priority="196" stopIfTrue="1" operator="lessThan">
      <formula>0</formula>
    </cfRule>
  </conditionalFormatting>
  <conditionalFormatting sqref="A218:L218">
    <cfRule type="cellIs" dxfId="1295" priority="195" stopIfTrue="1" operator="lessThan">
      <formula>0</formula>
    </cfRule>
  </conditionalFormatting>
  <conditionalFormatting sqref="A219:L219 A220:A233">
    <cfRule type="cellIs" dxfId="1294" priority="194" stopIfTrue="1" operator="lessThan">
      <formula>0</formula>
    </cfRule>
  </conditionalFormatting>
  <conditionalFormatting sqref="B220:L220">
    <cfRule type="cellIs" dxfId="1293" priority="193" stopIfTrue="1" operator="lessThan">
      <formula>0</formula>
    </cfRule>
  </conditionalFormatting>
  <conditionalFormatting sqref="B223:L224">
    <cfRule type="cellIs" dxfId="1292" priority="192" stopIfTrue="1" operator="lessThan">
      <formula>0</formula>
    </cfRule>
  </conditionalFormatting>
  <conditionalFormatting sqref="B224:L225">
    <cfRule type="cellIs" dxfId="1291" priority="191" stopIfTrue="1" operator="lessThan">
      <formula>0</formula>
    </cfRule>
  </conditionalFormatting>
  <conditionalFormatting sqref="B225:L225">
    <cfRule type="cellIs" dxfId="1290" priority="190" stopIfTrue="1" operator="lessThan">
      <formula>0</formula>
    </cfRule>
  </conditionalFormatting>
  <conditionalFormatting sqref="A218:G219 B220:G224 A188:L214 A220:A233 B215:L216">
    <cfRule type="cellIs" dxfId="1289" priority="189" stopIfTrue="1" operator="lessThan">
      <formula>0</formula>
    </cfRule>
  </conditionalFormatting>
  <conditionalFormatting sqref="A218:L219 B220:L228 A188:L214 A220:A233 B215:L216">
    <cfRule type="cellIs" dxfId="1288" priority="188" stopIfTrue="1" operator="lessThan">
      <formula>0</formula>
    </cfRule>
  </conditionalFormatting>
  <conditionalFormatting sqref="A219:L219 A220:A233">
    <cfRule type="cellIs" dxfId="1287" priority="187" stopIfTrue="1" operator="lessThan">
      <formula>0</formula>
    </cfRule>
  </conditionalFormatting>
  <conditionalFormatting sqref="B220:L220">
    <cfRule type="cellIs" dxfId="1286" priority="186" stopIfTrue="1" operator="lessThan">
      <formula>0</formula>
    </cfRule>
  </conditionalFormatting>
  <conditionalFormatting sqref="B221:L221">
    <cfRule type="cellIs" dxfId="1285" priority="185" stopIfTrue="1" operator="lessThan">
      <formula>0</formula>
    </cfRule>
  </conditionalFormatting>
  <conditionalFormatting sqref="B222:L222">
    <cfRule type="cellIs" dxfId="1284" priority="184" stopIfTrue="1" operator="lessThan">
      <formula>0</formula>
    </cfRule>
  </conditionalFormatting>
  <conditionalFormatting sqref="B225:L226 B227:G227">
    <cfRule type="cellIs" dxfId="1283" priority="183" stopIfTrue="1" operator="lessThan">
      <formula>0</formula>
    </cfRule>
  </conditionalFormatting>
  <conditionalFormatting sqref="B226:L227">
    <cfRule type="cellIs" dxfId="1282" priority="182" stopIfTrue="1" operator="lessThan">
      <formula>0</formula>
    </cfRule>
  </conditionalFormatting>
  <conditionalFormatting sqref="A219:L219 A220:A233">
    <cfRule type="cellIs" dxfId="1281" priority="181" stopIfTrue="1" operator="lessThan">
      <formula>0</formula>
    </cfRule>
  </conditionalFormatting>
  <conditionalFormatting sqref="B220:L220">
    <cfRule type="cellIs" dxfId="1280" priority="180" stopIfTrue="1" operator="lessThan">
      <formula>0</formula>
    </cfRule>
  </conditionalFormatting>
  <conditionalFormatting sqref="B221:L221">
    <cfRule type="cellIs" dxfId="1279" priority="179" stopIfTrue="1" operator="lessThan">
      <formula>0</formula>
    </cfRule>
  </conditionalFormatting>
  <conditionalFormatting sqref="B222:L222">
    <cfRule type="cellIs" dxfId="1278" priority="178" stopIfTrue="1" operator="lessThan">
      <formula>0</formula>
    </cfRule>
  </conditionalFormatting>
  <conditionalFormatting sqref="B225:L226 B227:G227">
    <cfRule type="cellIs" dxfId="1277" priority="177" stopIfTrue="1" operator="lessThan">
      <formula>0</formula>
    </cfRule>
  </conditionalFormatting>
  <conditionalFormatting sqref="B226:L227">
    <cfRule type="cellIs" dxfId="1276" priority="176" stopIfTrue="1" operator="lessThan">
      <formula>0</formula>
    </cfRule>
  </conditionalFormatting>
  <conditionalFormatting sqref="A219:L219 A220:A233">
    <cfRule type="cellIs" dxfId="1275" priority="175" stopIfTrue="1" operator="lessThan">
      <formula>0</formula>
    </cfRule>
  </conditionalFormatting>
  <conditionalFormatting sqref="B220:L220">
    <cfRule type="cellIs" dxfId="1274" priority="174" stopIfTrue="1" operator="lessThan">
      <formula>0</formula>
    </cfRule>
  </conditionalFormatting>
  <conditionalFormatting sqref="B221:L221">
    <cfRule type="cellIs" dxfId="1273" priority="173" stopIfTrue="1" operator="lessThan">
      <formula>0</formula>
    </cfRule>
  </conditionalFormatting>
  <conditionalFormatting sqref="B222:L222">
    <cfRule type="cellIs" dxfId="1272" priority="172" stopIfTrue="1" operator="lessThan">
      <formula>0</formula>
    </cfRule>
  </conditionalFormatting>
  <conditionalFormatting sqref="B225:L226 B227:G227">
    <cfRule type="cellIs" dxfId="1271" priority="171" stopIfTrue="1" operator="lessThan">
      <formula>0</formula>
    </cfRule>
  </conditionalFormatting>
  <conditionalFormatting sqref="B226:L227">
    <cfRule type="cellIs" dxfId="1270" priority="170" stopIfTrue="1" operator="lessThan">
      <formula>0</formula>
    </cfRule>
  </conditionalFormatting>
  <conditionalFormatting sqref="B227:L228">
    <cfRule type="cellIs" dxfId="1269" priority="169" stopIfTrue="1" operator="lessThan">
      <formula>0</formula>
    </cfRule>
  </conditionalFormatting>
  <conditionalFormatting sqref="B228:L228">
    <cfRule type="cellIs" dxfId="1268" priority="168" stopIfTrue="1" operator="lessThan">
      <formula>0</formula>
    </cfRule>
  </conditionalFormatting>
  <conditionalFormatting sqref="A219:G219 A218:L218 B220:G227 A188:L214 A220:A233 B215:L216">
    <cfRule type="cellIs" dxfId="1267" priority="167" stopIfTrue="1" operator="lessThan">
      <formula>0</formula>
    </cfRule>
  </conditionalFormatting>
  <conditionalFormatting sqref="A218:L219 B220:L229 A188:L214 A220:A233 B215:L216">
    <cfRule type="cellIs" dxfId="1266" priority="166" stopIfTrue="1" operator="lessThan">
      <formula>0</formula>
    </cfRule>
  </conditionalFormatting>
  <conditionalFormatting sqref="B220:L220">
    <cfRule type="cellIs" dxfId="1265" priority="165" stopIfTrue="1" operator="lessThan">
      <formula>0</formula>
    </cfRule>
  </conditionalFormatting>
  <conditionalFormatting sqref="B221:L221">
    <cfRule type="cellIs" dxfId="1264" priority="164" stopIfTrue="1" operator="lessThan">
      <formula>0</formula>
    </cfRule>
  </conditionalFormatting>
  <conditionalFormatting sqref="B222:L222">
    <cfRule type="cellIs" dxfId="1263" priority="163" stopIfTrue="1" operator="lessThan">
      <formula>0</formula>
    </cfRule>
  </conditionalFormatting>
  <conditionalFormatting sqref="B223:L223">
    <cfRule type="cellIs" dxfId="1262" priority="162" stopIfTrue="1" operator="lessThan">
      <formula>0</formula>
    </cfRule>
  </conditionalFormatting>
  <conditionalFormatting sqref="B226:L227 B228:G228">
    <cfRule type="cellIs" dxfId="1261" priority="161" stopIfTrue="1" operator="lessThan">
      <formula>0</formula>
    </cfRule>
  </conditionalFormatting>
  <conditionalFormatting sqref="B227:L228">
    <cfRule type="cellIs" dxfId="1260" priority="160" stopIfTrue="1" operator="lessThan">
      <formula>0</formula>
    </cfRule>
  </conditionalFormatting>
  <conditionalFormatting sqref="B220:L220">
    <cfRule type="cellIs" dxfId="1259" priority="159" stopIfTrue="1" operator="lessThan">
      <formula>0</formula>
    </cfRule>
  </conditionalFormatting>
  <conditionalFormatting sqref="B221:L221">
    <cfRule type="cellIs" dxfId="1258" priority="158" stopIfTrue="1" operator="lessThan">
      <formula>0</formula>
    </cfRule>
  </conditionalFormatting>
  <conditionalFormatting sqref="B222:L222">
    <cfRule type="cellIs" dxfId="1257" priority="157" stopIfTrue="1" operator="lessThan">
      <formula>0</formula>
    </cfRule>
  </conditionalFormatting>
  <conditionalFormatting sqref="B223:L223">
    <cfRule type="cellIs" dxfId="1256" priority="156" stopIfTrue="1" operator="lessThan">
      <formula>0</formula>
    </cfRule>
  </conditionalFormatting>
  <conditionalFormatting sqref="B226:L227 B228:G228">
    <cfRule type="cellIs" dxfId="1255" priority="155" stopIfTrue="1" operator="lessThan">
      <formula>0</formula>
    </cfRule>
  </conditionalFormatting>
  <conditionalFormatting sqref="B227:L228">
    <cfRule type="cellIs" dxfId="1254" priority="154" stopIfTrue="1" operator="lessThan">
      <formula>0</formula>
    </cfRule>
  </conditionalFormatting>
  <conditionalFormatting sqref="B220:L220">
    <cfRule type="cellIs" dxfId="1253" priority="153" stopIfTrue="1" operator="lessThan">
      <formula>0</formula>
    </cfRule>
  </conditionalFormatting>
  <conditionalFormatting sqref="B221:L221">
    <cfRule type="cellIs" dxfId="1252" priority="152" stopIfTrue="1" operator="lessThan">
      <formula>0</formula>
    </cfRule>
  </conditionalFormatting>
  <conditionalFormatting sqref="B222:L222">
    <cfRule type="cellIs" dxfId="1251" priority="151" stopIfTrue="1" operator="lessThan">
      <formula>0</formula>
    </cfRule>
  </conditionalFormatting>
  <conditionalFormatting sqref="B223:L223">
    <cfRule type="cellIs" dxfId="1250" priority="150" stopIfTrue="1" operator="lessThan">
      <formula>0</formula>
    </cfRule>
  </conditionalFormatting>
  <conditionalFormatting sqref="B226:L227 B228:G228">
    <cfRule type="cellIs" dxfId="1249" priority="149" stopIfTrue="1" operator="lessThan">
      <formula>0</formula>
    </cfRule>
  </conditionalFormatting>
  <conditionalFormatting sqref="B227:L228">
    <cfRule type="cellIs" dxfId="1248" priority="148" stopIfTrue="1" operator="lessThan">
      <formula>0</formula>
    </cfRule>
  </conditionalFormatting>
  <conditionalFormatting sqref="B228:L229">
    <cfRule type="cellIs" dxfId="1247" priority="147" stopIfTrue="1" operator="lessThan">
      <formula>0</formula>
    </cfRule>
  </conditionalFormatting>
  <conditionalFormatting sqref="B229:L229">
    <cfRule type="cellIs" dxfId="1246" priority="146" stopIfTrue="1" operator="lessThan">
      <formula>0</formula>
    </cfRule>
  </conditionalFormatting>
  <conditionalFormatting sqref="B220:G228 A218:L219 A188:L214 A220:A233 B215:L216">
    <cfRule type="cellIs" dxfId="1245" priority="145" stopIfTrue="1" operator="lessThan">
      <formula>0</formula>
    </cfRule>
  </conditionalFormatting>
  <conditionalFormatting sqref="A218:L219 B220:L229 A188:L214 A220:A233 B215:L216">
    <cfRule type="cellIs" dxfId="1244" priority="144" stopIfTrue="1" operator="lessThan">
      <formula>0</formula>
    </cfRule>
  </conditionalFormatting>
  <conditionalFormatting sqref="B221:L221">
    <cfRule type="cellIs" dxfId="1243" priority="143" stopIfTrue="1" operator="lessThan">
      <formula>0</formula>
    </cfRule>
  </conditionalFormatting>
  <conditionalFormatting sqref="B222:L222">
    <cfRule type="cellIs" dxfId="1242" priority="142" stopIfTrue="1" operator="lessThan">
      <formula>0</formula>
    </cfRule>
  </conditionalFormatting>
  <conditionalFormatting sqref="B223:L223">
    <cfRule type="cellIs" dxfId="1241" priority="141" stopIfTrue="1" operator="lessThan">
      <formula>0</formula>
    </cfRule>
  </conditionalFormatting>
  <conditionalFormatting sqref="B224:L224">
    <cfRule type="cellIs" dxfId="1240" priority="140" stopIfTrue="1" operator="lessThan">
      <formula>0</formula>
    </cfRule>
  </conditionalFormatting>
  <conditionalFormatting sqref="B227:L228 B229:G229">
    <cfRule type="cellIs" dxfId="1239" priority="139" stopIfTrue="1" operator="lessThan">
      <formula>0</formula>
    </cfRule>
  </conditionalFormatting>
  <conditionalFormatting sqref="B228:L229">
    <cfRule type="cellIs" dxfId="1238" priority="138" stopIfTrue="1" operator="lessThan">
      <formula>0</formula>
    </cfRule>
  </conditionalFormatting>
  <conditionalFormatting sqref="B221:L221">
    <cfRule type="cellIs" dxfId="1237" priority="137" stopIfTrue="1" operator="lessThan">
      <formula>0</formula>
    </cfRule>
  </conditionalFormatting>
  <conditionalFormatting sqref="B222:L222">
    <cfRule type="cellIs" dxfId="1236" priority="136" stopIfTrue="1" operator="lessThan">
      <formula>0</formula>
    </cfRule>
  </conditionalFormatting>
  <conditionalFormatting sqref="B223:L223">
    <cfRule type="cellIs" dxfId="1235" priority="135" stopIfTrue="1" operator="lessThan">
      <formula>0</formula>
    </cfRule>
  </conditionalFormatting>
  <conditionalFormatting sqref="B224:L224">
    <cfRule type="cellIs" dxfId="1234" priority="134" stopIfTrue="1" operator="lessThan">
      <formula>0</formula>
    </cfRule>
  </conditionalFormatting>
  <conditionalFormatting sqref="B227:L228 B229:G229">
    <cfRule type="cellIs" dxfId="1233" priority="133" stopIfTrue="1" operator="lessThan">
      <formula>0</formula>
    </cfRule>
  </conditionalFormatting>
  <conditionalFormatting sqref="B228:L229">
    <cfRule type="cellIs" dxfId="1232" priority="132" stopIfTrue="1" operator="lessThan">
      <formula>0</formula>
    </cfRule>
  </conditionalFormatting>
  <conditionalFormatting sqref="B221:L221">
    <cfRule type="cellIs" dxfId="1231" priority="131" stopIfTrue="1" operator="lessThan">
      <formula>0</formula>
    </cfRule>
  </conditionalFormatting>
  <conditionalFormatting sqref="B222:L222">
    <cfRule type="cellIs" dxfId="1230" priority="130" stopIfTrue="1" operator="lessThan">
      <formula>0</formula>
    </cfRule>
  </conditionalFormatting>
  <conditionalFormatting sqref="B223:L223">
    <cfRule type="cellIs" dxfId="1229" priority="129" stopIfTrue="1" operator="lessThan">
      <formula>0</formula>
    </cfRule>
  </conditionalFormatting>
  <conditionalFormatting sqref="B224:L224">
    <cfRule type="cellIs" dxfId="1228" priority="128" stopIfTrue="1" operator="lessThan">
      <formula>0</formula>
    </cfRule>
  </conditionalFormatting>
  <conditionalFormatting sqref="B227:L228 B229:G229">
    <cfRule type="cellIs" dxfId="1227" priority="127" stopIfTrue="1" operator="lessThan">
      <formula>0</formula>
    </cfRule>
  </conditionalFormatting>
  <conditionalFormatting sqref="B228:L229">
    <cfRule type="cellIs" dxfId="1226" priority="126" stopIfTrue="1" operator="lessThan">
      <formula>0</formula>
    </cfRule>
  </conditionalFormatting>
  <conditionalFormatting sqref="B229:L229">
    <cfRule type="cellIs" dxfId="1225" priority="125" stopIfTrue="1" operator="lessThan">
      <formula>0</formula>
    </cfRule>
  </conditionalFormatting>
  <conditionalFormatting sqref="B221:G229 A218:L219 B220:L220 A188:L214 A220:A233 B215:L216">
    <cfRule type="cellIs" dxfId="1224" priority="124" stopIfTrue="1" operator="lessThan">
      <formula>0</formula>
    </cfRule>
  </conditionalFormatting>
  <conditionalFormatting sqref="A218:L219 B220:L230 A188:L214 A220:A233 B215:L216">
    <cfRule type="cellIs" dxfId="1223" priority="123" stopIfTrue="1" operator="lessThan">
      <formula>0</formula>
    </cfRule>
  </conditionalFormatting>
  <conditionalFormatting sqref="B222:L222">
    <cfRule type="cellIs" dxfId="1222" priority="122" stopIfTrue="1" operator="lessThan">
      <formula>0</formula>
    </cfRule>
  </conditionalFormatting>
  <conditionalFormatting sqref="B223:L223">
    <cfRule type="cellIs" dxfId="1221" priority="121" stopIfTrue="1" operator="lessThan">
      <formula>0</formula>
    </cfRule>
  </conditionalFormatting>
  <conditionalFormatting sqref="B224:L224">
    <cfRule type="cellIs" dxfId="1220" priority="120" stopIfTrue="1" operator="lessThan">
      <formula>0</formula>
    </cfRule>
  </conditionalFormatting>
  <conditionalFormatting sqref="B225:L225">
    <cfRule type="cellIs" dxfId="1219" priority="119" stopIfTrue="1" operator="lessThan">
      <formula>0</formula>
    </cfRule>
  </conditionalFormatting>
  <conditionalFormatting sqref="B228:L229 B230:G230">
    <cfRule type="cellIs" dxfId="1218" priority="118" stopIfTrue="1" operator="lessThan">
      <formula>0</formula>
    </cfRule>
  </conditionalFormatting>
  <conditionalFormatting sqref="B229:L230">
    <cfRule type="cellIs" dxfId="1217" priority="117" stopIfTrue="1" operator="lessThan">
      <formula>0</formula>
    </cfRule>
  </conditionalFormatting>
  <conditionalFormatting sqref="B222:L222">
    <cfRule type="cellIs" dxfId="1216" priority="116" stopIfTrue="1" operator="lessThan">
      <formula>0</formula>
    </cfRule>
  </conditionalFormatting>
  <conditionalFormatting sqref="B223:L223">
    <cfRule type="cellIs" dxfId="1215" priority="115" stopIfTrue="1" operator="lessThan">
      <formula>0</formula>
    </cfRule>
  </conditionalFormatting>
  <conditionalFormatting sqref="B224:L224">
    <cfRule type="cellIs" dxfId="1214" priority="114" stopIfTrue="1" operator="lessThan">
      <formula>0</formula>
    </cfRule>
  </conditionalFormatting>
  <conditionalFormatting sqref="B225:L225">
    <cfRule type="cellIs" dxfId="1213" priority="113" stopIfTrue="1" operator="lessThan">
      <formula>0</formula>
    </cfRule>
  </conditionalFormatting>
  <conditionalFormatting sqref="B228:L229 B230:G230">
    <cfRule type="cellIs" dxfId="1212" priority="112" stopIfTrue="1" operator="lessThan">
      <formula>0</formula>
    </cfRule>
  </conditionalFormatting>
  <conditionalFormatting sqref="B229:L230">
    <cfRule type="cellIs" dxfId="1211" priority="111" stopIfTrue="1" operator="lessThan">
      <formula>0</formula>
    </cfRule>
  </conditionalFormatting>
  <conditionalFormatting sqref="B222:L222">
    <cfRule type="cellIs" dxfId="1210" priority="110" stopIfTrue="1" operator="lessThan">
      <formula>0</formula>
    </cfRule>
  </conditionalFormatting>
  <conditionalFormatting sqref="B223:L223">
    <cfRule type="cellIs" dxfId="1209" priority="109" stopIfTrue="1" operator="lessThan">
      <formula>0</formula>
    </cfRule>
  </conditionalFormatting>
  <conditionalFormatting sqref="B224:L224">
    <cfRule type="cellIs" dxfId="1208" priority="108" stopIfTrue="1" operator="lessThan">
      <formula>0</formula>
    </cfRule>
  </conditionalFormatting>
  <conditionalFormatting sqref="B225:L225">
    <cfRule type="cellIs" dxfId="1207" priority="107" stopIfTrue="1" operator="lessThan">
      <formula>0</formula>
    </cfRule>
  </conditionalFormatting>
  <conditionalFormatting sqref="B228:L229 B230:G230">
    <cfRule type="cellIs" dxfId="1206" priority="106" stopIfTrue="1" operator="lessThan">
      <formula>0</formula>
    </cfRule>
  </conditionalFormatting>
  <conditionalFormatting sqref="B229:L230">
    <cfRule type="cellIs" dxfId="1205" priority="105" stopIfTrue="1" operator="lessThan">
      <formula>0</formula>
    </cfRule>
  </conditionalFormatting>
  <conditionalFormatting sqref="B230:L230">
    <cfRule type="cellIs" dxfId="1204" priority="104" stopIfTrue="1" operator="lessThan">
      <formula>0</formula>
    </cfRule>
  </conditionalFormatting>
  <conditionalFormatting sqref="F219:F221 B219:D221 E218:E221 G218:L221 B222:G230 A188:L214 A218:A233 B215:L216">
    <cfRule type="cellIs" dxfId="1203" priority="103" stopIfTrue="1" operator="lessThan">
      <formula>0</formula>
    </cfRule>
  </conditionalFormatting>
  <conditionalFormatting sqref="A217:L217 A215:A216">
    <cfRule type="cellIs" dxfId="1202" priority="102" stopIfTrue="1" operator="lessThan">
      <formula>0</formula>
    </cfRule>
  </conditionalFormatting>
  <conditionalFormatting sqref="E217 G217:L217 A215:A217">
    <cfRule type="cellIs" dxfId="1201" priority="101" stopIfTrue="1" operator="lessThan">
      <formula>0</formula>
    </cfRule>
  </conditionalFormatting>
  <conditionalFormatting sqref="A217:G217 A215:A216">
    <cfRule type="cellIs" dxfId="1200" priority="100" stopIfTrue="1" operator="lessThan">
      <formula>0</formula>
    </cfRule>
  </conditionalFormatting>
  <conditionalFormatting sqref="A217:L217 A215:A216">
    <cfRule type="cellIs" dxfId="1199" priority="99" stopIfTrue="1" operator="lessThan">
      <formula>0</formula>
    </cfRule>
  </conditionalFormatting>
  <conditionalFormatting sqref="A217:L217 A215:A216">
    <cfRule type="cellIs" dxfId="1198" priority="98" stopIfTrue="1" operator="lessThan">
      <formula>0</formula>
    </cfRule>
  </conditionalFormatting>
  <conditionalFormatting sqref="A217:L217 A215:A216">
    <cfRule type="cellIs" dxfId="1197" priority="97" stopIfTrue="1" operator="lessThan">
      <formula>0</formula>
    </cfRule>
  </conditionalFormatting>
  <conditionalFormatting sqref="A217:L217 A215:A216">
    <cfRule type="cellIs" dxfId="1196" priority="96" stopIfTrue="1" operator="lessThan">
      <formula>0</formula>
    </cfRule>
  </conditionalFormatting>
  <conditionalFormatting sqref="A217:G217 A215:A216">
    <cfRule type="cellIs" dxfId="1195" priority="95" stopIfTrue="1" operator="lessThan">
      <formula>0</formula>
    </cfRule>
  </conditionalFormatting>
  <conditionalFormatting sqref="A217:L217 A215:A216">
    <cfRule type="cellIs" dxfId="1194" priority="94" stopIfTrue="1" operator="lessThan">
      <formula>0</formula>
    </cfRule>
  </conditionalFormatting>
  <conditionalFormatting sqref="A217:G217 A215:A216">
    <cfRule type="cellIs" dxfId="1193" priority="93" stopIfTrue="1" operator="lessThan">
      <formula>0</formula>
    </cfRule>
  </conditionalFormatting>
  <conditionalFormatting sqref="A217:L217 A215:A216">
    <cfRule type="cellIs" dxfId="1192" priority="92" stopIfTrue="1" operator="lessThan">
      <formula>0</formula>
    </cfRule>
  </conditionalFormatting>
  <conditionalFormatting sqref="A217:G217 A215:A216">
    <cfRule type="cellIs" dxfId="1191" priority="91" stopIfTrue="1" operator="lessThan">
      <formula>0</formula>
    </cfRule>
  </conditionalFormatting>
  <conditionalFormatting sqref="A217:L217 A215:A216">
    <cfRule type="cellIs" dxfId="1190" priority="90" stopIfTrue="1" operator="lessThan">
      <formula>0</formula>
    </cfRule>
  </conditionalFormatting>
  <conditionalFormatting sqref="A217:L217 A215:A216">
    <cfRule type="cellIs" dxfId="1189" priority="89" stopIfTrue="1" operator="lessThan">
      <formula>0</formula>
    </cfRule>
  </conditionalFormatting>
  <conditionalFormatting sqref="A217:L217 A215:A216">
    <cfRule type="cellIs" dxfId="1188" priority="88" stopIfTrue="1" operator="lessThan">
      <formula>0</formula>
    </cfRule>
  </conditionalFormatting>
  <conditionalFormatting sqref="A217:L217 A215:A216">
    <cfRule type="cellIs" dxfId="1187" priority="87" stopIfTrue="1" operator="lessThan">
      <formula>0</formula>
    </cfRule>
  </conditionalFormatting>
  <conditionalFormatting sqref="A217:G217 A215:A216">
    <cfRule type="cellIs" dxfId="1186" priority="86" stopIfTrue="1" operator="lessThan">
      <formula>0</formula>
    </cfRule>
  </conditionalFormatting>
  <conditionalFormatting sqref="A217:L217 A215:A216">
    <cfRule type="cellIs" dxfId="1185" priority="85" stopIfTrue="1" operator="lessThan">
      <formula>0</formula>
    </cfRule>
  </conditionalFormatting>
  <conditionalFormatting sqref="A217:L217 A215:A216">
    <cfRule type="cellIs" dxfId="1184" priority="84" stopIfTrue="1" operator="lessThan">
      <formula>0</formula>
    </cfRule>
  </conditionalFormatting>
  <conditionalFormatting sqref="A217:L217 A215:A216">
    <cfRule type="cellIs" dxfId="1183" priority="83" stopIfTrue="1" operator="lessThan">
      <formula>0</formula>
    </cfRule>
  </conditionalFormatting>
  <conditionalFormatting sqref="A217:L217 A215:A216">
    <cfRule type="cellIs" dxfId="1182" priority="82" stopIfTrue="1" operator="lessThan">
      <formula>0</formula>
    </cfRule>
  </conditionalFormatting>
  <conditionalFormatting sqref="A217:G217 A215:A216">
    <cfRule type="cellIs" dxfId="1181" priority="81" stopIfTrue="1" operator="lessThan">
      <formula>0</formula>
    </cfRule>
  </conditionalFormatting>
  <conditionalFormatting sqref="A217:L217 A215:A216">
    <cfRule type="cellIs" dxfId="1180" priority="80" stopIfTrue="1" operator="lessThan">
      <formula>0</formula>
    </cfRule>
  </conditionalFormatting>
  <conditionalFormatting sqref="A217:L217 A215:A216">
    <cfRule type="cellIs" dxfId="1179" priority="79" stopIfTrue="1" operator="lessThan">
      <formula>0</formula>
    </cfRule>
  </conditionalFormatting>
  <conditionalFormatting sqref="A217:L217 A215:A216">
    <cfRule type="cellIs" dxfId="1178" priority="78" stopIfTrue="1" operator="lessThan">
      <formula>0</formula>
    </cfRule>
  </conditionalFormatting>
  <conditionalFormatting sqref="A217:L217 A215:A216">
    <cfRule type="cellIs" dxfId="1177" priority="77" stopIfTrue="1" operator="lessThan">
      <formula>0</formula>
    </cfRule>
  </conditionalFormatting>
  <conditionalFormatting sqref="A217:G217 A215:A216">
    <cfRule type="cellIs" dxfId="1176" priority="76" stopIfTrue="1" operator="lessThan">
      <formula>0</formula>
    </cfRule>
  </conditionalFormatting>
  <conditionalFormatting sqref="A217:L217 A215:A216">
    <cfRule type="cellIs" dxfId="1175" priority="75" stopIfTrue="1" operator="lessThan">
      <formula>0</formula>
    </cfRule>
  </conditionalFormatting>
  <conditionalFormatting sqref="A217:L217 A215:A216">
    <cfRule type="cellIs" dxfId="1174" priority="74" stopIfTrue="1" operator="lessThan">
      <formula>0</formula>
    </cfRule>
  </conditionalFormatting>
  <conditionalFormatting sqref="A217:L217 A215:A216">
    <cfRule type="cellIs" dxfId="1173" priority="73" stopIfTrue="1" operator="lessThan">
      <formula>0</formula>
    </cfRule>
  </conditionalFormatting>
  <conditionalFormatting sqref="A217:L217 A215:A216">
    <cfRule type="cellIs" dxfId="1172" priority="72" stopIfTrue="1" operator="lessThan">
      <formula>0</formula>
    </cfRule>
  </conditionalFormatting>
  <conditionalFormatting sqref="A217:G217 A215:A216">
    <cfRule type="cellIs" dxfId="1171" priority="71" stopIfTrue="1" operator="lessThan">
      <formula>0</formula>
    </cfRule>
  </conditionalFormatting>
  <conditionalFormatting sqref="A217:L217 A215:A216">
    <cfRule type="cellIs" dxfId="1170" priority="70" stopIfTrue="1" operator="lessThan">
      <formula>0</formula>
    </cfRule>
  </conditionalFormatting>
  <conditionalFormatting sqref="A217:L217 A215:A216">
    <cfRule type="cellIs" dxfId="1169" priority="69" stopIfTrue="1" operator="lessThan">
      <formula>0</formula>
    </cfRule>
  </conditionalFormatting>
  <conditionalFormatting sqref="A217:L217 A215:A216">
    <cfRule type="cellIs" dxfId="1168" priority="68" stopIfTrue="1" operator="lessThan">
      <formula>0</formula>
    </cfRule>
  </conditionalFormatting>
  <conditionalFormatting sqref="A217:L217 A215:A216">
    <cfRule type="cellIs" dxfId="1167" priority="67" stopIfTrue="1" operator="lessThan">
      <formula>0</formula>
    </cfRule>
  </conditionalFormatting>
  <conditionalFormatting sqref="A217:L217 A215:A216">
    <cfRule type="cellIs" dxfId="1166" priority="66" stopIfTrue="1" operator="lessThan">
      <formula>0</formula>
    </cfRule>
  </conditionalFormatting>
  <conditionalFormatting sqref="E217 G217:L217 A215:A217">
    <cfRule type="cellIs" dxfId="1165" priority="65" stopIfTrue="1" operator="lessThan">
      <formula>0</formula>
    </cfRule>
  </conditionalFormatting>
  <conditionalFormatting sqref="A217:L217 A215:A216">
    <cfRule type="cellIs" dxfId="1164" priority="64" stopIfTrue="1" operator="lessThan">
      <formula>0</formula>
    </cfRule>
  </conditionalFormatting>
  <conditionalFormatting sqref="A217:L217 A215:A216">
    <cfRule type="cellIs" dxfId="1163" priority="63" stopIfTrue="1" operator="lessThan">
      <formula>0</formula>
    </cfRule>
  </conditionalFormatting>
  <conditionalFormatting sqref="B231:G233">
    <cfRule type="cellIs" dxfId="1162" priority="62" stopIfTrue="1" operator="lessThan">
      <formula>0</formula>
    </cfRule>
  </conditionalFormatting>
  <conditionalFormatting sqref="B231:G233">
    <cfRule type="cellIs" dxfId="1161" priority="61" stopIfTrue="1" operator="lessThan">
      <formula>0</formula>
    </cfRule>
  </conditionalFormatting>
  <conditionalFormatting sqref="B231:G233">
    <cfRule type="cellIs" dxfId="1160" priority="60" stopIfTrue="1" operator="lessThan">
      <formula>0</formula>
    </cfRule>
  </conditionalFormatting>
  <conditionalFormatting sqref="B231:G233">
    <cfRule type="cellIs" dxfId="1159" priority="59" stopIfTrue="1" operator="lessThan">
      <formula>0</formula>
    </cfRule>
  </conditionalFormatting>
  <conditionalFormatting sqref="B231:G233">
    <cfRule type="cellIs" dxfId="1158" priority="58" stopIfTrue="1" operator="lessThan">
      <formula>0</formula>
    </cfRule>
  </conditionalFormatting>
  <conditionalFormatting sqref="B231:G233">
    <cfRule type="cellIs" dxfId="1157" priority="57" stopIfTrue="1" operator="lessThan">
      <formula>0</formula>
    </cfRule>
  </conditionalFormatting>
  <conditionalFormatting sqref="B231:G233">
    <cfRule type="cellIs" dxfId="1156" priority="56" stopIfTrue="1" operator="lessThan">
      <formula>0</formula>
    </cfRule>
  </conditionalFormatting>
  <conditionalFormatting sqref="B231:G233">
    <cfRule type="cellIs" dxfId="1155" priority="55" stopIfTrue="1" operator="lessThan">
      <formula>0</formula>
    </cfRule>
  </conditionalFormatting>
  <conditionalFormatting sqref="B231:G233">
    <cfRule type="cellIs" dxfId="1154" priority="54" stopIfTrue="1" operator="lessThan">
      <formula>0</formula>
    </cfRule>
  </conditionalFormatting>
  <conditionalFormatting sqref="B231:G233">
    <cfRule type="cellIs" dxfId="1153" priority="53" stopIfTrue="1" operator="lessThan">
      <formula>0</formula>
    </cfRule>
  </conditionalFormatting>
  <conditionalFormatting sqref="B231:G233">
    <cfRule type="cellIs" dxfId="1152" priority="52" stopIfTrue="1" operator="lessThan">
      <formula>0</formula>
    </cfRule>
  </conditionalFormatting>
  <conditionalFormatting sqref="B231:G233">
    <cfRule type="cellIs" dxfId="1151" priority="51" stopIfTrue="1" operator="lessThan">
      <formula>0</formula>
    </cfRule>
  </conditionalFormatting>
  <conditionalFormatting sqref="B187:D187">
    <cfRule type="cellIs" dxfId="1150" priority="50" stopIfTrue="1" operator="lessThan">
      <formula>0</formula>
    </cfRule>
  </conditionalFormatting>
  <conditionalFormatting sqref="B187:D187">
    <cfRule type="cellIs" dxfId="1149" priority="49" stopIfTrue="1" operator="lessThan">
      <formula>0</formula>
    </cfRule>
  </conditionalFormatting>
  <conditionalFormatting sqref="B187:D187">
    <cfRule type="cellIs" dxfId="1148" priority="48" stopIfTrue="1" operator="lessThan">
      <formula>0</formula>
    </cfRule>
  </conditionalFormatting>
  <conditionalFormatting sqref="B187:D187">
    <cfRule type="cellIs" dxfId="1147" priority="47" stopIfTrue="1" operator="lessThan">
      <formula>0</formula>
    </cfRule>
  </conditionalFormatting>
  <conditionalFormatting sqref="B187:D187">
    <cfRule type="cellIs" dxfId="1146" priority="46" stopIfTrue="1" operator="lessThan">
      <formula>0</formula>
    </cfRule>
  </conditionalFormatting>
  <conditionalFormatting sqref="B187:D187">
    <cfRule type="cellIs" dxfId="1145" priority="45" stopIfTrue="1" operator="lessThan">
      <formula>0</formula>
    </cfRule>
  </conditionalFormatting>
  <conditionalFormatting sqref="B187:D187">
    <cfRule type="cellIs" dxfId="1144" priority="44" stopIfTrue="1" operator="lessThan">
      <formula>0</formula>
    </cfRule>
  </conditionalFormatting>
  <conditionalFormatting sqref="B187:D187">
    <cfRule type="cellIs" dxfId="1143" priority="43" stopIfTrue="1" operator="lessThan">
      <formula>0</formula>
    </cfRule>
  </conditionalFormatting>
  <conditionalFormatting sqref="B187:D187">
    <cfRule type="cellIs" dxfId="1142" priority="42" stopIfTrue="1" operator="lessThan">
      <formula>0</formula>
    </cfRule>
  </conditionalFormatting>
  <conditionalFormatting sqref="B187:D187">
    <cfRule type="cellIs" dxfId="1141" priority="41" stopIfTrue="1" operator="lessThan">
      <formula>0</formula>
    </cfRule>
  </conditionalFormatting>
  <conditionalFormatting sqref="B187:D187">
    <cfRule type="cellIs" dxfId="1140" priority="40" stopIfTrue="1" operator="lessThan">
      <formula>0</formula>
    </cfRule>
  </conditionalFormatting>
  <conditionalFormatting sqref="B187:D187">
    <cfRule type="cellIs" dxfId="1139" priority="39" stopIfTrue="1" operator="lessThan">
      <formula>0</formula>
    </cfRule>
  </conditionalFormatting>
  <conditionalFormatting sqref="B187:D187">
    <cfRule type="cellIs" dxfId="1138" priority="38" stopIfTrue="1" operator="lessThan">
      <formula>0</formula>
    </cfRule>
  </conditionalFormatting>
  <conditionalFormatting sqref="B187:D187">
    <cfRule type="cellIs" dxfId="1137" priority="37" stopIfTrue="1" operator="lessThan">
      <formula>0</formula>
    </cfRule>
  </conditionalFormatting>
  <conditionalFormatting sqref="B187:D187">
    <cfRule type="cellIs" dxfId="1136" priority="36" stopIfTrue="1" operator="lessThan">
      <formula>0</formula>
    </cfRule>
  </conditionalFormatting>
  <conditionalFormatting sqref="B187:D187">
    <cfRule type="cellIs" dxfId="1135" priority="35" stopIfTrue="1" operator="lessThan">
      <formula>0</formula>
    </cfRule>
  </conditionalFormatting>
  <conditionalFormatting sqref="B187:D187">
    <cfRule type="cellIs" dxfId="1134" priority="34" stopIfTrue="1" operator="lessThan">
      <formula>0</formula>
    </cfRule>
  </conditionalFormatting>
  <conditionalFormatting sqref="B187:D187">
    <cfRule type="cellIs" dxfId="1133" priority="33" stopIfTrue="1" operator="lessThan">
      <formula>0</formula>
    </cfRule>
  </conditionalFormatting>
  <conditionalFormatting sqref="B187:D187">
    <cfRule type="cellIs" dxfId="1132" priority="32" stopIfTrue="1" operator="lessThan">
      <formula>0</formula>
    </cfRule>
  </conditionalFormatting>
  <conditionalFormatting sqref="B187:D187">
    <cfRule type="cellIs" dxfId="1131" priority="31" stopIfTrue="1" operator="lessThan">
      <formula>0</formula>
    </cfRule>
  </conditionalFormatting>
  <conditionalFormatting sqref="B187:D187">
    <cfRule type="cellIs" dxfId="1130" priority="30" stopIfTrue="1" operator="lessThan">
      <formula>0</formula>
    </cfRule>
  </conditionalFormatting>
  <conditionalFormatting sqref="B187:D187">
    <cfRule type="cellIs" dxfId="1129" priority="29" stopIfTrue="1" operator="lessThan">
      <formula>0</formula>
    </cfRule>
  </conditionalFormatting>
  <conditionalFormatting sqref="B187:D187">
    <cfRule type="cellIs" dxfId="1128" priority="28" stopIfTrue="1" operator="lessThan">
      <formula>0</formula>
    </cfRule>
  </conditionalFormatting>
  <conditionalFormatting sqref="B187:D187">
    <cfRule type="cellIs" dxfId="1127" priority="27" stopIfTrue="1" operator="lessThan">
      <formula>0</formula>
    </cfRule>
  </conditionalFormatting>
  <conditionalFormatting sqref="B187:D187">
    <cfRule type="cellIs" dxfId="1126" priority="26" stopIfTrue="1" operator="lessThan">
      <formula>0</formula>
    </cfRule>
  </conditionalFormatting>
  <conditionalFormatting sqref="A187 E187:L187">
    <cfRule type="cellIs" dxfId="1125" priority="25" stopIfTrue="1" operator="lessThan">
      <formula>0</formula>
    </cfRule>
  </conditionalFormatting>
  <conditionalFormatting sqref="A187 E187:L187">
    <cfRule type="cellIs" dxfId="1124" priority="24" stopIfTrue="1" operator="lessThan">
      <formula>0</formula>
    </cfRule>
  </conditionalFormatting>
  <conditionalFormatting sqref="A187 E187:L187">
    <cfRule type="cellIs" dxfId="1123" priority="23" stopIfTrue="1" operator="lessThan">
      <formula>0</formula>
    </cfRule>
  </conditionalFormatting>
  <conditionalFormatting sqref="A187 E187:L187">
    <cfRule type="cellIs" dxfId="1122" priority="22" stopIfTrue="1" operator="lessThan">
      <formula>0</formula>
    </cfRule>
  </conditionalFormatting>
  <conditionalFormatting sqref="A187 E187:L187">
    <cfRule type="cellIs" dxfId="1121" priority="21" stopIfTrue="1" operator="lessThan">
      <formula>0</formula>
    </cfRule>
  </conditionalFormatting>
  <conditionalFormatting sqref="A187 E187:L187">
    <cfRule type="cellIs" dxfId="1120" priority="20" stopIfTrue="1" operator="lessThan">
      <formula>0</formula>
    </cfRule>
  </conditionalFormatting>
  <conditionalFormatting sqref="A187 E187:L187">
    <cfRule type="cellIs" dxfId="1119" priority="19" stopIfTrue="1" operator="lessThan">
      <formula>0</formula>
    </cfRule>
  </conditionalFormatting>
  <conditionalFormatting sqref="A187 E187:L187">
    <cfRule type="cellIs" dxfId="1118" priority="18" stopIfTrue="1" operator="lessThan">
      <formula>0</formula>
    </cfRule>
  </conditionalFormatting>
  <conditionalFormatting sqref="A187 E187:L187">
    <cfRule type="cellIs" dxfId="1117" priority="17" stopIfTrue="1" operator="lessThan">
      <formula>0</formula>
    </cfRule>
  </conditionalFormatting>
  <conditionalFormatting sqref="A187 E187:L187">
    <cfRule type="cellIs" dxfId="1116" priority="16" stopIfTrue="1" operator="lessThan">
      <formula>0</formula>
    </cfRule>
  </conditionalFormatting>
  <conditionalFormatting sqref="A187 E187:L187">
    <cfRule type="cellIs" dxfId="1115" priority="15" stopIfTrue="1" operator="lessThan">
      <formula>0</formula>
    </cfRule>
  </conditionalFormatting>
  <conditionalFormatting sqref="A187 E187:L187">
    <cfRule type="cellIs" dxfId="1114" priority="14" stopIfTrue="1" operator="lessThan">
      <formula>0</formula>
    </cfRule>
  </conditionalFormatting>
  <conditionalFormatting sqref="A187 E187:L187">
    <cfRule type="cellIs" dxfId="1113" priority="13" stopIfTrue="1" operator="lessThan">
      <formula>0</formula>
    </cfRule>
  </conditionalFormatting>
  <conditionalFormatting sqref="A187 E187:L187">
    <cfRule type="cellIs" dxfId="1112" priority="12" stopIfTrue="1" operator="lessThan">
      <formula>0</formula>
    </cfRule>
  </conditionalFormatting>
  <conditionalFormatting sqref="A187 E187:L187">
    <cfRule type="cellIs" dxfId="1111" priority="11" stopIfTrue="1" operator="lessThan">
      <formula>0</formula>
    </cfRule>
  </conditionalFormatting>
  <conditionalFormatting sqref="A187 E187:L187">
    <cfRule type="cellIs" dxfId="1110" priority="10" stopIfTrue="1" operator="lessThan">
      <formula>0</formula>
    </cfRule>
  </conditionalFormatting>
  <conditionalFormatting sqref="A187 E187:L187">
    <cfRule type="cellIs" dxfId="1109" priority="9" stopIfTrue="1" operator="lessThan">
      <formula>0</formula>
    </cfRule>
  </conditionalFormatting>
  <conditionalFormatting sqref="A187 E187:L187">
    <cfRule type="cellIs" dxfId="1108" priority="8" stopIfTrue="1" operator="lessThan">
      <formula>0</formula>
    </cfRule>
  </conditionalFormatting>
  <conditionalFormatting sqref="A187 E187:L187">
    <cfRule type="cellIs" dxfId="1107" priority="7" stopIfTrue="1" operator="lessThan">
      <formula>0</formula>
    </cfRule>
  </conditionalFormatting>
  <conditionalFormatting sqref="A187 E187:L187">
    <cfRule type="cellIs" dxfId="1106" priority="6" stopIfTrue="1" operator="lessThan">
      <formula>0</formula>
    </cfRule>
  </conditionalFormatting>
  <conditionalFormatting sqref="A187 E187:L187">
    <cfRule type="cellIs" dxfId="1105" priority="5" stopIfTrue="1" operator="lessThan">
      <formula>0</formula>
    </cfRule>
  </conditionalFormatting>
  <conditionalFormatting sqref="A187 E187:L187">
    <cfRule type="cellIs" dxfId="1104" priority="4" stopIfTrue="1" operator="lessThan">
      <formula>0</formula>
    </cfRule>
  </conditionalFormatting>
  <conditionalFormatting sqref="A187 E187:L187">
    <cfRule type="cellIs" dxfId="1103" priority="3" stopIfTrue="1" operator="lessThan">
      <formula>0</formula>
    </cfRule>
  </conditionalFormatting>
  <conditionalFormatting sqref="A187 E187:L187">
    <cfRule type="cellIs" dxfId="1102" priority="2" stopIfTrue="1" operator="lessThan">
      <formula>0</formula>
    </cfRule>
  </conditionalFormatting>
  <conditionalFormatting sqref="A187 E187:L187">
    <cfRule type="cellIs" dxfId="1101" priority="1" stopIfTrue="1" operator="lessThan">
      <formula>0</formula>
    </cfRule>
  </conditionalFormatting>
  <pageMargins left="0.81" right="0.46" top="0.43307086614173229" bottom="0.28999999999999998" header="0.35433070866141736" footer="0.23622047244094491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3"/>
  <sheetViews>
    <sheetView workbookViewId="0"/>
  </sheetViews>
  <sheetFormatPr defaultRowHeight="12.75" x14ac:dyDescent="0.2"/>
  <cols>
    <col min="1" max="1" width="8.7109375" style="84" customWidth="1"/>
    <col min="2" max="2" width="16.42578125" style="83" customWidth="1"/>
    <col min="3" max="3" width="16.7109375" style="84" customWidth="1"/>
    <col min="4" max="4" width="16.85546875" style="84" customWidth="1"/>
    <col min="5" max="5" width="4.7109375" style="84" customWidth="1"/>
    <col min="6" max="6" width="24.28515625" style="84" customWidth="1"/>
    <col min="7" max="7" width="15.28515625" style="84" customWidth="1"/>
    <col min="8" max="9" width="16.7109375" style="84" customWidth="1"/>
    <col min="10" max="11" width="10.140625" style="84" bestFit="1" customWidth="1"/>
    <col min="12" max="19" width="9.140625" style="84"/>
    <col min="20" max="20" width="7.7109375" style="84" customWidth="1"/>
    <col min="21" max="16384" width="9.140625" style="84"/>
  </cols>
  <sheetData>
    <row r="1" spans="1:4" s="30" customFormat="1" ht="20.25" x14ac:dyDescent="0.3">
      <c r="A1" s="6" t="s">
        <v>68</v>
      </c>
      <c r="B1" s="40"/>
    </row>
    <row r="2" spans="1:4" s="29" customFormat="1" ht="15.75" x14ac:dyDescent="0.25">
      <c r="A2" s="2" t="s">
        <v>69</v>
      </c>
      <c r="B2" s="41"/>
    </row>
    <row r="3" spans="1:4" ht="13.5" customHeight="1" x14ac:dyDescent="0.2">
      <c r="A3" s="82">
        <v>5.9457300000000002</v>
      </c>
    </row>
    <row r="4" spans="1:4" ht="61.5" customHeight="1" x14ac:dyDescent="0.2">
      <c r="A4" s="85"/>
      <c r="B4" s="86" t="s">
        <v>262</v>
      </c>
      <c r="C4" s="87" t="s">
        <v>60</v>
      </c>
      <c r="D4" s="87" t="s">
        <v>70</v>
      </c>
    </row>
    <row r="5" spans="1:4" x14ac:dyDescent="0.2">
      <c r="A5" s="88" t="s">
        <v>80</v>
      </c>
      <c r="B5" s="89">
        <f>[8]Tammi!C15</f>
        <v>72.915638931000004</v>
      </c>
      <c r="C5" s="90">
        <f>[8]Tammi!D15</f>
        <v>58.639518946000003</v>
      </c>
      <c r="D5" s="91">
        <f>B5*[7]Tammi!C15</f>
        <v>13336707.854313487</v>
      </c>
    </row>
    <row r="6" spans="1:4" x14ac:dyDescent="0.2">
      <c r="A6" s="88" t="s">
        <v>81</v>
      </c>
      <c r="B6" s="89">
        <f>[8]Helmi!C15</f>
        <v>75.515670799000006</v>
      </c>
      <c r="C6" s="90">
        <f>[8]Helmi!D15</f>
        <v>62.089099929</v>
      </c>
      <c r="D6" s="91">
        <f>B6*[7]Helmi!C15</f>
        <v>12691239.150150741</v>
      </c>
    </row>
    <row r="7" spans="1:4" x14ac:dyDescent="0.2">
      <c r="A7" s="88" t="s">
        <v>82</v>
      </c>
      <c r="B7" s="89">
        <f>[8]Maalis!C15</f>
        <v>76.282173436999997</v>
      </c>
      <c r="C7" s="90">
        <f>[8]Maalis!D15</f>
        <v>63.834138598999999</v>
      </c>
      <c r="D7" s="91">
        <f>B7*[7]Maalis!C15</f>
        <v>14755489.65443922</v>
      </c>
    </row>
    <row r="8" spans="1:4" x14ac:dyDescent="0.2">
      <c r="A8" s="88" t="s">
        <v>83</v>
      </c>
      <c r="B8" s="89">
        <f>[8]Huhti!C15</f>
        <v>70.034266504000001</v>
      </c>
      <c r="C8" s="90">
        <f>[8]Huhti!D15</f>
        <v>56.232577206999999</v>
      </c>
      <c r="D8" s="91">
        <f>B8*[7]Huhti!C15</f>
        <v>11984403.752697488</v>
      </c>
    </row>
    <row r="9" spans="1:4" x14ac:dyDescent="0.2">
      <c r="A9" s="92" t="s">
        <v>84</v>
      </c>
      <c r="B9" s="93">
        <f>[8]Touko!C15</f>
        <v>73.746302947999993</v>
      </c>
      <c r="C9" s="94">
        <f>[8]Touko!D15</f>
        <v>71.064829899000003</v>
      </c>
      <c r="D9" s="95">
        <f>B9*[7]Touko!C15</f>
        <v>16655676.267108746</v>
      </c>
    </row>
    <row r="10" spans="1:4" x14ac:dyDescent="0.2">
      <c r="A10" s="92" t="s">
        <v>85</v>
      </c>
      <c r="B10" s="93">
        <f>[8]Kesä!C15</f>
        <v>69.417308007000003</v>
      </c>
      <c r="C10" s="94">
        <f>[8]Kesä!D15</f>
        <v>76.232529333000002</v>
      </c>
      <c r="D10" s="95">
        <f>B10*[7]Kesä!C15</f>
        <v>17977069.671880797</v>
      </c>
    </row>
    <row r="11" spans="1:4" x14ac:dyDescent="0.2">
      <c r="A11" s="92" t="s">
        <v>86</v>
      </c>
      <c r="B11" s="93">
        <f>[8]Heinä!C15</f>
        <v>45.724432747999998</v>
      </c>
      <c r="C11" s="94">
        <f>[8]Heinä!D15</f>
        <v>64.126424565999997</v>
      </c>
      <c r="D11" s="95">
        <f>B11*[7]Heinä!C15</f>
        <v>12516194.700542787</v>
      </c>
    </row>
    <row r="12" spans="1:4" x14ac:dyDescent="0.2">
      <c r="A12" s="92" t="s">
        <v>87</v>
      </c>
      <c r="B12" s="93">
        <f>[8]Elo!C15</f>
        <v>57.801662463</v>
      </c>
      <c r="C12" s="94">
        <f>[8]Elo!D15</f>
        <v>83.079271516000006</v>
      </c>
      <c r="D12" s="95">
        <f>B12*[7]Elo!C15</f>
        <v>18200760.881336831</v>
      </c>
    </row>
    <row r="13" spans="1:4" ht="12.75" customHeight="1" x14ac:dyDescent="0.2">
      <c r="A13" s="92" t="s">
        <v>88</v>
      </c>
      <c r="B13" s="93">
        <f>[8]Syys!C15</f>
        <v>77.511219933000007</v>
      </c>
      <c r="C13" s="94">
        <f>[8]Syys!D15</f>
        <v>74.756976680999998</v>
      </c>
      <c r="D13" s="95">
        <f>B13*[7]Syys!C15</f>
        <v>17436691.502467882</v>
      </c>
    </row>
    <row r="14" spans="1:4" ht="12.75" customHeight="1" x14ac:dyDescent="0.2">
      <c r="A14" s="88" t="s">
        <v>89</v>
      </c>
      <c r="B14" s="89">
        <f>[8]Loka!C15</f>
        <v>73.771135064000006</v>
      </c>
      <c r="C14" s="90">
        <f>[8]Loka!D15</f>
        <v>64.990896395999997</v>
      </c>
      <c r="D14" s="91">
        <f>B14*[7]Loka!C15</f>
        <v>14779235.427586697</v>
      </c>
    </row>
    <row r="15" spans="1:4" x14ac:dyDescent="0.2">
      <c r="A15" s="88" t="s">
        <v>90</v>
      </c>
      <c r="B15" s="89">
        <f>[8]Marras!C15</f>
        <v>74.346740410999999</v>
      </c>
      <c r="C15" s="90">
        <f>[8]Marras!D15</f>
        <v>67.800151623999994</v>
      </c>
      <c r="D15" s="91">
        <f>B15*[7]Marras!C15</f>
        <v>14666976.254801258</v>
      </c>
    </row>
    <row r="16" spans="1:4" x14ac:dyDescent="0.2">
      <c r="A16" s="88" t="s">
        <v>92</v>
      </c>
      <c r="B16" s="89">
        <f>[8]Joulu!C15</f>
        <v>64.200635206000001</v>
      </c>
      <c r="C16" s="90">
        <f>[8]Joulu!D15</f>
        <v>51.408968266999999</v>
      </c>
      <c r="D16" s="91">
        <f>B16*[7]Joulu!C15</f>
        <v>9730826.0775382146</v>
      </c>
    </row>
    <row r="17" spans="1:9" x14ac:dyDescent="0.2">
      <c r="A17" s="88" t="s">
        <v>94</v>
      </c>
      <c r="B17" s="89">
        <f>[10]Tammi!C15</f>
        <v>70.349985580999999</v>
      </c>
      <c r="C17" s="90">
        <f>[10]Tammi!D15</f>
        <v>56.851742469000001</v>
      </c>
      <c r="D17" s="91">
        <f>B17*[9]Tammi!C15</f>
        <v>12215782.546241583</v>
      </c>
    </row>
    <row r="18" spans="1:9" x14ac:dyDescent="0.2">
      <c r="A18" s="88" t="s">
        <v>96</v>
      </c>
      <c r="B18" s="89">
        <f>[10]Helmi!C15</f>
        <v>74.902697898</v>
      </c>
      <c r="C18" s="90">
        <f>[10]Helmi!D15</f>
        <v>57.391592285999998</v>
      </c>
      <c r="D18" s="91">
        <f>B18*[9]Helmi!C15</f>
        <v>11820544.560679177</v>
      </c>
    </row>
    <row r="19" spans="1:9" x14ac:dyDescent="0.2">
      <c r="A19" s="88" t="s">
        <v>97</v>
      </c>
      <c r="B19" s="89">
        <f>[10]Maalis!C15</f>
        <v>72.194319120000003</v>
      </c>
      <c r="C19" s="90">
        <f>[10]Maalis!D15</f>
        <v>58.495120255000003</v>
      </c>
      <c r="D19" s="91">
        <f>B19*[9]Maalis!C15</f>
        <v>12716740.535711521</v>
      </c>
    </row>
    <row r="20" spans="1:9" x14ac:dyDescent="0.2">
      <c r="A20" s="88" t="s">
        <v>98</v>
      </c>
      <c r="B20" s="89">
        <f>[10]Huhti!C15</f>
        <v>74.864584859000004</v>
      </c>
      <c r="C20" s="90">
        <f>[10]Huhti!D15</f>
        <v>60.441778069999998</v>
      </c>
      <c r="D20" s="91">
        <f>B20*[9]Huhti!C15</f>
        <v>13497036.545889676</v>
      </c>
    </row>
    <row r="21" spans="1:9" x14ac:dyDescent="0.2">
      <c r="A21" s="92" t="s">
        <v>99</v>
      </c>
      <c r="B21" s="93">
        <f>[10]Touko!C15</f>
        <v>68.945451379000005</v>
      </c>
      <c r="C21" s="94">
        <f>[10]Touko!D15</f>
        <v>68.214947878999993</v>
      </c>
      <c r="D21" s="95">
        <f>B21*[9]Touko!C15</f>
        <v>15413858.782997515</v>
      </c>
    </row>
    <row r="22" spans="1:9" x14ac:dyDescent="0.2">
      <c r="A22" s="92" t="s">
        <v>100</v>
      </c>
      <c r="B22" s="93">
        <f>[10]Kesä!C15</f>
        <v>67.321491918000007</v>
      </c>
      <c r="C22" s="94">
        <f>[10]Kesä!D15</f>
        <v>74.452282393999994</v>
      </c>
      <c r="D22" s="95">
        <f>B22*[9]Kesä!C15</f>
        <v>17279205.366117306</v>
      </c>
    </row>
    <row r="23" spans="1:9" x14ac:dyDescent="0.2">
      <c r="A23" s="92" t="s">
        <v>101</v>
      </c>
      <c r="B23" s="93">
        <f>[10]Heinä!C15</f>
        <v>40.526745388999998</v>
      </c>
      <c r="C23" s="94">
        <f>[10]Heinä!D15</f>
        <v>65.118105994999993</v>
      </c>
      <c r="D23" s="95">
        <f>B23*[9]Heinä!C15</f>
        <v>11277174.805670084</v>
      </c>
    </row>
    <row r="24" spans="1:9" x14ac:dyDescent="0.2">
      <c r="A24" s="92" t="s">
        <v>102</v>
      </c>
      <c r="B24" s="93">
        <f>[10]Elo!C15</f>
        <v>58.359306148999998</v>
      </c>
      <c r="C24" s="94">
        <f>[10]Elo!D15</f>
        <v>77.888025400999993</v>
      </c>
      <c r="D24" s="95">
        <f>B24*[9]Elo!C15</f>
        <v>17547651.250799768</v>
      </c>
    </row>
    <row r="25" spans="1:9" x14ac:dyDescent="0.2">
      <c r="A25" s="92" t="s">
        <v>103</v>
      </c>
      <c r="B25" s="93">
        <f>[10]Syys!C15</f>
        <v>77.619570932000002</v>
      </c>
      <c r="C25" s="94">
        <f>[10]Syys!D15</f>
        <v>75.897872104000001</v>
      </c>
      <c r="D25" s="95">
        <f>B25*[9]Syys!C15</f>
        <v>17400134.454968303</v>
      </c>
    </row>
    <row r="26" spans="1:9" x14ac:dyDescent="0.2">
      <c r="A26" s="88" t="s">
        <v>104</v>
      </c>
      <c r="B26" s="89">
        <f>[10]Loka!C15</f>
        <v>77.227172373000002</v>
      </c>
      <c r="C26" s="90">
        <f>[10]Loka!D15</f>
        <v>67.726806194000005</v>
      </c>
      <c r="D26" s="91">
        <f>B26*[9]Loka!C15</f>
        <v>15779133.086423734</v>
      </c>
    </row>
    <row r="27" spans="1:9" x14ac:dyDescent="0.2">
      <c r="A27" s="88" t="s">
        <v>105</v>
      </c>
      <c r="B27" s="89">
        <f>[10]Marras!C15</f>
        <v>74.247074277999999</v>
      </c>
      <c r="C27" s="90">
        <f>[10]Marras!D15</f>
        <v>66.305618039999999</v>
      </c>
      <c r="D27" s="91">
        <f>B27*[9]Marras!C15</f>
        <v>14295754.422708955</v>
      </c>
    </row>
    <row r="28" spans="1:9" x14ac:dyDescent="0.2">
      <c r="A28" s="88" t="s">
        <v>106</v>
      </c>
      <c r="B28" s="89">
        <f>[10]Joulu!C15</f>
        <v>70.894262577999996</v>
      </c>
      <c r="C28" s="90">
        <f>[10]Joulu!D15</f>
        <v>48.468871731999997</v>
      </c>
      <c r="D28" s="91">
        <f>B28*[9]Joulu!C15</f>
        <v>9663384.2492194455</v>
      </c>
    </row>
    <row r="29" spans="1:9" x14ac:dyDescent="0.2">
      <c r="A29" s="88" t="s">
        <v>108</v>
      </c>
      <c r="B29" s="89">
        <f>[12]Tammi!C15</f>
        <v>74.766321546</v>
      </c>
      <c r="C29" s="90">
        <f>[12]Tammi!D15</f>
        <v>54.763154890999999</v>
      </c>
      <c r="D29" s="91">
        <f>B29*[11]Tammi!C15</f>
        <v>12204181.432275126</v>
      </c>
    </row>
    <row r="30" spans="1:9" x14ac:dyDescent="0.2">
      <c r="A30" s="88" t="s">
        <v>109</v>
      </c>
      <c r="B30" s="89">
        <f>[12]Helmi!C15</f>
        <v>75.007388320000004</v>
      </c>
      <c r="C30" s="90">
        <f>[12]Helmi!D15</f>
        <v>53.061419092999998</v>
      </c>
      <c r="D30" s="91">
        <f>B30*[11]Helmi!C15</f>
        <v>10681052.096768001</v>
      </c>
    </row>
    <row r="31" spans="1:9" ht="14.25" customHeight="1" x14ac:dyDescent="0.2">
      <c r="A31" s="88" t="s">
        <v>110</v>
      </c>
      <c r="B31" s="89">
        <f>[12]Maalis!C15</f>
        <v>78.170891079</v>
      </c>
      <c r="C31" s="90">
        <f>[12]Maalis!D15</f>
        <v>57.186218504999999</v>
      </c>
      <c r="D31" s="91">
        <f>B31*[11]Maalis!C15</f>
        <v>13288504.287192447</v>
      </c>
    </row>
    <row r="32" spans="1:9" x14ac:dyDescent="0.2">
      <c r="A32" s="88" t="s">
        <v>111</v>
      </c>
      <c r="B32" s="89">
        <f>[12]Huhti!C15</f>
        <v>70.630670534000004</v>
      </c>
      <c r="C32" s="90">
        <f>[12]Huhti!D15</f>
        <v>53.655574004999998</v>
      </c>
      <c r="D32" s="91">
        <f>B32*[11]Huhti!C15</f>
        <v>11705409.135588219</v>
      </c>
      <c r="G32" s="87" t="s">
        <v>263</v>
      </c>
      <c r="H32" s="87" t="s">
        <v>264</v>
      </c>
      <c r="I32" s="85" t="s">
        <v>265</v>
      </c>
    </row>
    <row r="33" spans="1:11" ht="12.75" customHeight="1" x14ac:dyDescent="0.2">
      <c r="A33" s="92" t="s">
        <v>112</v>
      </c>
      <c r="B33" s="93">
        <f>[12]Touko!C15</f>
        <v>80.037400464000001</v>
      </c>
      <c r="C33" s="94">
        <f>[12]Touko!D15</f>
        <v>71.552045333999999</v>
      </c>
      <c r="D33" s="95">
        <f>B33*[11]Touko!C15</f>
        <v>18741237.543048386</v>
      </c>
      <c r="G33" s="87" t="s">
        <v>144</v>
      </c>
      <c r="H33" s="87" t="s">
        <v>145</v>
      </c>
      <c r="I33" s="85" t="s">
        <v>266</v>
      </c>
    </row>
    <row r="34" spans="1:11" x14ac:dyDescent="0.2">
      <c r="A34" s="92" t="s">
        <v>113</v>
      </c>
      <c r="B34" s="93">
        <f>[12]Kesä!C15</f>
        <v>71.459936389000006</v>
      </c>
      <c r="C34" s="94">
        <f>[12]Kesä!D15</f>
        <v>72.139635306000002</v>
      </c>
      <c r="D34" s="95">
        <f>B34*[11]Touko!C15</f>
        <v>16732772.865102686</v>
      </c>
      <c r="F34" s="96">
        <v>2001</v>
      </c>
      <c r="G34" s="97">
        <f>[8]Tammijoulu!C15</f>
        <v>68.312714155999998</v>
      </c>
      <c r="H34" s="98">
        <f>[8]Tammijoulu!D15</f>
        <v>66.450660236999994</v>
      </c>
      <c r="I34" s="99">
        <f>G34*[7]Tammijoulu!C15</f>
        <v>175092385.96595776</v>
      </c>
    </row>
    <row r="35" spans="1:11" x14ac:dyDescent="0.2">
      <c r="A35" s="92" t="s">
        <v>114</v>
      </c>
      <c r="B35" s="93">
        <f>[12]Heinä!C15</f>
        <v>42.495955958000003</v>
      </c>
      <c r="C35" s="94">
        <f>[12]Heinä!D15</f>
        <v>58.234206327999999</v>
      </c>
      <c r="D35" s="95">
        <f>B35*[11]Heinä!C15</f>
        <v>11349437.453659019</v>
      </c>
      <c r="F35" s="96">
        <v>2002</v>
      </c>
      <c r="G35" s="97">
        <f>[10]Tammijoulu!C15</f>
        <v>67.681035647000002</v>
      </c>
      <c r="H35" s="98">
        <f>[10]Tammijoulu!D15</f>
        <v>65.044432852</v>
      </c>
      <c r="I35" s="99">
        <f>G35*[9]Tammijoulu!C15</f>
        <v>169501130.16573891</v>
      </c>
    </row>
    <row r="36" spans="1:11" x14ac:dyDescent="0.2">
      <c r="A36" s="92" t="s">
        <v>115</v>
      </c>
      <c r="B36" s="93">
        <f>[12]Elo!C15</f>
        <v>64.053885363999996</v>
      </c>
      <c r="C36" s="94">
        <f>[12]Elo!D15</f>
        <v>81.828679147000003</v>
      </c>
      <c r="D36" s="95">
        <f>B36*[11]Elo!C15</f>
        <v>20573211.224521704</v>
      </c>
      <c r="F36" s="96">
        <v>2003</v>
      </c>
      <c r="G36" s="97">
        <f>[12]Tammijoulu!C15</f>
        <v>69.515874221000004</v>
      </c>
      <c r="H36" s="98">
        <f>[12]Tammijoulu!D15</f>
        <v>63.647461290999999</v>
      </c>
      <c r="I36" s="99">
        <f>G36*[11]Tammijoulu!C15</f>
        <v>174635832.77351803</v>
      </c>
    </row>
    <row r="37" spans="1:11" x14ac:dyDescent="0.2">
      <c r="A37" s="92" t="s">
        <v>116</v>
      </c>
      <c r="B37" s="93">
        <f>[12]Syys!C15</f>
        <v>78.592222636000002</v>
      </c>
      <c r="C37" s="100">
        <f>[12]Syys!D15</f>
        <v>76.918830595000003</v>
      </c>
      <c r="D37" s="95">
        <f>B37*[11]Syys!C15</f>
        <v>18867084.742666069</v>
      </c>
      <c r="F37" s="96">
        <v>2004</v>
      </c>
      <c r="G37" s="97">
        <f>[14]Tammijoulu!C15</f>
        <v>67.273410702000007</v>
      </c>
      <c r="H37" s="98">
        <f>[14]Tammijoulu!D15</f>
        <v>65.283503383999999</v>
      </c>
      <c r="I37" s="99">
        <f>G37*[13]Tammijoulu!C15</f>
        <v>168015679.59529853</v>
      </c>
    </row>
    <row r="38" spans="1:11" x14ac:dyDescent="0.2">
      <c r="A38" s="88" t="s">
        <v>117</v>
      </c>
      <c r="B38" s="89">
        <f>[12]Loka!C15</f>
        <v>71.996678983999999</v>
      </c>
      <c r="C38" s="101">
        <f>[12]Loka!D15</f>
        <v>63.323052398000002</v>
      </c>
      <c r="D38" s="91">
        <f>B38*[11]Loka!C15</f>
        <v>14546928.9887172</v>
      </c>
      <c r="F38" s="96">
        <v>2005</v>
      </c>
      <c r="G38" s="97">
        <f>[16]Tammijoulu!C15</f>
        <v>73.537217192</v>
      </c>
      <c r="H38" s="98">
        <f>[16]Tammijoulu!D15</f>
        <v>66.728819782000002</v>
      </c>
      <c r="I38" s="99">
        <f>G38*[15]Tammijoulu!C15</f>
        <v>187922152.41764024</v>
      </c>
    </row>
    <row r="39" spans="1:11" x14ac:dyDescent="0.2">
      <c r="A39" s="88" t="s">
        <v>119</v>
      </c>
      <c r="B39" s="89">
        <f>[12]Marras!C15</f>
        <v>72.209296395999999</v>
      </c>
      <c r="C39" s="101">
        <f>[12]Marras!D15</f>
        <v>66.054199839000006</v>
      </c>
      <c r="D39" s="91">
        <f>B39*[11]Marras!C15</f>
        <v>14059511.05478318</v>
      </c>
      <c r="F39" s="96">
        <v>2006</v>
      </c>
      <c r="G39" s="97">
        <f>[18]Tammijoulu!C15</f>
        <v>73.501654931000004</v>
      </c>
      <c r="H39" s="98">
        <f>[18]Tammijoulu!D15</f>
        <v>68.988110554000002</v>
      </c>
      <c r="I39" s="99">
        <f>G39*[17]Tammijoulu!C15</f>
        <v>202700585.41740894</v>
      </c>
    </row>
    <row r="40" spans="1:11" x14ac:dyDescent="0.2">
      <c r="A40" s="88" t="s">
        <v>120</v>
      </c>
      <c r="B40" s="89">
        <f>[12]Joulu!C15</f>
        <v>63.594323772000003</v>
      </c>
      <c r="C40" s="101">
        <f>[12]Joulu!D15</f>
        <v>50.558209910000002</v>
      </c>
      <c r="D40" s="91">
        <f>B40*[11]Joulu!C15</f>
        <v>9841666.7639834043</v>
      </c>
      <c r="F40" s="96">
        <v>2007</v>
      </c>
      <c r="G40" s="97">
        <f>[20]Tammijoulu!C15</f>
        <v>72.207082087000003</v>
      </c>
      <c r="H40" s="98">
        <f>[20]Tammijoulu!D15</f>
        <v>70.396528595000007</v>
      </c>
      <c r="I40" s="99">
        <f>G40*[19]Tammijoulu!C15</f>
        <v>215474236.76204801</v>
      </c>
    </row>
    <row r="41" spans="1:11" x14ac:dyDescent="0.2">
      <c r="A41" s="88" t="s">
        <v>124</v>
      </c>
      <c r="B41" s="89">
        <f>[14]Tammi!C15</f>
        <v>67.794771616999995</v>
      </c>
      <c r="C41" s="101">
        <f>[14]Tammi!D15</f>
        <v>55.900586990999997</v>
      </c>
      <c r="D41" s="91">
        <f>B41*[13]Tammi!C15</f>
        <v>11609244.486466696</v>
      </c>
      <c r="F41" s="96">
        <v>2008</v>
      </c>
      <c r="G41" s="97">
        <f>[38]Tammijoulu!C15</f>
        <v>71.934353946000002</v>
      </c>
      <c r="H41" s="98">
        <f>[38]Tammijoulu!D15</f>
        <v>68.841358197000005</v>
      </c>
      <c r="I41" s="99">
        <f>G41*[39]Tammijoulu!C15</f>
        <v>221717288.61637828</v>
      </c>
      <c r="J41" s="102"/>
    </row>
    <row r="42" spans="1:11" x14ac:dyDescent="0.2">
      <c r="A42" s="88" t="s">
        <v>125</v>
      </c>
      <c r="B42" s="89">
        <f>[14]Helmi!C15</f>
        <v>74.685960828000006</v>
      </c>
      <c r="C42" s="101">
        <f>[14]Helmi!D15</f>
        <v>51.731876755999998</v>
      </c>
      <c r="D42" s="91">
        <f>B42*[13]Helmi!C15</f>
        <v>10773748.593282312</v>
      </c>
      <c r="F42" s="96">
        <v>2009</v>
      </c>
      <c r="G42" s="97">
        <f>[40]Tammijoulu!C15</f>
        <v>64.553617602000003</v>
      </c>
      <c r="H42" s="98">
        <f>[40]Tammijoulu!D15</f>
        <v>62.403214642999998</v>
      </c>
      <c r="I42" s="99">
        <f>G42*[41]Tammijoulu!C15</f>
        <v>187750388.13197848</v>
      </c>
    </row>
    <row r="43" spans="1:11" x14ac:dyDescent="0.2">
      <c r="A43" s="88" t="s">
        <v>127</v>
      </c>
      <c r="B43" s="89">
        <f>[14]Maalis!C15</f>
        <v>78.645240071000003</v>
      </c>
      <c r="C43" s="101">
        <f>[14]Maalis!D15</f>
        <v>59.369364890999996</v>
      </c>
      <c r="D43" s="91">
        <f>B43*[13]Maalis!C15</f>
        <v>13648094.96192134</v>
      </c>
      <c r="F43" s="96">
        <v>2010</v>
      </c>
      <c r="G43" s="103">
        <f>[42]Tammijoulu!C15</f>
        <v>62.539011656</v>
      </c>
      <c r="H43" s="104">
        <f>[42]Tammijoulu!D15</f>
        <v>67.234997557</v>
      </c>
      <c r="I43" s="105">
        <f>G43*[43]Tammijoulu!C15</f>
        <v>199320335.4532572</v>
      </c>
    </row>
    <row r="44" spans="1:11" x14ac:dyDescent="0.2">
      <c r="A44" s="88" t="s">
        <v>128</v>
      </c>
      <c r="B44" s="89">
        <f>[14]Huhti!C15</f>
        <v>69.819103553000005</v>
      </c>
      <c r="C44" s="101">
        <f>[14]Huhti!D15</f>
        <v>54.473842140999999</v>
      </c>
      <c r="D44" s="91">
        <f>B44*[13]Huhti!C15</f>
        <v>11355309.182756368</v>
      </c>
      <c r="F44" s="106">
        <v>2011</v>
      </c>
      <c r="G44" s="107">
        <f>[44]Tammijoulu!C15</f>
        <v>64.299732139</v>
      </c>
      <c r="H44" s="108">
        <f>[44]Tammijoulu!D15</f>
        <v>69.522389820000001</v>
      </c>
      <c r="I44" s="109">
        <f>G44*[45]Tammijoulu!C15</f>
        <v>216302434.22336397</v>
      </c>
      <c r="K44" s="102"/>
    </row>
    <row r="45" spans="1:11" x14ac:dyDescent="0.2">
      <c r="A45" s="92" t="s">
        <v>129</v>
      </c>
      <c r="B45" s="93">
        <f>[14]Touko!C15</f>
        <v>71.270240849999993</v>
      </c>
      <c r="C45" s="100">
        <f>[14]Touko!D15</f>
        <v>70.107063257999997</v>
      </c>
      <c r="D45" s="95">
        <f>B45*[13]Touko!C15</f>
        <v>15755854.685191199</v>
      </c>
      <c r="F45" s="110">
        <v>2012</v>
      </c>
      <c r="G45" s="103">
        <f>[46]Tammijoulu!C15</f>
        <v>69.294122106000003</v>
      </c>
      <c r="H45" s="104">
        <f>[46]Tammijoulu!D15</f>
        <v>69.436584663000005</v>
      </c>
      <c r="I45" s="105">
        <f>G45*[47]Tammijoulu!C15</f>
        <v>233267367.12794572</v>
      </c>
      <c r="K45" s="102"/>
    </row>
    <row r="46" spans="1:11" x14ac:dyDescent="0.2">
      <c r="A46" s="92" t="s">
        <v>130</v>
      </c>
      <c r="B46" s="93">
        <f>[14]Kesä!C15</f>
        <v>70.665463697999996</v>
      </c>
      <c r="C46" s="100">
        <f>[14]Kesä!D15</f>
        <v>76.525717088999997</v>
      </c>
      <c r="D46" s="95">
        <f>B46*[13]Kesä!C15</f>
        <v>17784730.576194149</v>
      </c>
      <c r="F46" s="126">
        <v>2013</v>
      </c>
      <c r="G46" s="127">
        <f>[32]Tammijoulu!C15</f>
        <v>69.200667889000002</v>
      </c>
      <c r="H46" s="128">
        <f>[32]Tammijoulu!D15</f>
        <v>67.783534414000002</v>
      </c>
      <c r="I46" s="129">
        <f>G46*[31]Tammijoulu!C15</f>
        <v>225849527.78265041</v>
      </c>
    </row>
    <row r="47" spans="1:11" ht="13.5" customHeight="1" x14ac:dyDescent="0.2">
      <c r="A47" s="92" t="s">
        <v>131</v>
      </c>
      <c r="B47" s="93">
        <f>[14]Heinä!C15</f>
        <v>38.820992158999999</v>
      </c>
      <c r="C47" s="100">
        <f>[14]Heinä!D15</f>
        <v>66.377846730000002</v>
      </c>
      <c r="D47" s="95">
        <f>B47*[13]Heinä!C15</f>
        <v>11337593.118051631</v>
      </c>
      <c r="F47" s="126">
        <v>2014</v>
      </c>
      <c r="G47" s="127">
        <f>[34]Tammijoulu!C15</f>
        <v>70.214300111</v>
      </c>
      <c r="H47" s="128">
        <f>[34]Tammijoulu!D15</f>
        <v>67.766303112000003</v>
      </c>
      <c r="I47" s="129">
        <f>G47*[33]Tammijoulu!C15</f>
        <v>231625811.99247134</v>
      </c>
    </row>
    <row r="48" spans="1:11" x14ac:dyDescent="0.2">
      <c r="A48" s="92" t="s">
        <v>132</v>
      </c>
      <c r="B48" s="93">
        <f>[14]Elo!C15</f>
        <v>55.777628896000003</v>
      </c>
      <c r="C48" s="100">
        <f>[14]Elo!D15</f>
        <v>81.650893569000004</v>
      </c>
      <c r="D48" s="95">
        <f>B15*[13]Elo!C15</f>
        <v>23301086.258951921</v>
      </c>
      <c r="F48" s="137" t="s">
        <v>324</v>
      </c>
      <c r="G48" s="146">
        <f>[36]Tammijoulu!C15</f>
        <v>68.232928189999996</v>
      </c>
      <c r="H48" s="147">
        <f>[36]Tammijoulu!D15</f>
        <v>70.087330996000006</v>
      </c>
      <c r="I48" s="148">
        <f>G48*[35]Tammijoulu!C15</f>
        <v>218435915.30370811</v>
      </c>
    </row>
    <row r="49" spans="1:11" x14ac:dyDescent="0.2">
      <c r="A49" s="92" t="s">
        <v>133</v>
      </c>
      <c r="B49" s="93">
        <f>[14]Syys!C15</f>
        <v>80.103447043000003</v>
      </c>
      <c r="C49" s="100">
        <f>[14]Syys!D15</f>
        <v>80.622102742999999</v>
      </c>
      <c r="D49" s="95">
        <f>B49*[13]Syys!C15</f>
        <v>18693901.643318996</v>
      </c>
      <c r="F49" s="126" t="s">
        <v>326</v>
      </c>
      <c r="G49" s="149">
        <f>[48]Tammijoulu!C15</f>
        <v>70.504136560000006</v>
      </c>
      <c r="H49" s="150">
        <f>[48]Tammijoulu!D15</f>
        <v>69.065010638000004</v>
      </c>
      <c r="I49" s="151">
        <f>G49*[49]Tammijoulu!C15</f>
        <v>216506006.16013515</v>
      </c>
    </row>
    <row r="50" spans="1:11" x14ac:dyDescent="0.2">
      <c r="A50" s="88" t="s">
        <v>134</v>
      </c>
      <c r="B50" s="89">
        <f>[14]Loka!C15</f>
        <v>72.130812090000006</v>
      </c>
      <c r="C50" s="101">
        <f>[14]Loka!D15</f>
        <v>65.973863768000001</v>
      </c>
      <c r="D50" s="91">
        <f>B15*[13]Loka!C15</f>
        <v>14795670.462452698</v>
      </c>
      <c r="F50" s="138" t="s">
        <v>61</v>
      </c>
      <c r="G50" s="1"/>
      <c r="H50" s="10"/>
      <c r="I50"/>
    </row>
    <row r="51" spans="1:11" x14ac:dyDescent="0.2">
      <c r="A51" s="88" t="s">
        <v>135</v>
      </c>
      <c r="B51" s="89">
        <f>[14]Marras!C15</f>
        <v>77.848621128999994</v>
      </c>
      <c r="C51" s="101">
        <f>[14]Marras!D15</f>
        <v>67.677504149000001</v>
      </c>
      <c r="D51" s="91">
        <f>B51*[13]Marras!C15</f>
        <v>14599029.768942498</v>
      </c>
      <c r="F51" s="139" t="s">
        <v>267</v>
      </c>
      <c r="G51" s="140">
        <f t="shared" ref="G51:I63" si="0">G35-G34</f>
        <v>-0.63167850899999678</v>
      </c>
      <c r="H51" s="141">
        <f t="shared" si="0"/>
        <v>-1.406227384999994</v>
      </c>
      <c r="I51" s="142">
        <f t="shared" si="0"/>
        <v>-5591255.8002188504</v>
      </c>
    </row>
    <row r="52" spans="1:11" x14ac:dyDescent="0.2">
      <c r="A52" s="88" t="s">
        <v>136</v>
      </c>
      <c r="B52" s="89">
        <f>[14]Joulu!C15</f>
        <v>68.319132103000001</v>
      </c>
      <c r="C52" s="101">
        <f>[14]Joulu!D15</f>
        <v>50.602848770000001</v>
      </c>
      <c r="D52" s="91">
        <f>B52*[13]Joulu!C15</f>
        <v>10091623.96033044</v>
      </c>
      <c r="F52" s="139" t="s">
        <v>268</v>
      </c>
      <c r="G52" s="140">
        <f t="shared" si="0"/>
        <v>1.8348385740000026</v>
      </c>
      <c r="H52" s="141">
        <f t="shared" si="0"/>
        <v>-1.3969715610000009</v>
      </c>
      <c r="I52" s="142">
        <f t="shared" si="0"/>
        <v>5134702.6077791154</v>
      </c>
    </row>
    <row r="53" spans="1:11" x14ac:dyDescent="0.2">
      <c r="A53" s="88" t="s">
        <v>138</v>
      </c>
      <c r="B53" s="89">
        <f>[16]Tammi!C15</f>
        <v>74.073255252999999</v>
      </c>
      <c r="C53" s="101">
        <f>[16]Tammi!D15</f>
        <v>56.304591264999999</v>
      </c>
      <c r="D53" s="91">
        <f>B53*[15]Tammi!C15</f>
        <v>12257790.425776945</v>
      </c>
      <c r="F53" s="139" t="s">
        <v>269</v>
      </c>
      <c r="G53" s="140">
        <f t="shared" si="0"/>
        <v>-2.2424635189999975</v>
      </c>
      <c r="H53" s="141">
        <f t="shared" si="0"/>
        <v>1.6360420930000004</v>
      </c>
      <c r="I53" s="142">
        <f t="shared" si="0"/>
        <v>-6620153.1782194972</v>
      </c>
    </row>
    <row r="54" spans="1:11" x14ac:dyDescent="0.2">
      <c r="A54" s="88" t="s">
        <v>140</v>
      </c>
      <c r="B54" s="89">
        <f>[16]Helmi!C15</f>
        <v>74.238947945999996</v>
      </c>
      <c r="C54" s="101">
        <f>[16]Helmi!D15</f>
        <v>56.202467638000002</v>
      </c>
      <c r="D54" s="91">
        <f>B54*[15]Helmi!C15</f>
        <v>11148834.007790549</v>
      </c>
      <c r="F54" s="139" t="s">
        <v>270</v>
      </c>
      <c r="G54" s="140">
        <f t="shared" si="0"/>
        <v>6.2638064899999932</v>
      </c>
      <c r="H54" s="141">
        <f t="shared" si="0"/>
        <v>1.4453163980000028</v>
      </c>
      <c r="I54" s="142">
        <f t="shared" si="0"/>
        <v>19906472.82234171</v>
      </c>
    </row>
    <row r="55" spans="1:11" x14ac:dyDescent="0.2">
      <c r="A55" s="88" t="s">
        <v>141</v>
      </c>
      <c r="B55" s="89">
        <f>[16]Maalis!C15</f>
        <v>74.547016607000003</v>
      </c>
      <c r="C55" s="101">
        <f>[16]Maalis!D15</f>
        <v>55.706788586999998</v>
      </c>
      <c r="D55" s="91">
        <f>B55*[15]Maalis!C15</f>
        <v>12567210.606624668</v>
      </c>
      <c r="F55" s="139" t="s">
        <v>271</v>
      </c>
      <c r="G55" s="140">
        <f t="shared" si="0"/>
        <v>-3.5562260999995488E-2</v>
      </c>
      <c r="H55" s="141">
        <f t="shared" si="0"/>
        <v>2.2592907719999999</v>
      </c>
      <c r="I55" s="142">
        <f t="shared" si="0"/>
        <v>14778432.999768704</v>
      </c>
    </row>
    <row r="56" spans="1:11" x14ac:dyDescent="0.2">
      <c r="A56" s="88" t="s">
        <v>142</v>
      </c>
      <c r="B56" s="89">
        <f>[16]Huhti!C15</f>
        <v>78.906960748000003</v>
      </c>
      <c r="C56" s="101">
        <f>[16]Huhti!D15</f>
        <v>64.94120685</v>
      </c>
      <c r="D56" s="91">
        <f>B56*[15]Huhti!C15</f>
        <v>14234578.998056956</v>
      </c>
      <c r="F56" s="139" t="s">
        <v>272</v>
      </c>
      <c r="G56" s="140">
        <f t="shared" si="0"/>
        <v>-1.2945728440000011</v>
      </c>
      <c r="H56" s="141">
        <f t="shared" si="0"/>
        <v>1.4084180410000045</v>
      </c>
      <c r="I56" s="142">
        <f t="shared" si="0"/>
        <v>12773651.344639063</v>
      </c>
      <c r="K56" s="102"/>
    </row>
    <row r="57" spans="1:11" x14ac:dyDescent="0.2">
      <c r="A57" s="92" t="s">
        <v>143</v>
      </c>
      <c r="B57" s="93">
        <f>[16]Touko!C15</f>
        <v>80.826378951999999</v>
      </c>
      <c r="C57" s="100">
        <f>[16]Touko!D15</f>
        <v>72.374268275000006</v>
      </c>
      <c r="D57" s="95">
        <f>B57*[15]Touko!C15</f>
        <v>18288665.591847993</v>
      </c>
      <c r="F57" s="139" t="s">
        <v>273</v>
      </c>
      <c r="G57" s="140">
        <f t="shared" si="0"/>
        <v>-0.27272814100000176</v>
      </c>
      <c r="H57" s="141">
        <f t="shared" si="0"/>
        <v>-1.5551703980000013</v>
      </c>
      <c r="I57" s="142">
        <f t="shared" si="0"/>
        <v>6243051.8543302715</v>
      </c>
    </row>
    <row r="58" spans="1:11" x14ac:dyDescent="0.2">
      <c r="A58" s="92" t="s">
        <v>146</v>
      </c>
      <c r="B58" s="93">
        <f>[16]Kesä!C15</f>
        <v>75.706772919000002</v>
      </c>
      <c r="C58" s="100">
        <f>[16]Kesä!D15</f>
        <v>75.836809039000002</v>
      </c>
      <c r="D58" s="95">
        <f>B58*[15]Kesä!C15</f>
        <v>19000204.506254349</v>
      </c>
      <c r="F58" s="139" t="s">
        <v>274</v>
      </c>
      <c r="G58" s="140">
        <f t="shared" si="0"/>
        <v>-7.3807363439999989</v>
      </c>
      <c r="H58" s="141">
        <f t="shared" si="0"/>
        <v>-6.4381435540000069</v>
      </c>
      <c r="I58" s="142">
        <f t="shared" si="0"/>
        <v>-33966900.484399796</v>
      </c>
    </row>
    <row r="59" spans="1:11" x14ac:dyDescent="0.2">
      <c r="A59" s="92" t="s">
        <v>147</v>
      </c>
      <c r="B59" s="93">
        <f>[16]Heinä!C15</f>
        <v>41.050732560999997</v>
      </c>
      <c r="C59" s="100">
        <f>[16]Heinä!D15</f>
        <v>62.595889233000001</v>
      </c>
      <c r="D59" s="95">
        <f>B59*[15]Heinä!C15</f>
        <v>11629754.635996422</v>
      </c>
      <c r="F59" s="139" t="s">
        <v>275</v>
      </c>
      <c r="G59" s="140">
        <f t="shared" si="0"/>
        <v>-2.0146059460000032</v>
      </c>
      <c r="H59" s="141">
        <f t="shared" si="0"/>
        <v>4.8317829140000015</v>
      </c>
      <c r="I59" s="142">
        <f t="shared" si="0"/>
        <v>11569947.321278721</v>
      </c>
    </row>
    <row r="60" spans="1:11" x14ac:dyDescent="0.2">
      <c r="A60" s="92" t="s">
        <v>148</v>
      </c>
      <c r="B60" s="93">
        <f>[16]Elo!C15</f>
        <v>83.569064161</v>
      </c>
      <c r="C60" s="100">
        <f>[16]Elo!D15</f>
        <v>83.067210519</v>
      </c>
      <c r="D60" s="95">
        <f>B60*[15]Elo!C15</f>
        <v>25691888.102208711</v>
      </c>
      <c r="F60" s="139" t="s">
        <v>276</v>
      </c>
      <c r="G60" s="140">
        <f t="shared" si="0"/>
        <v>1.7607204830000001</v>
      </c>
      <c r="H60" s="141">
        <f t="shared" si="0"/>
        <v>2.287392263000001</v>
      </c>
      <c r="I60" s="142">
        <f t="shared" si="0"/>
        <v>16982098.770106763</v>
      </c>
    </row>
    <row r="61" spans="1:11" x14ac:dyDescent="0.2">
      <c r="A61" s="92" t="s">
        <v>149</v>
      </c>
      <c r="B61" s="93">
        <f>[16]Syys!C15</f>
        <v>81.110873369000004</v>
      </c>
      <c r="C61" s="100">
        <f>[16]Syys!D15</f>
        <v>78.106664761999994</v>
      </c>
      <c r="D61" s="95">
        <f>B61*[15]Syys!C15</f>
        <v>19131053.925432447</v>
      </c>
      <c r="F61" s="139" t="s">
        <v>277</v>
      </c>
      <c r="G61" s="140">
        <f t="shared" si="0"/>
        <v>4.9943899670000036</v>
      </c>
      <c r="H61" s="141">
        <f t="shared" si="0"/>
        <v>-8.5805156999995802E-2</v>
      </c>
      <c r="I61" s="142">
        <f t="shared" si="0"/>
        <v>16964932.904581755</v>
      </c>
    </row>
    <row r="62" spans="1:11" x14ac:dyDescent="0.2">
      <c r="A62" s="88" t="s">
        <v>150</v>
      </c>
      <c r="B62" s="89">
        <f>[16]Loka!C15</f>
        <v>75.487770574999999</v>
      </c>
      <c r="C62" s="101">
        <f>[16]Loka!D15</f>
        <v>70.458598065000004</v>
      </c>
      <c r="D62" s="91">
        <f>B62*[15]Loka!C15</f>
        <v>16716313.867210301</v>
      </c>
      <c r="F62" s="139" t="s">
        <v>278</v>
      </c>
      <c r="G62" s="140">
        <f t="shared" si="0"/>
        <v>-9.3454217000001449E-2</v>
      </c>
      <c r="H62" s="141">
        <f t="shared" si="0"/>
        <v>-1.6530502490000032</v>
      </c>
      <c r="I62" s="142">
        <f t="shared" si="0"/>
        <v>-7417839.34529531</v>
      </c>
    </row>
    <row r="63" spans="1:11" ht="13.5" customHeight="1" x14ac:dyDescent="0.2">
      <c r="A63" s="88" t="s">
        <v>151</v>
      </c>
      <c r="B63" s="89">
        <f>[16]Marras!C15</f>
        <v>79.489285550999995</v>
      </c>
      <c r="C63" s="101">
        <f>[16]Marras!D15</f>
        <v>69.651409733999998</v>
      </c>
      <c r="D63" s="91">
        <f>B63*[15]Marras!C15</f>
        <v>16343950.980712211</v>
      </c>
      <c r="F63" s="139" t="s">
        <v>298</v>
      </c>
      <c r="G63" s="140">
        <f t="shared" si="0"/>
        <v>1.0136322219999983</v>
      </c>
      <c r="H63" s="141">
        <f t="shared" si="0"/>
        <v>-1.7231301999999005E-2</v>
      </c>
      <c r="I63" s="142">
        <f t="shared" si="0"/>
        <v>5776284.2098209262</v>
      </c>
    </row>
    <row r="64" spans="1:11" x14ac:dyDescent="0.2">
      <c r="A64" s="88" t="s">
        <v>152</v>
      </c>
      <c r="B64" s="89">
        <f>[16]Joulu!C15</f>
        <v>67.516370035999998</v>
      </c>
      <c r="C64" s="101">
        <f>[16]Joulu!D15</f>
        <v>51.889561839000002</v>
      </c>
      <c r="D64" s="91">
        <f>B64*[15]Joulu!C15</f>
        <v>10798500.707187803</v>
      </c>
      <c r="F64" s="139" t="s">
        <v>314</v>
      </c>
      <c r="G64" s="140">
        <f>G48-G49</f>
        <v>-2.2712083700000107</v>
      </c>
      <c r="H64" s="141">
        <f>H48-H49</f>
        <v>1.0223203580000018</v>
      </c>
      <c r="I64" s="142">
        <f>I48-I49</f>
        <v>1929909.1435729563</v>
      </c>
    </row>
    <row r="65" spans="1:9" x14ac:dyDescent="0.2">
      <c r="A65" s="88" t="s">
        <v>154</v>
      </c>
      <c r="B65" s="89">
        <f>[18]Tammi!C15</f>
        <v>75.555366437000004</v>
      </c>
      <c r="C65" s="101">
        <f>[18]Tammi!D15</f>
        <v>56.160865598000001</v>
      </c>
      <c r="D65" s="91">
        <f>B65*[17]Tammi!C15</f>
        <v>13457921.86975844</v>
      </c>
      <c r="F65"/>
      <c r="G65"/>
      <c r="H65"/>
      <c r="I65"/>
    </row>
    <row r="66" spans="1:9" x14ac:dyDescent="0.2">
      <c r="A66" s="88" t="s">
        <v>158</v>
      </c>
      <c r="B66" s="89">
        <f>[18]Helmi!C15</f>
        <v>79.702509763999998</v>
      </c>
      <c r="C66" s="101">
        <f>[18]Helmi!D15</f>
        <v>58.233592321000003</v>
      </c>
      <c r="D66" s="91">
        <f>B15*[17]Helmi!C15</f>
        <v>11924771.081481934</v>
      </c>
      <c r="F66"/>
      <c r="G66"/>
      <c r="H66"/>
      <c r="I66"/>
    </row>
    <row r="67" spans="1:9" x14ac:dyDescent="0.2">
      <c r="A67" s="88" t="s">
        <v>159</v>
      </c>
      <c r="B67" s="89">
        <f>[18]Maalis!C15</f>
        <v>80.706375316000006</v>
      </c>
      <c r="C67" s="101">
        <f>[18]Maalis!D15</f>
        <v>62.367954900999997</v>
      </c>
      <c r="D67" s="91">
        <f>B15*[17]Maalis!C15</f>
        <v>14275243.279575698</v>
      </c>
      <c r="F67"/>
      <c r="G67"/>
      <c r="H67"/>
      <c r="I67"/>
    </row>
    <row r="68" spans="1:9" x14ac:dyDescent="0.2">
      <c r="A68" s="88" t="s">
        <v>160</v>
      </c>
      <c r="B68" s="89">
        <f>[18]Huhti!C15</f>
        <v>72.670120659999995</v>
      </c>
      <c r="C68" s="101">
        <f>[18]Huhti!D15</f>
        <v>58.215148910000003</v>
      </c>
      <c r="D68" s="91">
        <f>B15*[17]Huhti!C15</f>
        <v>13388137.972991647</v>
      </c>
      <c r="F68"/>
      <c r="G68"/>
      <c r="H68"/>
      <c r="I68"/>
    </row>
    <row r="69" spans="1:9" x14ac:dyDescent="0.2">
      <c r="A69" s="92" t="s">
        <v>161</v>
      </c>
      <c r="B69" s="93">
        <f>[18]Touko!C15</f>
        <v>77.056527079000006</v>
      </c>
      <c r="C69" s="100">
        <f>[18]Touko!D15</f>
        <v>71.585704327000002</v>
      </c>
      <c r="D69" s="95">
        <f>B69*[17]Touko!C15</f>
        <v>18243363.955534488</v>
      </c>
      <c r="F69"/>
      <c r="G69"/>
      <c r="H69"/>
      <c r="I69"/>
    </row>
    <row r="70" spans="1:9" x14ac:dyDescent="0.2">
      <c r="A70" s="92" t="s">
        <v>162</v>
      </c>
      <c r="B70" s="93">
        <f>[18]Kesä!C15</f>
        <v>77.748618536999999</v>
      </c>
      <c r="C70" s="100">
        <f>[18]Kesä!D15</f>
        <v>77.495830757999997</v>
      </c>
      <c r="D70" s="95">
        <f>B70*[17]Kesä!C15</f>
        <v>20912279.173752502</v>
      </c>
    </row>
    <row r="71" spans="1:9" x14ac:dyDescent="0.2">
      <c r="A71" s="92" t="s">
        <v>163</v>
      </c>
      <c r="B71" s="93">
        <f>[18]Heinä!C15</f>
        <v>48.564267416</v>
      </c>
      <c r="C71" s="100">
        <f>[18]Heinä!D15</f>
        <v>68.067076792999998</v>
      </c>
      <c r="D71" s="95">
        <f>B71*[17]Heinä!C15</f>
        <v>14845465.213594792</v>
      </c>
    </row>
    <row r="72" spans="1:9" x14ac:dyDescent="0.2">
      <c r="A72" s="92" t="s">
        <v>164</v>
      </c>
      <c r="B72" s="93">
        <f>[18]Elo!C15</f>
        <v>60.564202543</v>
      </c>
      <c r="C72" s="100">
        <f>[18]Elo!D15</f>
        <v>84.527595581</v>
      </c>
      <c r="D72" s="95">
        <f>B72*[17]Elo!C15</f>
        <v>20341093.066091981</v>
      </c>
    </row>
    <row r="73" spans="1:9" x14ac:dyDescent="0.2">
      <c r="A73" s="92" t="s">
        <v>165</v>
      </c>
      <c r="B73" s="93">
        <f>[18]Syys!C15</f>
        <v>85.365265042000004</v>
      </c>
      <c r="C73" s="100">
        <f>[18]Syys!D15</f>
        <v>81.496571729999999</v>
      </c>
      <c r="D73" s="95">
        <f>B73*[17]Syys!C15</f>
        <v>21582302.403713565</v>
      </c>
    </row>
    <row r="74" spans="1:9" x14ac:dyDescent="0.2">
      <c r="A74" s="88" t="s">
        <v>166</v>
      </c>
      <c r="B74" s="89">
        <f>[18]Loka!C15</f>
        <v>82.007359476999994</v>
      </c>
      <c r="C74" s="101">
        <f>[18]Loka!D15</f>
        <v>74.086382990000004</v>
      </c>
      <c r="D74" s="91">
        <f>B74*[17]Loka!C15</f>
        <v>19348570.372924946</v>
      </c>
    </row>
    <row r="75" spans="1:9" x14ac:dyDescent="0.2">
      <c r="A75" s="88" t="s">
        <v>167</v>
      </c>
      <c r="B75" s="89">
        <f>[18]Marras!C15</f>
        <v>85.725379731000004</v>
      </c>
      <c r="C75" s="101">
        <f>[18]Marras!D15</f>
        <v>77.723032830999998</v>
      </c>
      <c r="D75" s="91">
        <f>B75*[17]Marras!C15</f>
        <v>20131490.999888849</v>
      </c>
    </row>
    <row r="76" spans="1:9" x14ac:dyDescent="0.2">
      <c r="A76" s="88" t="s">
        <v>168</v>
      </c>
      <c r="B76" s="89">
        <f>[18]Joulu!C15</f>
        <v>68.279522627999995</v>
      </c>
      <c r="C76" s="101">
        <f>[18]Joulu!D15</f>
        <v>54.621794960000003</v>
      </c>
      <c r="D76" s="91">
        <f>B76*[17]Joulu!C15</f>
        <v>12037611.55979377</v>
      </c>
    </row>
    <row r="77" spans="1:9" x14ac:dyDescent="0.2">
      <c r="A77" s="88" t="s">
        <v>171</v>
      </c>
      <c r="B77" s="89">
        <f>[20]Tammi!C15</f>
        <v>76.947268178000002</v>
      </c>
      <c r="C77" s="101">
        <f>[20]Tammi!D15</f>
        <v>64.031509600999996</v>
      </c>
      <c r="D77" s="91">
        <f>B77*[19]Tammi!C15</f>
        <v>15400303.200413099</v>
      </c>
    </row>
    <row r="78" spans="1:9" x14ac:dyDescent="0.2">
      <c r="A78" s="88" t="s">
        <v>174</v>
      </c>
      <c r="B78" s="89">
        <f>[20]Helmi!C15</f>
        <v>76.922636152999999</v>
      </c>
      <c r="C78" s="101">
        <f>[20]Helmi!D15</f>
        <v>59.672757255</v>
      </c>
      <c r="D78" s="91">
        <f>B78*[19]Helmi!C15</f>
        <v>13234078.014306732</v>
      </c>
    </row>
    <row r="79" spans="1:9" x14ac:dyDescent="0.2">
      <c r="A79" s="88" t="s">
        <v>175</v>
      </c>
      <c r="B79" s="89">
        <f>[20]Maalis!C15</f>
        <v>78.971727772999998</v>
      </c>
      <c r="C79" s="101">
        <f>[20]Maalis!D15</f>
        <v>68.126623445000007</v>
      </c>
      <c r="D79" s="91">
        <f>B79*[19]Maalis!C15</f>
        <v>16870256.373779353</v>
      </c>
    </row>
    <row r="80" spans="1:9" x14ac:dyDescent="0.2">
      <c r="A80" s="88" t="s">
        <v>176</v>
      </c>
      <c r="B80" s="89">
        <f>[20]Huhti!C15</f>
        <v>72.734488083000002</v>
      </c>
      <c r="C80" s="101">
        <f>[20]Huhti!D15</f>
        <v>58.641980681</v>
      </c>
      <c r="D80" s="91">
        <f>B80*[19]Huhti!C15</f>
        <v>13670010.628271352</v>
      </c>
    </row>
    <row r="81" spans="1:4" x14ac:dyDescent="0.2">
      <c r="A81" s="92" t="s">
        <v>177</v>
      </c>
      <c r="B81" s="93">
        <f>[20]Touko!C15</f>
        <v>90.552022502</v>
      </c>
      <c r="C81" s="100">
        <f>[20]Touko!D15</f>
        <v>75.989925726999999</v>
      </c>
      <c r="D81" s="95">
        <f>B81*[19]Touko!C15</f>
        <v>23441926.481272757</v>
      </c>
    </row>
    <row r="82" spans="1:4" x14ac:dyDescent="0.2">
      <c r="A82" s="92" t="s">
        <v>178</v>
      </c>
      <c r="B82" s="93">
        <f>[20]Kesä!C15</f>
        <v>80.404669149</v>
      </c>
      <c r="C82" s="100">
        <f>[20]Kesä!D15</f>
        <v>80.591763358999998</v>
      </c>
      <c r="D82" s="95">
        <f>B82*[19]Kesä!C15</f>
        <v>24140858.674634058</v>
      </c>
    </row>
    <row r="83" spans="1:4" x14ac:dyDescent="0.2">
      <c r="A83" s="92" t="s">
        <v>179</v>
      </c>
      <c r="B83" s="93">
        <f>[20]Heinä!C15</f>
        <v>43.110517854999998</v>
      </c>
      <c r="C83" s="100">
        <f>[20]Heinä!D15</f>
        <v>67.772925080999997</v>
      </c>
      <c r="D83" s="95">
        <f>B83*[19]Heinä!C15</f>
        <v>14243628.878256289</v>
      </c>
    </row>
    <row r="84" spans="1:4" x14ac:dyDescent="0.2">
      <c r="A84" s="92" t="s">
        <v>180</v>
      </c>
      <c r="B84" s="93">
        <f>[20]Elo!C15</f>
        <v>59.035057512999998</v>
      </c>
      <c r="C84" s="100">
        <f>[20]Elo!D15</f>
        <v>84.015991291000006</v>
      </c>
      <c r="D84" s="95">
        <f>B84*[19]Elo!C15</f>
        <v>21358175.387513243</v>
      </c>
    </row>
    <row r="85" spans="1:4" x14ac:dyDescent="0.2">
      <c r="A85" s="92" t="s">
        <v>181</v>
      </c>
      <c r="B85" s="93">
        <f>[20]Syys!C15</f>
        <v>78.167221932000004</v>
      </c>
      <c r="C85" s="100">
        <f>[20]Syys!D15</f>
        <v>78.703703704000006</v>
      </c>
      <c r="D85" s="95">
        <f>B85*[19]Syys!C15</f>
        <v>21029405.883587893</v>
      </c>
    </row>
    <row r="86" spans="1:4" x14ac:dyDescent="0.2">
      <c r="A86" s="88" t="s">
        <v>182</v>
      </c>
      <c r="B86" s="89">
        <f>[20]Loka!C15</f>
        <v>79.943438805</v>
      </c>
      <c r="C86" s="101">
        <f>[20]Loka!D15</f>
        <v>74.297685086000001</v>
      </c>
      <c r="D86" s="91">
        <f>B86*[19]Loka!C15</f>
        <v>20419632.800205931</v>
      </c>
    </row>
    <row r="87" spans="1:4" x14ac:dyDescent="0.2">
      <c r="A87" s="88" t="s">
        <v>183</v>
      </c>
      <c r="B87" s="89">
        <f>[20]Marras!C15</f>
        <v>77.990236519999996</v>
      </c>
      <c r="C87" s="101">
        <f>[20]Marras!D15</f>
        <v>73.574441526000001</v>
      </c>
      <c r="D87" s="91">
        <f>B87*[19]Marras!C15</f>
        <v>19331829.877395</v>
      </c>
    </row>
    <row r="88" spans="1:4" x14ac:dyDescent="0.2">
      <c r="A88" s="88" t="s">
        <v>184</v>
      </c>
      <c r="B88" s="89">
        <f>[20]Joulu!C15</f>
        <v>67.050881603999997</v>
      </c>
      <c r="C88" s="101">
        <f>[20]Joulu!D15</f>
        <v>55.126765712000001</v>
      </c>
      <c r="D88" s="91">
        <f>B88*[19]Joulu!C15</f>
        <v>12520008.816625295</v>
      </c>
    </row>
    <row r="89" spans="1:4" x14ac:dyDescent="0.2">
      <c r="A89" s="88" t="s">
        <v>186</v>
      </c>
      <c r="B89" s="89">
        <f>[38]Tammi!C15</f>
        <v>76.131761882999996</v>
      </c>
      <c r="C89" s="101">
        <f>[38]Tammi!D15</f>
        <v>64.927516046999997</v>
      </c>
      <c r="D89" s="91">
        <f>B89*[39]Tammi!C15</f>
        <v>17060671.047409002</v>
      </c>
    </row>
    <row r="90" spans="1:4" x14ac:dyDescent="0.2">
      <c r="A90" s="88" t="s">
        <v>189</v>
      </c>
      <c r="B90" s="89">
        <f>[38]Helmi!C15</f>
        <v>75.610009677999997</v>
      </c>
      <c r="C90" s="101">
        <f>[38]Helmi!D15</f>
        <v>62.864953667999998</v>
      </c>
      <c r="D90" s="91">
        <f>B90*[39]Helmi!C15</f>
        <v>15530598.427899912</v>
      </c>
    </row>
    <row r="91" spans="1:4" x14ac:dyDescent="0.2">
      <c r="A91" s="88" t="s">
        <v>190</v>
      </c>
      <c r="B91" s="89">
        <f>[38]Maalis!C15</f>
        <v>74.315372832999998</v>
      </c>
      <c r="C91" s="101">
        <f>[38]Maalis!D15</f>
        <v>60.732042864999997</v>
      </c>
      <c r="D91" s="91">
        <f>B91*[39]Maalis!C15</f>
        <v>15931283.735701542</v>
      </c>
    </row>
    <row r="92" spans="1:4" x14ac:dyDescent="0.2">
      <c r="A92" s="88" t="s">
        <v>191</v>
      </c>
      <c r="B92" s="89">
        <f>[38]Huhti!C15</f>
        <v>82.561801501999994</v>
      </c>
      <c r="C92" s="101">
        <f>[38]Huhti!D15</f>
        <v>70.245651636000005</v>
      </c>
      <c r="D92" s="91">
        <f>B92*[39]Huhti!C15</f>
        <v>19145586.397504788</v>
      </c>
    </row>
    <row r="93" spans="1:4" x14ac:dyDescent="0.2">
      <c r="A93" s="92" t="s">
        <v>192</v>
      </c>
      <c r="B93" s="93">
        <f>[38]Touko!C15</f>
        <v>81.114695354000006</v>
      </c>
      <c r="C93" s="100">
        <f>[38]Touko!D15</f>
        <v>72.106538670000006</v>
      </c>
      <c r="D93" s="95">
        <f>B93*[39]Touko!C15</f>
        <v>21490770.731174823</v>
      </c>
    </row>
    <row r="94" spans="1:4" x14ac:dyDescent="0.2">
      <c r="A94" s="92" t="s">
        <v>193</v>
      </c>
      <c r="B94" s="93">
        <f>[38]Kesä!C15</f>
        <v>76.782115950999994</v>
      </c>
      <c r="C94" s="100">
        <f>[38]Kesä!D15</f>
        <v>74.967302653999994</v>
      </c>
      <c r="D94" s="95">
        <f>B94*[39]Kesä!C15</f>
        <v>22589605.641248003</v>
      </c>
    </row>
    <row r="95" spans="1:4" x14ac:dyDescent="0.2">
      <c r="A95" s="92" t="s">
        <v>195</v>
      </c>
      <c r="B95" s="93">
        <f>[38]Heinä!C15</f>
        <v>41.431923935</v>
      </c>
      <c r="C95" s="100">
        <f>[38]Heinä!D15</f>
        <v>65.801908224000002</v>
      </c>
      <c r="D95" s="95">
        <f>B95*[39]Heinä!C15</f>
        <v>13991187.825534085</v>
      </c>
    </row>
    <row r="96" spans="1:4" x14ac:dyDescent="0.2">
      <c r="A96" s="92" t="s">
        <v>196</v>
      </c>
      <c r="B96" s="93">
        <f>[38]Elo!C15</f>
        <v>60.326101299000001</v>
      </c>
      <c r="C96" s="100">
        <f>[38]Elo!D15</f>
        <v>80.892268560999995</v>
      </c>
      <c r="D96" s="95">
        <f>B96*[39]Elo!C15</f>
        <v>21360446.926253818</v>
      </c>
    </row>
    <row r="97" spans="1:4" x14ac:dyDescent="0.2">
      <c r="A97" s="92" t="s">
        <v>197</v>
      </c>
      <c r="B97" s="93">
        <f>[38]Syys!C15</f>
        <v>84.804570283999993</v>
      </c>
      <c r="C97" s="100">
        <f>[38]Syys!D15</f>
        <v>79.5419318</v>
      </c>
      <c r="D97" s="95">
        <f>B97*[39]Syys!C15</f>
        <v>23173188.048384134</v>
      </c>
    </row>
    <row r="98" spans="1:4" x14ac:dyDescent="0.2">
      <c r="A98" s="88" t="s">
        <v>198</v>
      </c>
      <c r="B98" s="89">
        <f>[38]Loka!C15</f>
        <v>78.292944973000004</v>
      </c>
      <c r="C98" s="101">
        <f>[38]Loka!D15</f>
        <v>72.351907581000006</v>
      </c>
      <c r="D98" s="91">
        <f>B98*[39]Loka!C15</f>
        <v>20457320.177885119</v>
      </c>
    </row>
    <row r="99" spans="1:4" x14ac:dyDescent="0.2">
      <c r="A99" s="88" t="s">
        <v>199</v>
      </c>
      <c r="B99" s="89">
        <f>[38]Marras!C15</f>
        <v>78.272145316000007</v>
      </c>
      <c r="C99" s="101">
        <f>[38]Marras!D15</f>
        <v>68.672401954999998</v>
      </c>
      <c r="D99" s="91">
        <f>B99*[39]Marras!C15</f>
        <v>18460798.561359864</v>
      </c>
    </row>
    <row r="100" spans="1:4" x14ac:dyDescent="0.2">
      <c r="A100" s="88" t="s">
        <v>201</v>
      </c>
      <c r="B100" s="89">
        <f>[38]Joulu!C15</f>
        <v>67.772895634999998</v>
      </c>
      <c r="C100" s="101">
        <f>[38]Joulu!D15</f>
        <v>51.127950744000003</v>
      </c>
      <c r="D100" s="91">
        <f>B100*[39]Joulu!C15</f>
        <v>12546796.168907549</v>
      </c>
    </row>
    <row r="101" spans="1:4" x14ac:dyDescent="0.2">
      <c r="A101" s="88" t="s">
        <v>203</v>
      </c>
      <c r="B101" s="89">
        <f>[40]Tammi!C15</f>
        <v>67.574586174000004</v>
      </c>
      <c r="C101" s="101">
        <f>[40]Tammi!D15</f>
        <v>58.092823009</v>
      </c>
      <c r="D101" s="91">
        <f>B101*[41]Tammi!C15</f>
        <v>14849042.289633283</v>
      </c>
    </row>
    <row r="102" spans="1:4" x14ac:dyDescent="0.2">
      <c r="A102" s="88" t="s">
        <v>206</v>
      </c>
      <c r="B102" s="89">
        <f>[40]Helmi!C15</f>
        <v>72.787495289000006</v>
      </c>
      <c r="C102" s="101">
        <f>[40]Helmi!D15</f>
        <v>47.670829452</v>
      </c>
      <c r="D102" s="91">
        <f>B102*[41]Helmi!C15</f>
        <v>11608076.961194431</v>
      </c>
    </row>
    <row r="103" spans="1:4" x14ac:dyDescent="0.2">
      <c r="A103" s="88" t="s">
        <v>207</v>
      </c>
      <c r="B103" s="89">
        <f>[40]Maalis!C15</f>
        <v>75.051243881000005</v>
      </c>
      <c r="C103" s="101">
        <f>[40]Maalis!D15</f>
        <v>53.583928266999997</v>
      </c>
      <c r="D103" s="91">
        <f>B103*[41]Maalis!C15</f>
        <v>14184084.683557954</v>
      </c>
    </row>
    <row r="104" spans="1:4" ht="12" customHeight="1" x14ac:dyDescent="0.2">
      <c r="A104" s="88" t="s">
        <v>208</v>
      </c>
      <c r="B104" s="89">
        <f>[40]Huhti!C15</f>
        <v>67.525988573000006</v>
      </c>
      <c r="C104" s="101">
        <f>[40]Huhti!D15</f>
        <v>53.112117376</v>
      </c>
      <c r="D104" s="91">
        <f>B104*[41]Huhti!C15</f>
        <v>12898611.759248743</v>
      </c>
    </row>
    <row r="105" spans="1:4" x14ac:dyDescent="0.2">
      <c r="A105" s="92" t="s">
        <v>209</v>
      </c>
      <c r="B105" s="93">
        <f>[40]Touko!C15</f>
        <v>82.098860099000007</v>
      </c>
      <c r="C105" s="100">
        <f>[40]Touko!D15</f>
        <v>67.974057822000006</v>
      </c>
      <c r="D105" s="95">
        <f>B105*[41]Touko!C15</f>
        <v>20769780.122145515</v>
      </c>
    </row>
    <row r="106" spans="1:4" x14ac:dyDescent="0.2">
      <c r="A106" s="92" t="s">
        <v>210</v>
      </c>
      <c r="B106" s="93">
        <f>[40]Kesä!C15</f>
        <v>66.407516658999995</v>
      </c>
      <c r="C106" s="100">
        <f>[40]Kesä!D15</f>
        <v>71.930236406999995</v>
      </c>
      <c r="D106" s="95">
        <f>B106*[41]Kesä!C15</f>
        <v>19687703.64886041</v>
      </c>
    </row>
    <row r="107" spans="1:4" x14ac:dyDescent="0.2">
      <c r="A107" s="92" t="s">
        <v>211</v>
      </c>
      <c r="B107" s="93">
        <f>[40]Heinä!C15</f>
        <v>37.150350598000003</v>
      </c>
      <c r="C107" s="100">
        <f>[40]Heinä!D15</f>
        <v>59.894018828999997</v>
      </c>
      <c r="D107" s="95">
        <f>B107*[41]Heinä!C15</f>
        <v>12071300.570158739</v>
      </c>
    </row>
    <row r="108" spans="1:4" x14ac:dyDescent="0.2">
      <c r="A108" s="92" t="s">
        <v>212</v>
      </c>
      <c r="B108" s="93">
        <f>[40]Elo!C15</f>
        <v>53.501599184</v>
      </c>
      <c r="C108" s="100">
        <f>[40]Elo!D15</f>
        <v>76.118663822000002</v>
      </c>
      <c r="D108" s="95">
        <f>B108*[41]Elo!C15</f>
        <v>18599295.940325759</v>
      </c>
    </row>
    <row r="109" spans="1:4" x14ac:dyDescent="0.2">
      <c r="A109" s="92" t="s">
        <v>213</v>
      </c>
      <c r="B109" s="93">
        <f>[40]Syys!C15</f>
        <v>73.645341377999998</v>
      </c>
      <c r="C109" s="100">
        <f>[40]Syys!D15</f>
        <v>71.682480720000001</v>
      </c>
      <c r="D109" s="95">
        <f>B109*[41]Syys!C15</f>
        <v>18347263.897501141</v>
      </c>
    </row>
    <row r="110" spans="1:4" x14ac:dyDescent="0.2">
      <c r="A110" s="111" t="s">
        <v>214</v>
      </c>
      <c r="B110" s="112">
        <f>[40]Loka!C15</f>
        <v>65.812859876999994</v>
      </c>
      <c r="C110" s="113">
        <f>[40]Loka!D15</f>
        <v>68.045916688999995</v>
      </c>
      <c r="D110" s="114">
        <f>B110*[41]Loka!C15</f>
        <v>17213682.565128732</v>
      </c>
    </row>
    <row r="111" spans="1:4" x14ac:dyDescent="0.2">
      <c r="A111" s="111" t="s">
        <v>215</v>
      </c>
      <c r="B111" s="112">
        <f>[40]Marras!C15</f>
        <v>71.051579496000002</v>
      </c>
      <c r="C111" s="113">
        <f>[40]Marras!D15</f>
        <v>64.278586785000002</v>
      </c>
      <c r="D111" s="114">
        <f>B111*[41]Marras!C15</f>
        <v>15843791.71181304</v>
      </c>
    </row>
    <row r="112" spans="1:4" x14ac:dyDescent="0.2">
      <c r="A112" s="115" t="s">
        <v>216</v>
      </c>
      <c r="B112" s="112">
        <f>[40]Joulu!C15</f>
        <v>60.681394879000003</v>
      </c>
      <c r="C112" s="113">
        <f>[40]Joulu!D15</f>
        <v>53.523217735999999</v>
      </c>
      <c r="D112" s="114">
        <f>B112*[41]Joulu!C15</f>
        <v>11742517.40443017</v>
      </c>
    </row>
    <row r="113" spans="1:4" x14ac:dyDescent="0.2">
      <c r="A113" s="115" t="s">
        <v>217</v>
      </c>
      <c r="B113" s="112">
        <f>[42]Tammi!C15</f>
        <v>61.138329744000004</v>
      </c>
      <c r="C113" s="113">
        <f>[42]Tammi!D15</f>
        <v>55.930541662000003</v>
      </c>
      <c r="D113" s="114">
        <f>B113*[43]Tammi!C15</f>
        <v>13077549.870571345</v>
      </c>
    </row>
    <row r="114" spans="1:4" x14ac:dyDescent="0.2">
      <c r="A114" s="115" t="s">
        <v>220</v>
      </c>
      <c r="B114" s="112">
        <f>[42]Helmi!C15</f>
        <v>66.149834061999996</v>
      </c>
      <c r="C114" s="113">
        <f>[42]Helmi!D15</f>
        <v>57.218475943999998</v>
      </c>
      <c r="D114" s="114">
        <f>B114*[43]Helmi!C15</f>
        <v>12574752.706015889</v>
      </c>
    </row>
    <row r="115" spans="1:4" x14ac:dyDescent="0.2">
      <c r="A115" s="115" t="s">
        <v>221</v>
      </c>
      <c r="B115" s="112">
        <f>[42]Maalis!C15</f>
        <v>68.168950272999993</v>
      </c>
      <c r="C115" s="113">
        <f>[42]Maalis!D15</f>
        <v>62.983469051</v>
      </c>
      <c r="D115" s="114">
        <f>B115*[43]Maalis!C15</f>
        <v>15549473.895171845</v>
      </c>
    </row>
    <row r="116" spans="1:4" x14ac:dyDescent="0.2">
      <c r="A116" s="115" t="s">
        <v>222</v>
      </c>
      <c r="B116" s="112">
        <f>[42]Huhti!C15</f>
        <v>63.462639934999999</v>
      </c>
      <c r="C116" s="113">
        <f>[42]Huhti!D15</f>
        <v>55.744924615999999</v>
      </c>
      <c r="D116" s="114">
        <f>B116*[43]Huhti!C15</f>
        <v>12978744.493106849</v>
      </c>
    </row>
    <row r="117" spans="1:4" x14ac:dyDescent="0.2">
      <c r="A117" s="116" t="s">
        <v>223</v>
      </c>
      <c r="B117" s="117">
        <f>[42]Touko!C15</f>
        <v>66.249649582000004</v>
      </c>
      <c r="C117" s="118">
        <f>[42]Touko!D15</f>
        <v>69.499972722999999</v>
      </c>
      <c r="D117" s="119">
        <f>B117*[43]Touko!C15</f>
        <v>17422134.098125614</v>
      </c>
    </row>
    <row r="118" spans="1:4" ht="12" customHeight="1" x14ac:dyDescent="0.2">
      <c r="A118" s="116" t="s">
        <v>224</v>
      </c>
      <c r="B118" s="117">
        <f>[42]Kesä!C15</f>
        <v>72.580270248000005</v>
      </c>
      <c r="C118" s="118">
        <f>[42]Kesä!D15</f>
        <v>76.006081718000004</v>
      </c>
      <c r="D118" s="119">
        <f>B118*[43]Kesä!C15</f>
        <v>21934846.372999322</v>
      </c>
    </row>
    <row r="119" spans="1:4" ht="12" customHeight="1" x14ac:dyDescent="0.2">
      <c r="A119" s="116" t="s">
        <v>225</v>
      </c>
      <c r="B119" s="117">
        <f>[42]Heinä!C15</f>
        <v>38.704773517</v>
      </c>
      <c r="C119" s="118">
        <f>[42]Heinä!D15</f>
        <v>70.732263137999993</v>
      </c>
      <c r="D119" s="119">
        <f>B119*[43]Heinä!C15</f>
        <v>14825437.743178163</v>
      </c>
    </row>
    <row r="120" spans="1:4" ht="12" customHeight="1" x14ac:dyDescent="0.2">
      <c r="A120" s="116" t="s">
        <v>226</v>
      </c>
      <c r="B120" s="117">
        <f>[42]Elo!C15</f>
        <v>55.184076894999997</v>
      </c>
      <c r="C120" s="118">
        <f>[42]Elo!D15</f>
        <v>81.568078846000006</v>
      </c>
      <c r="D120" s="119">
        <f>B120*[43]Elo!C15</f>
        <v>20763560.7725127</v>
      </c>
    </row>
    <row r="121" spans="1:4" ht="12.75" customHeight="1" x14ac:dyDescent="0.2">
      <c r="A121" s="116" t="s">
        <v>227</v>
      </c>
      <c r="B121" s="117">
        <f>[42]Syys!C15</f>
        <v>71.280348344999993</v>
      </c>
      <c r="C121" s="118">
        <f>[42]Syys!D15</f>
        <v>76.077204791</v>
      </c>
      <c r="D121" s="119">
        <f>B121*[43]Syys!C15</f>
        <v>19914517.561671134</v>
      </c>
    </row>
    <row r="122" spans="1:4" ht="12.75" customHeight="1" x14ac:dyDescent="0.2">
      <c r="A122" s="115" t="s">
        <v>228</v>
      </c>
      <c r="B122" s="112">
        <f>[42]Loka!C15</f>
        <v>66.768511270999994</v>
      </c>
      <c r="C122" s="113">
        <f>[42]Loka!D15</f>
        <v>71.146891350999994</v>
      </c>
      <c r="D122" s="114">
        <f>B122*[43]Loka!C15</f>
        <v>18466768.078821909</v>
      </c>
    </row>
    <row r="123" spans="1:4" ht="12" customHeight="1" x14ac:dyDescent="0.2">
      <c r="A123" s="115" t="s">
        <v>229</v>
      </c>
      <c r="B123" s="112">
        <f>[42]Marras!C15</f>
        <v>72.245343095999999</v>
      </c>
      <c r="C123" s="113">
        <f>[42]Marras!D15</f>
        <v>70.826566068000005</v>
      </c>
      <c r="D123" s="114">
        <f>B123*[43]Marras!C15</f>
        <v>18378565.075534537</v>
      </c>
    </row>
    <row r="124" spans="1:4" ht="12" customHeight="1" x14ac:dyDescent="0.2">
      <c r="A124" s="115" t="s">
        <v>230</v>
      </c>
      <c r="B124" s="112">
        <f>[42]Joulu!C15</f>
        <v>59.519271564</v>
      </c>
      <c r="C124" s="113">
        <f>[42]Joulu!D15</f>
        <v>55.865444025999999</v>
      </c>
      <c r="D124" s="114">
        <f>B124*[43]Joulu!C15</f>
        <v>12837354.568009777</v>
      </c>
    </row>
    <row r="125" spans="1:4" x14ac:dyDescent="0.2">
      <c r="A125" s="115" t="s">
        <v>231</v>
      </c>
      <c r="B125" s="112">
        <f>[44]Tammi!C15</f>
        <v>64.536656903999997</v>
      </c>
      <c r="C125" s="113">
        <f>[44]Tammi!D15</f>
        <v>60.272208298999999</v>
      </c>
      <c r="D125" s="114">
        <f>B125*[45]Tammi!C15</f>
        <v>14979603.433987439</v>
      </c>
    </row>
    <row r="126" spans="1:4" x14ac:dyDescent="0.2">
      <c r="A126" s="115" t="s">
        <v>233</v>
      </c>
      <c r="B126" s="112">
        <f>[44]Helmi!C15</f>
        <v>69.644546575999996</v>
      </c>
      <c r="C126" s="113">
        <f>[44]Helmi!D15</f>
        <v>58.617263698999999</v>
      </c>
      <c r="D126" s="114">
        <f>B126*[45]Helmi!C15</f>
        <v>14091947.198734416</v>
      </c>
    </row>
    <row r="127" spans="1:4" x14ac:dyDescent="0.2">
      <c r="A127" s="115" t="s">
        <v>235</v>
      </c>
      <c r="B127" s="112">
        <f>[44]Maalis!C15</f>
        <v>72.166490635000002</v>
      </c>
      <c r="C127" s="113">
        <f>[44]Maalis!D15</f>
        <v>61.838496351000003</v>
      </c>
      <c r="D127" s="114">
        <f>B127*[45]Maalis!C15</f>
        <v>16845246.577002972</v>
      </c>
    </row>
    <row r="128" spans="1:4" x14ac:dyDescent="0.2">
      <c r="A128" s="115" t="s">
        <v>236</v>
      </c>
      <c r="B128" s="112">
        <f>[44]Huhti!C15</f>
        <v>62.441344162999997</v>
      </c>
      <c r="C128" s="113">
        <f>[44]Huhti!D15</f>
        <v>60.716658246999998</v>
      </c>
      <c r="D128" s="114">
        <f>B128*[45]Huhti!C15</f>
        <v>14771249.257887606</v>
      </c>
    </row>
    <row r="129" spans="1:4" x14ac:dyDescent="0.2">
      <c r="A129" s="116" t="s">
        <v>237</v>
      </c>
      <c r="B129" s="117">
        <f>[44]Touko!C15</f>
        <v>73.520684220000007</v>
      </c>
      <c r="C129" s="118">
        <f>[44]Touko!D15</f>
        <v>73.970102522000005</v>
      </c>
      <c r="D129" s="119">
        <f>B129*[45]Touko!C15</f>
        <v>20731362.536355603</v>
      </c>
    </row>
    <row r="130" spans="1:4" x14ac:dyDescent="0.2">
      <c r="A130" s="116" t="s">
        <v>240</v>
      </c>
      <c r="B130" s="117">
        <f>[44]Kesä!C15</f>
        <v>66.270091542000003</v>
      </c>
      <c r="C130" s="118">
        <f>[44]Kesä!D15</f>
        <v>78.271031648000005</v>
      </c>
      <c r="D130" s="119">
        <f>B130*[45]Kesä!C15</f>
        <v>21535725.3783122</v>
      </c>
    </row>
    <row r="131" spans="1:4" x14ac:dyDescent="0.2">
      <c r="A131" s="116" t="s">
        <v>241</v>
      </c>
      <c r="B131" s="117">
        <f>[44]Heinä!C15</f>
        <v>40.212506449999999</v>
      </c>
      <c r="C131" s="118">
        <f>[44]Heinä!D15</f>
        <v>73.236231564999997</v>
      </c>
      <c r="D131" s="119">
        <f>B131*[45]Heinä!C15</f>
        <v>16066705.88956525</v>
      </c>
    </row>
    <row r="132" spans="1:4" x14ac:dyDescent="0.2">
      <c r="A132" s="116" t="s">
        <v>242</v>
      </c>
      <c r="B132" s="117">
        <f>[44]Elo!C15</f>
        <v>56.863110321000001</v>
      </c>
      <c r="C132" s="118">
        <f>[44]Elo!D15</f>
        <v>85.581515807000002</v>
      </c>
      <c r="D132" s="119">
        <f>B132*[45]Elo!C15</f>
        <v>22125891.13078367</v>
      </c>
    </row>
    <row r="133" spans="1:4" x14ac:dyDescent="0.2">
      <c r="A133" s="116" t="s">
        <v>243</v>
      </c>
      <c r="B133" s="117">
        <f>[44]Syys!C15</f>
        <v>74.760777469000004</v>
      </c>
      <c r="C133" s="118">
        <f>[44]Syys!D15</f>
        <v>79.673363373000001</v>
      </c>
      <c r="D133" s="119">
        <f>B133*[45]Syys!C15</f>
        <v>22078053.759035204</v>
      </c>
    </row>
    <row r="134" spans="1:4" ht="12" customHeight="1" x14ac:dyDescent="0.2">
      <c r="A134" s="115" t="s">
        <v>244</v>
      </c>
      <c r="B134" s="112">
        <f>[44]Loka!C15</f>
        <v>70.072784799000004</v>
      </c>
      <c r="C134" s="113">
        <f>[44]Loka!D15</f>
        <v>73.096951011000002</v>
      </c>
      <c r="D134" s="114">
        <f>B134*[45]Loka!C15</f>
        <v>20255099.028429344</v>
      </c>
    </row>
    <row r="135" spans="1:4" x14ac:dyDescent="0.2">
      <c r="A135" s="115" t="s">
        <v>245</v>
      </c>
      <c r="B135" s="112">
        <f>[44]Marras!C15</f>
        <v>74.383901887999997</v>
      </c>
      <c r="C135" s="113">
        <f>[44]Marras!D15</f>
        <v>70.872839529999993</v>
      </c>
      <c r="D135" s="114">
        <f>B135*[45]Marras!C15</f>
        <v>18977341.736979775</v>
      </c>
    </row>
    <row r="136" spans="1:4" x14ac:dyDescent="0.2">
      <c r="A136" s="115" t="s">
        <v>246</v>
      </c>
      <c r="B136" s="112">
        <f>[44]Joulu!C15</f>
        <v>60.004127777999997</v>
      </c>
      <c r="C136" s="113">
        <f>[44]Joulu!D15</f>
        <v>55.702874948000002</v>
      </c>
      <c r="D136" s="114">
        <f>B136*[45]Joulu!C15</f>
        <v>13466906.409599874</v>
      </c>
    </row>
    <row r="137" spans="1:4" ht="12" customHeight="1" x14ac:dyDescent="0.2">
      <c r="A137" s="115" t="s">
        <v>249</v>
      </c>
      <c r="B137" s="112">
        <f>[46]Tammi!C15</f>
        <v>63.911600163000003</v>
      </c>
      <c r="C137" s="113">
        <f>[46]Tammi!D15</f>
        <v>61.485574989</v>
      </c>
      <c r="D137" s="114">
        <f>B137*[47]Tammi!C15</f>
        <v>15561004.672886752</v>
      </c>
    </row>
    <row r="138" spans="1:4" ht="12" customHeight="1" x14ac:dyDescent="0.2">
      <c r="A138" s="115" t="s">
        <v>251</v>
      </c>
      <c r="B138" s="112">
        <f>[46]Helmi!C15</f>
        <v>71.002726402999997</v>
      </c>
      <c r="C138" s="113">
        <f>[46]Helmi!D15</f>
        <v>59.727927891</v>
      </c>
      <c r="D138" s="114">
        <f>B138*[47]Helmi!C15</f>
        <v>14978735.161976879</v>
      </c>
    </row>
    <row r="139" spans="1:4" ht="12" customHeight="1" x14ac:dyDescent="0.2">
      <c r="A139" s="115" t="s">
        <v>252</v>
      </c>
      <c r="B139" s="112">
        <f>[46]Maalis!C15</f>
        <v>70.206798937000002</v>
      </c>
      <c r="C139" s="113">
        <f>[46]Maalis!D15</f>
        <v>64.478675933000005</v>
      </c>
      <c r="D139" s="114">
        <f>B139*[47]Maalis!C15</f>
        <v>17155592.974647447</v>
      </c>
    </row>
    <row r="140" spans="1:4" x14ac:dyDescent="0.2">
      <c r="A140" s="115" t="s">
        <v>253</v>
      </c>
      <c r="B140" s="112">
        <f>[46]Huhti!C15</f>
        <v>67.721303406999994</v>
      </c>
      <c r="C140" s="113">
        <f>[46]Huhti!D15</f>
        <v>60.154064140000003</v>
      </c>
      <c r="D140" s="114">
        <f>B140*[47]Huhti!C15</f>
        <v>15612469.287449779</v>
      </c>
    </row>
    <row r="141" spans="1:4" x14ac:dyDescent="0.2">
      <c r="A141" s="116" t="s">
        <v>254</v>
      </c>
      <c r="B141" s="117">
        <f>[46]Touko!C15</f>
        <v>86.338398237000007</v>
      </c>
      <c r="C141" s="118">
        <f>[46]Touko!D15</f>
        <v>76.363105707000003</v>
      </c>
      <c r="D141" s="119">
        <f>B141*[47]Touko!C15</f>
        <v>25749304.87500817</v>
      </c>
    </row>
    <row r="142" spans="1:4" x14ac:dyDescent="0.2">
      <c r="A142" s="116" t="s">
        <v>255</v>
      </c>
      <c r="B142" s="117">
        <f>[46]Kesä!C15</f>
        <v>71.957192247999998</v>
      </c>
      <c r="C142" s="118">
        <f>[46]Kesä!D15</f>
        <v>79.487480942999994</v>
      </c>
      <c r="D142" s="119">
        <f>B142*[47]Kesä!C15</f>
        <v>23969156.609385543</v>
      </c>
    </row>
    <row r="143" spans="1:4" x14ac:dyDescent="0.2">
      <c r="A143" s="116" t="s">
        <v>256</v>
      </c>
      <c r="B143" s="117">
        <f>[46]Heinä!C15</f>
        <v>44.877540209999999</v>
      </c>
      <c r="C143" s="118">
        <f>[46]Heinä!D15</f>
        <v>70.879856416999999</v>
      </c>
      <c r="D143" s="119">
        <f>B143*[47]Heinä!C15</f>
        <v>17022769.042296361</v>
      </c>
    </row>
    <row r="144" spans="1:4" x14ac:dyDescent="0.2">
      <c r="A144" s="116" t="s">
        <v>279</v>
      </c>
      <c r="B144" s="117">
        <f>[46]Elo!C15</f>
        <v>66.178921798999994</v>
      </c>
      <c r="C144" s="118">
        <f>[46]Elo!D15</f>
        <v>84.891723838000004</v>
      </c>
      <c r="D144" s="119">
        <f>B144*[47]Elo!C15</f>
        <v>25654457.572147746</v>
      </c>
    </row>
    <row r="145" spans="1:16384" ht="12" customHeight="1" x14ac:dyDescent="0.2">
      <c r="A145" s="116" t="s">
        <v>258</v>
      </c>
      <c r="B145" s="117">
        <f>[46]Syys!C15</f>
        <v>77.395828463000001</v>
      </c>
      <c r="C145" s="118">
        <f>[46]Syys!D15</f>
        <v>78.141076896000001</v>
      </c>
      <c r="D145" s="119">
        <f>B145*[47]Syys!C15</f>
        <v>22773180.754438508</v>
      </c>
    </row>
    <row r="146" spans="1:16384" x14ac:dyDescent="0.2">
      <c r="A146" s="115" t="s">
        <v>259</v>
      </c>
      <c r="B146" s="112">
        <f>[46]Loka!C15</f>
        <v>77.143768289999997</v>
      </c>
      <c r="C146" s="113">
        <f>[46]Loka!D15</f>
        <v>71.974604037000006</v>
      </c>
      <c r="D146" s="114">
        <f>B146*[47]Loka!C15</f>
        <v>21153592.7028009</v>
      </c>
    </row>
    <row r="147" spans="1:16384" x14ac:dyDescent="0.2">
      <c r="A147" s="115" t="s">
        <v>260</v>
      </c>
      <c r="B147" s="112">
        <f>[46]Marras!C15</f>
        <v>77.617306005000003</v>
      </c>
      <c r="C147" s="113">
        <f>[46]Marras!D15</f>
        <v>70.221997786000003</v>
      </c>
      <c r="D147" s="114">
        <f>B147*[47]Marras!C15</f>
        <v>20143165.637111597</v>
      </c>
    </row>
    <row r="148" spans="1:16384" x14ac:dyDescent="0.2">
      <c r="A148" s="115" t="s">
        <v>261</v>
      </c>
      <c r="B148" s="112">
        <f>[46]Joulu!C15</f>
        <v>62.891181521</v>
      </c>
      <c r="C148" s="113">
        <f>[46]Joulu!D15</f>
        <v>52.473630786999998</v>
      </c>
      <c r="D148" s="114">
        <f>B148*[47]Joulu!C15</f>
        <v>13252492.661286641</v>
      </c>
    </row>
    <row r="149" spans="1:16384" x14ac:dyDescent="0.2">
      <c r="A149" s="115" t="s">
        <v>280</v>
      </c>
      <c r="B149" s="112">
        <f>[32]Tammi!C15</f>
        <v>68.990122400000004</v>
      </c>
      <c r="C149" s="113">
        <f>[32]Tammi!D15</f>
        <v>59.338762469000002</v>
      </c>
      <c r="D149" s="114">
        <f>B149*[31]Tammi!C15</f>
        <v>15912709.711804802</v>
      </c>
    </row>
    <row r="150" spans="1:16384" customFormat="1" x14ac:dyDescent="0.2">
      <c r="A150" s="62" t="s">
        <v>282</v>
      </c>
      <c r="B150" s="123">
        <f>[32]Helmi!C15</f>
        <v>74.937476724000007</v>
      </c>
      <c r="C150" s="124">
        <f>[32]Helmi!D15</f>
        <v>59.345888373999998</v>
      </c>
      <c r="D150" s="125">
        <f>B150*[31]Helmi!C15</f>
        <v>14969360.475432793</v>
      </c>
    </row>
    <row r="151" spans="1:16384" customFormat="1" x14ac:dyDescent="0.2">
      <c r="A151" s="62" t="s">
        <v>285</v>
      </c>
      <c r="B151" s="123">
        <f>[32]Maalis!C15</f>
        <v>69.929964014000007</v>
      </c>
      <c r="C151" s="124">
        <f>[32]Maalis!D15</f>
        <v>59.435297194</v>
      </c>
      <c r="D151" s="125">
        <f>B151*[31]Maalis!C15</f>
        <v>16255779.574766414</v>
      </c>
    </row>
    <row r="152" spans="1:16384" customFormat="1" x14ac:dyDescent="0.2">
      <c r="A152" s="62" t="s">
        <v>286</v>
      </c>
      <c r="B152" s="123">
        <f>[32]Huhti!C15</f>
        <v>73.858298399000006</v>
      </c>
      <c r="C152" s="124">
        <f>[32]Huhti!D15</f>
        <v>58.223594908999999</v>
      </c>
      <c r="D152" s="125">
        <f>B152*[31]Huhti!C15</f>
        <v>15937291.34513302</v>
      </c>
    </row>
    <row r="153" spans="1:16384" customFormat="1" x14ac:dyDescent="0.2">
      <c r="A153" s="61" t="s">
        <v>287</v>
      </c>
      <c r="B153" s="130">
        <f>[32]Touko!C15</f>
        <v>77.917379324999999</v>
      </c>
      <c r="C153" s="131">
        <f>[32]Touko!D15</f>
        <v>73.650723667999998</v>
      </c>
      <c r="D153" s="132">
        <f>B153*[31]Touko!C15</f>
        <v>22966615.060319699</v>
      </c>
    </row>
    <row r="154" spans="1:16384" customFormat="1" x14ac:dyDescent="0.2">
      <c r="A154" s="61" t="s">
        <v>288</v>
      </c>
      <c r="B154" s="130">
        <f>[32]Kesä!C15</f>
        <v>72.811142919000005</v>
      </c>
      <c r="C154" s="131">
        <f>[32]Kesä!D15</f>
        <v>78.931697228999994</v>
      </c>
      <c r="D154" s="132">
        <f>B154*[31]Kesä!C15</f>
        <v>23595688.652331576</v>
      </c>
    </row>
    <row r="155" spans="1:16384" customFormat="1" x14ac:dyDescent="0.2">
      <c r="A155" s="61" t="s">
        <v>289</v>
      </c>
      <c r="B155" s="130">
        <f>[32]Heinä!C15</f>
        <v>45.026853582999998</v>
      </c>
      <c r="C155" s="131">
        <f>[32]Heinä!D15</f>
        <v>71.127727586999995</v>
      </c>
      <c r="D155" s="132">
        <f>B155*[31]Heinä!C15</f>
        <v>17016323.371819444</v>
      </c>
    </row>
    <row r="156" spans="1:16384" customFormat="1" x14ac:dyDescent="0.2">
      <c r="A156" s="61" t="s">
        <v>279</v>
      </c>
      <c r="B156" s="130">
        <f>[32]Elo!C15</f>
        <v>62.485079886999998</v>
      </c>
      <c r="C156" s="131">
        <f>[32]Elo!D15</f>
        <v>79.875839901000006</v>
      </c>
      <c r="D156" s="132">
        <f>B156*[31]Elo!C15</f>
        <v>23456461.59402059</v>
      </c>
    </row>
    <row r="157" spans="1:16384" customFormat="1" x14ac:dyDescent="0.2">
      <c r="A157" s="61" t="s">
        <v>290</v>
      </c>
      <c r="B157" s="130">
        <f>[32]Syys!C15</f>
        <v>80.035513679000005</v>
      </c>
      <c r="C157" s="131">
        <f>[32]Syys!D15</f>
        <v>75.578976345000001</v>
      </c>
      <c r="D157" s="132">
        <f>B157*[31]Syys!C15</f>
        <v>22080597.691330917</v>
      </c>
    </row>
    <row r="158" spans="1:16384" customFormat="1" x14ac:dyDescent="0.2">
      <c r="A158" s="62" t="s">
        <v>291</v>
      </c>
      <c r="B158" s="123">
        <f>[32]Loka!C15</f>
        <v>74.426202387999993</v>
      </c>
      <c r="C158" s="124">
        <f>[32]Loka!D15</f>
        <v>66.545699026999998</v>
      </c>
      <c r="D158" s="125">
        <f>B158*[31]Loka!C15</f>
        <v>18964987.187700607</v>
      </c>
      <c r="E158" s="133"/>
      <c r="F158" s="134"/>
      <c r="G158" s="135"/>
      <c r="H158" s="136"/>
      <c r="I158" s="133"/>
      <c r="J158" s="134"/>
      <c r="K158" s="135"/>
      <c r="L158" s="136"/>
      <c r="M158" s="133"/>
      <c r="N158" s="134"/>
      <c r="O158" s="135"/>
      <c r="P158" s="136"/>
      <c r="Q158" s="133"/>
      <c r="R158" s="134"/>
      <c r="S158" s="135"/>
      <c r="T158" s="136"/>
      <c r="U158" s="133"/>
      <c r="V158" s="134"/>
      <c r="W158" s="135"/>
      <c r="X158" s="136"/>
      <c r="Y158" s="133"/>
      <c r="Z158" s="134"/>
      <c r="AA158" s="135"/>
      <c r="AB158" s="136"/>
      <c r="AC158" s="133"/>
      <c r="AD158" s="134"/>
      <c r="AE158" s="135"/>
      <c r="AF158" s="136"/>
      <c r="AG158" s="133"/>
      <c r="AH158" s="134"/>
      <c r="AI158" s="135"/>
      <c r="AJ158" s="136"/>
      <c r="AK158" s="133"/>
      <c r="AL158" s="134"/>
      <c r="AM158" s="135"/>
      <c r="AN158" s="136"/>
      <c r="AO158" s="133"/>
      <c r="AP158" s="134"/>
      <c r="AQ158" s="135"/>
      <c r="AR158" s="136"/>
      <c r="AS158" s="133"/>
      <c r="AT158" s="134"/>
      <c r="AU158" s="135"/>
      <c r="AV158" s="136"/>
      <c r="AW158" s="133"/>
      <c r="AX158" s="134"/>
      <c r="AY158" s="135"/>
      <c r="AZ158" s="136"/>
      <c r="BA158" s="133"/>
      <c r="BB158" s="134"/>
      <c r="BC158" s="135"/>
      <c r="BD158" s="136"/>
      <c r="BE158" s="133"/>
      <c r="BF158" s="134"/>
      <c r="BG158" s="135"/>
      <c r="BH158" s="136"/>
      <c r="BI158" s="133"/>
      <c r="BJ158" s="134"/>
      <c r="BK158" s="135"/>
      <c r="BL158" s="136"/>
      <c r="BM158" s="133"/>
      <c r="BN158" s="134"/>
      <c r="BO158" s="135"/>
      <c r="BP158" s="136"/>
      <c r="BQ158" s="133"/>
      <c r="BR158" s="134"/>
      <c r="BS158" s="135"/>
      <c r="BT158" s="136"/>
      <c r="BU158" s="133"/>
      <c r="BV158" s="134"/>
      <c r="BW158" s="135"/>
      <c r="BX158" s="136"/>
      <c r="BY158" s="133"/>
      <c r="BZ158" s="134"/>
      <c r="CA158" s="135"/>
      <c r="CB158" s="136"/>
      <c r="CC158" s="133"/>
      <c r="CD158" s="134"/>
      <c r="CE158" s="135"/>
      <c r="CF158" s="136"/>
      <c r="CG158" s="133"/>
      <c r="CH158" s="134"/>
      <c r="CI158" s="135"/>
      <c r="CJ158" s="136"/>
      <c r="CK158" s="133"/>
      <c r="CL158" s="134"/>
      <c r="CM158" s="135"/>
      <c r="CN158" s="136"/>
      <c r="CO158" s="133"/>
      <c r="CP158" s="134"/>
      <c r="CQ158" s="135"/>
      <c r="CR158" s="136"/>
      <c r="CS158" s="133"/>
      <c r="CT158" s="134"/>
      <c r="CU158" s="135"/>
      <c r="CV158" s="136"/>
      <c r="CW158" s="133"/>
      <c r="CX158" s="134"/>
      <c r="CY158" s="135"/>
      <c r="CZ158" s="136"/>
      <c r="DA158" s="133"/>
      <c r="DB158" s="134"/>
      <c r="DC158" s="135"/>
      <c r="DD158" s="136"/>
      <c r="DE158" s="133"/>
      <c r="DF158" s="134"/>
      <c r="DG158" s="135"/>
      <c r="DH158" s="136"/>
      <c r="DI158" s="133"/>
      <c r="DJ158" s="134"/>
      <c r="DK158" s="135"/>
      <c r="DL158" s="136"/>
      <c r="DM158" s="133"/>
      <c r="DN158" s="134"/>
      <c r="DO158" s="135"/>
      <c r="DP158" s="136"/>
      <c r="DQ158" s="133"/>
      <c r="DR158" s="134"/>
      <c r="DS158" s="135"/>
      <c r="DT158" s="136"/>
      <c r="DU158" s="133"/>
      <c r="DV158" s="134"/>
      <c r="DW158" s="135"/>
      <c r="DX158" s="136"/>
      <c r="DY158" s="133"/>
      <c r="DZ158" s="134"/>
      <c r="EA158" s="135"/>
      <c r="EB158" s="136"/>
      <c r="EC158" s="133"/>
      <c r="ED158" s="134"/>
      <c r="EE158" s="135"/>
      <c r="EF158" s="136"/>
      <c r="EG158" s="133"/>
      <c r="EH158" s="134"/>
      <c r="EI158" s="135"/>
      <c r="EJ158" s="136"/>
      <c r="EK158" s="133"/>
      <c r="EL158" s="134"/>
      <c r="EM158" s="135"/>
      <c r="EN158" s="136"/>
      <c r="EO158" s="133"/>
      <c r="EP158" s="134"/>
      <c r="EQ158" s="135"/>
      <c r="ER158" s="136"/>
      <c r="ES158" s="133"/>
      <c r="ET158" s="134"/>
      <c r="EU158" s="135"/>
      <c r="EV158" s="136"/>
      <c r="EW158" s="133"/>
      <c r="EX158" s="134"/>
      <c r="EY158" s="135"/>
      <c r="EZ158" s="136"/>
      <c r="FA158" s="133"/>
      <c r="FB158" s="134"/>
      <c r="FC158" s="135"/>
      <c r="FD158" s="136"/>
      <c r="FE158" s="133"/>
      <c r="FF158" s="134"/>
      <c r="FG158" s="135"/>
      <c r="FH158" s="136"/>
      <c r="FI158" s="133"/>
      <c r="FJ158" s="134"/>
      <c r="FK158" s="135"/>
      <c r="FL158" s="136"/>
      <c r="FM158" s="133"/>
      <c r="FN158" s="134"/>
      <c r="FO158" s="135"/>
      <c r="FP158" s="136"/>
      <c r="FQ158" s="133"/>
      <c r="FR158" s="134"/>
      <c r="FS158" s="135"/>
      <c r="FT158" s="136"/>
      <c r="FU158" s="133"/>
      <c r="FV158" s="134"/>
      <c r="FW158" s="135"/>
      <c r="FX158" s="136"/>
      <c r="FY158" s="133"/>
      <c r="FZ158" s="134"/>
      <c r="GA158" s="135"/>
      <c r="GB158" s="136"/>
      <c r="GC158" s="133"/>
      <c r="GD158" s="134"/>
      <c r="GE158" s="135"/>
      <c r="GF158" s="136"/>
      <c r="GG158" s="133"/>
      <c r="GH158" s="134"/>
      <c r="GI158" s="135"/>
      <c r="GJ158" s="136"/>
      <c r="GK158" s="133"/>
      <c r="GL158" s="134"/>
      <c r="GM158" s="135"/>
      <c r="GN158" s="136"/>
      <c r="GO158" s="133"/>
      <c r="GP158" s="134"/>
      <c r="GQ158" s="135"/>
      <c r="GR158" s="136"/>
      <c r="GS158" s="133"/>
      <c r="GT158" s="134"/>
      <c r="GU158" s="135"/>
      <c r="GV158" s="136"/>
      <c r="GW158" s="133"/>
      <c r="GX158" s="134"/>
      <c r="GY158" s="135"/>
      <c r="GZ158" s="136"/>
      <c r="HA158" s="133"/>
      <c r="HB158" s="134"/>
      <c r="HC158" s="135"/>
      <c r="HD158" s="136"/>
      <c r="HE158" s="133"/>
      <c r="HF158" s="134"/>
      <c r="HG158" s="135"/>
      <c r="HH158" s="136"/>
      <c r="HI158" s="133"/>
      <c r="HJ158" s="134"/>
      <c r="HK158" s="135"/>
      <c r="HL158" s="136"/>
      <c r="HM158" s="133"/>
      <c r="HN158" s="134"/>
      <c r="HO158" s="135"/>
      <c r="HP158" s="136"/>
      <c r="HQ158" s="133"/>
      <c r="HR158" s="134"/>
      <c r="HS158" s="135"/>
      <c r="HT158" s="136"/>
      <c r="HU158" s="133"/>
      <c r="HV158" s="134"/>
      <c r="HW158" s="135"/>
      <c r="HX158" s="136"/>
      <c r="HY158" s="133"/>
      <c r="HZ158" s="134"/>
      <c r="IA158" s="135"/>
      <c r="IB158" s="136"/>
      <c r="IC158" s="133"/>
      <c r="ID158" s="134"/>
      <c r="IE158" s="135"/>
      <c r="IF158" s="136"/>
      <c r="IG158" s="133"/>
      <c r="IH158" s="134"/>
      <c r="II158" s="135"/>
      <c r="IJ158" s="136"/>
      <c r="IK158" s="133"/>
      <c r="IL158" s="134"/>
      <c r="IM158" s="135"/>
      <c r="IN158" s="136"/>
      <c r="IO158" s="133"/>
      <c r="IP158" s="134"/>
      <c r="IQ158" s="135"/>
      <c r="IR158" s="136"/>
      <c r="IS158" s="133"/>
      <c r="IT158" s="134"/>
      <c r="IU158" s="135"/>
      <c r="IV158" s="136"/>
      <c r="IW158" s="133"/>
      <c r="IX158" s="134"/>
      <c r="IY158" s="135"/>
      <c r="IZ158" s="136"/>
      <c r="JA158" s="133"/>
      <c r="JB158" s="134"/>
      <c r="JC158" s="135"/>
      <c r="JD158" s="136"/>
      <c r="JE158" s="133"/>
      <c r="JF158" s="134"/>
      <c r="JG158" s="135"/>
      <c r="JH158" s="136"/>
      <c r="JI158" s="133"/>
      <c r="JJ158" s="134"/>
      <c r="JK158" s="135"/>
      <c r="JL158" s="136"/>
      <c r="JM158" s="133"/>
      <c r="JN158" s="134"/>
      <c r="JO158" s="135"/>
      <c r="JP158" s="136"/>
      <c r="JQ158" s="133"/>
      <c r="JR158" s="134"/>
      <c r="JS158" s="135"/>
      <c r="JT158" s="136"/>
      <c r="JU158" s="133"/>
      <c r="JV158" s="134"/>
      <c r="JW158" s="135"/>
      <c r="JX158" s="136"/>
      <c r="JY158" s="133"/>
      <c r="JZ158" s="134"/>
      <c r="KA158" s="135"/>
      <c r="KB158" s="136"/>
      <c r="KC158" s="133"/>
      <c r="KD158" s="134"/>
      <c r="KE158" s="135"/>
      <c r="KF158" s="136"/>
      <c r="KG158" s="133"/>
      <c r="KH158" s="134"/>
      <c r="KI158" s="135"/>
      <c r="KJ158" s="136"/>
      <c r="KK158" s="133"/>
      <c r="KL158" s="134"/>
      <c r="KM158" s="135"/>
      <c r="KN158" s="136"/>
      <c r="KO158" s="133"/>
      <c r="KP158" s="134"/>
      <c r="KQ158" s="135"/>
      <c r="KR158" s="136"/>
      <c r="KS158" s="133"/>
      <c r="KT158" s="134"/>
      <c r="KU158" s="135"/>
      <c r="KV158" s="136"/>
      <c r="KW158" s="133"/>
      <c r="KX158" s="134"/>
      <c r="KY158" s="135"/>
      <c r="KZ158" s="136"/>
      <c r="LA158" s="133"/>
      <c r="LB158" s="134"/>
      <c r="LC158" s="135"/>
      <c r="LD158" s="136"/>
      <c r="LE158" s="133"/>
      <c r="LF158" s="134"/>
      <c r="LG158" s="135"/>
      <c r="LH158" s="136"/>
      <c r="LI158" s="133"/>
      <c r="LJ158" s="134"/>
      <c r="LK158" s="135"/>
      <c r="LL158" s="136"/>
      <c r="LM158" s="133"/>
      <c r="LN158" s="134"/>
      <c r="LO158" s="135"/>
      <c r="LP158" s="136"/>
      <c r="LQ158" s="133"/>
      <c r="LR158" s="134"/>
      <c r="LS158" s="135"/>
      <c r="LT158" s="136"/>
      <c r="LU158" s="133"/>
      <c r="LV158" s="134"/>
      <c r="LW158" s="135"/>
      <c r="LX158" s="136"/>
      <c r="LY158" s="133"/>
      <c r="LZ158" s="134"/>
      <c r="MA158" s="135"/>
      <c r="MB158" s="136"/>
      <c r="MC158" s="133"/>
      <c r="MD158" s="134"/>
      <c r="ME158" s="135"/>
      <c r="MF158" s="136"/>
      <c r="MG158" s="133"/>
      <c r="MH158" s="134"/>
      <c r="MI158" s="135"/>
      <c r="MJ158" s="136"/>
      <c r="MK158" s="133"/>
      <c r="ML158" s="134"/>
      <c r="MM158" s="135"/>
      <c r="MN158" s="136"/>
      <c r="MO158" s="133"/>
      <c r="MP158" s="134"/>
      <c r="MQ158" s="135"/>
      <c r="MR158" s="136"/>
      <c r="MS158" s="133"/>
      <c r="MT158" s="134"/>
      <c r="MU158" s="135"/>
      <c r="MV158" s="136"/>
      <c r="MW158" s="133"/>
      <c r="MX158" s="134"/>
      <c r="MY158" s="135"/>
      <c r="MZ158" s="136"/>
      <c r="NA158" s="133"/>
      <c r="NB158" s="134"/>
      <c r="NC158" s="135"/>
      <c r="ND158" s="136"/>
      <c r="NE158" s="133"/>
      <c r="NF158" s="134"/>
      <c r="NG158" s="135"/>
      <c r="NH158" s="136"/>
      <c r="NI158" s="133"/>
      <c r="NJ158" s="134"/>
      <c r="NK158" s="135"/>
      <c r="NL158" s="136"/>
      <c r="NM158" s="133"/>
      <c r="NN158" s="134"/>
      <c r="NO158" s="135"/>
      <c r="NP158" s="136"/>
      <c r="NQ158" s="133"/>
      <c r="NR158" s="134"/>
      <c r="NS158" s="135"/>
      <c r="NT158" s="136"/>
      <c r="NU158" s="133"/>
      <c r="NV158" s="134"/>
      <c r="NW158" s="135"/>
      <c r="NX158" s="136"/>
      <c r="NY158" s="133"/>
      <c r="NZ158" s="134"/>
      <c r="OA158" s="135"/>
      <c r="OB158" s="136"/>
      <c r="OC158" s="133"/>
      <c r="OD158" s="134"/>
      <c r="OE158" s="135"/>
      <c r="OF158" s="136"/>
      <c r="OG158" s="133"/>
      <c r="OH158" s="134"/>
      <c r="OI158" s="135"/>
      <c r="OJ158" s="136"/>
      <c r="OK158" s="133"/>
      <c r="OL158" s="134"/>
      <c r="OM158" s="135"/>
      <c r="ON158" s="136"/>
      <c r="OO158" s="133"/>
      <c r="OP158" s="134"/>
      <c r="OQ158" s="135"/>
      <c r="OR158" s="136"/>
      <c r="OS158" s="133"/>
      <c r="OT158" s="134"/>
      <c r="OU158" s="135"/>
      <c r="OV158" s="136"/>
      <c r="OW158" s="133"/>
      <c r="OX158" s="134"/>
      <c r="OY158" s="135"/>
      <c r="OZ158" s="136"/>
      <c r="PA158" s="133"/>
      <c r="PB158" s="134"/>
      <c r="PC158" s="135"/>
      <c r="PD158" s="136"/>
      <c r="PE158" s="133"/>
      <c r="PF158" s="134"/>
      <c r="PG158" s="135"/>
      <c r="PH158" s="136"/>
      <c r="PI158" s="133"/>
      <c r="PJ158" s="134"/>
      <c r="PK158" s="135"/>
      <c r="PL158" s="136"/>
      <c r="PM158" s="133"/>
      <c r="PN158" s="134"/>
      <c r="PO158" s="135"/>
      <c r="PP158" s="136"/>
      <c r="PQ158" s="133"/>
      <c r="PR158" s="134"/>
      <c r="PS158" s="135"/>
      <c r="PT158" s="136"/>
      <c r="PU158" s="133"/>
      <c r="PV158" s="134"/>
      <c r="PW158" s="135"/>
      <c r="PX158" s="136"/>
      <c r="PY158" s="133"/>
      <c r="PZ158" s="134"/>
      <c r="QA158" s="135"/>
      <c r="QB158" s="136"/>
      <c r="QC158" s="133"/>
      <c r="QD158" s="134"/>
      <c r="QE158" s="135"/>
      <c r="QF158" s="136"/>
      <c r="QG158" s="133"/>
      <c r="QH158" s="134"/>
      <c r="QI158" s="135"/>
      <c r="QJ158" s="136"/>
      <c r="QK158" s="133"/>
      <c r="QL158" s="134"/>
      <c r="QM158" s="135"/>
      <c r="QN158" s="136"/>
      <c r="QO158" s="133"/>
      <c r="QP158" s="134"/>
      <c r="QQ158" s="135"/>
      <c r="QR158" s="136"/>
      <c r="QS158" s="133"/>
      <c r="QT158" s="134"/>
      <c r="QU158" s="135"/>
      <c r="QV158" s="136"/>
      <c r="QW158" s="133"/>
      <c r="QX158" s="134"/>
      <c r="QY158" s="135"/>
      <c r="QZ158" s="136"/>
      <c r="RA158" s="133"/>
      <c r="RB158" s="134"/>
      <c r="RC158" s="135"/>
      <c r="RD158" s="136"/>
      <c r="RE158" s="133"/>
      <c r="RF158" s="134"/>
      <c r="RG158" s="135"/>
      <c r="RH158" s="136"/>
      <c r="RI158" s="133"/>
      <c r="RJ158" s="134"/>
      <c r="RK158" s="135"/>
      <c r="RL158" s="136"/>
      <c r="RM158" s="133"/>
      <c r="RN158" s="134"/>
      <c r="RO158" s="135"/>
      <c r="RP158" s="136"/>
      <c r="RQ158" s="133"/>
      <c r="RR158" s="134"/>
      <c r="RS158" s="135"/>
      <c r="RT158" s="136"/>
      <c r="RU158" s="133"/>
      <c r="RV158" s="134"/>
      <c r="RW158" s="135"/>
      <c r="RX158" s="136"/>
      <c r="RY158" s="133"/>
      <c r="RZ158" s="134"/>
      <c r="SA158" s="135"/>
      <c r="SB158" s="136"/>
      <c r="SC158" s="133"/>
      <c r="SD158" s="134"/>
      <c r="SE158" s="135"/>
      <c r="SF158" s="136"/>
      <c r="SG158" s="133"/>
      <c r="SH158" s="134"/>
      <c r="SI158" s="135"/>
      <c r="SJ158" s="136"/>
      <c r="SK158" s="133"/>
      <c r="SL158" s="134"/>
      <c r="SM158" s="135"/>
      <c r="SN158" s="136"/>
      <c r="SO158" s="133"/>
      <c r="SP158" s="134"/>
      <c r="SQ158" s="135"/>
      <c r="SR158" s="136"/>
      <c r="SS158" s="133"/>
      <c r="ST158" s="134"/>
      <c r="SU158" s="135"/>
      <c r="SV158" s="136"/>
      <c r="SW158" s="133"/>
      <c r="SX158" s="134"/>
      <c r="SY158" s="135"/>
      <c r="SZ158" s="136"/>
      <c r="TA158" s="133"/>
      <c r="TB158" s="134"/>
      <c r="TC158" s="135"/>
      <c r="TD158" s="136"/>
      <c r="TE158" s="133"/>
      <c r="TF158" s="134"/>
      <c r="TG158" s="135"/>
      <c r="TH158" s="136"/>
      <c r="TI158" s="133"/>
      <c r="TJ158" s="134"/>
      <c r="TK158" s="135"/>
      <c r="TL158" s="136"/>
      <c r="TM158" s="133"/>
      <c r="TN158" s="134"/>
      <c r="TO158" s="135"/>
      <c r="TP158" s="136"/>
      <c r="TQ158" s="133"/>
      <c r="TR158" s="134"/>
      <c r="TS158" s="135"/>
      <c r="TT158" s="136"/>
      <c r="TU158" s="133"/>
      <c r="TV158" s="134"/>
      <c r="TW158" s="135"/>
      <c r="TX158" s="136"/>
      <c r="TY158" s="133"/>
      <c r="TZ158" s="134"/>
      <c r="UA158" s="135"/>
      <c r="UB158" s="136"/>
      <c r="UC158" s="133"/>
      <c r="UD158" s="134"/>
      <c r="UE158" s="135"/>
      <c r="UF158" s="136"/>
      <c r="UG158" s="133"/>
      <c r="UH158" s="134"/>
      <c r="UI158" s="135"/>
      <c r="UJ158" s="136"/>
      <c r="UK158" s="133"/>
      <c r="UL158" s="134"/>
      <c r="UM158" s="135"/>
      <c r="UN158" s="136"/>
      <c r="UO158" s="133"/>
      <c r="UP158" s="134"/>
      <c r="UQ158" s="135"/>
      <c r="UR158" s="136"/>
      <c r="US158" s="133"/>
      <c r="UT158" s="134"/>
      <c r="UU158" s="135"/>
      <c r="UV158" s="136"/>
      <c r="UW158" s="133"/>
      <c r="UX158" s="134"/>
      <c r="UY158" s="135"/>
      <c r="UZ158" s="136"/>
      <c r="VA158" s="133"/>
      <c r="VB158" s="134"/>
      <c r="VC158" s="135"/>
      <c r="VD158" s="136"/>
      <c r="VE158" s="133"/>
      <c r="VF158" s="134"/>
      <c r="VG158" s="135"/>
      <c r="VH158" s="136"/>
      <c r="VI158" s="133"/>
      <c r="VJ158" s="134"/>
      <c r="VK158" s="135"/>
      <c r="VL158" s="136"/>
      <c r="VM158" s="133"/>
      <c r="VN158" s="134"/>
      <c r="VO158" s="135"/>
      <c r="VP158" s="136"/>
      <c r="VQ158" s="133"/>
      <c r="VR158" s="134"/>
      <c r="VS158" s="135"/>
      <c r="VT158" s="136"/>
      <c r="VU158" s="133"/>
      <c r="VV158" s="134"/>
      <c r="VW158" s="135"/>
      <c r="VX158" s="136"/>
      <c r="VY158" s="133"/>
      <c r="VZ158" s="134"/>
      <c r="WA158" s="135"/>
      <c r="WB158" s="136"/>
      <c r="WC158" s="133"/>
      <c r="WD158" s="134"/>
      <c r="WE158" s="135"/>
      <c r="WF158" s="136"/>
      <c r="WG158" s="133"/>
      <c r="WH158" s="134"/>
      <c r="WI158" s="135"/>
      <c r="WJ158" s="136"/>
      <c r="WK158" s="133"/>
      <c r="WL158" s="134"/>
      <c r="WM158" s="135"/>
      <c r="WN158" s="136"/>
      <c r="WO158" s="133"/>
      <c r="WP158" s="134"/>
      <c r="WQ158" s="135"/>
      <c r="WR158" s="136"/>
      <c r="WS158" s="133"/>
      <c r="WT158" s="134"/>
      <c r="WU158" s="135"/>
      <c r="WV158" s="136"/>
      <c r="WW158" s="133"/>
      <c r="WX158" s="134"/>
      <c r="WY158" s="135"/>
      <c r="WZ158" s="136"/>
      <c r="XA158" s="133"/>
      <c r="XB158" s="134"/>
      <c r="XC158" s="135"/>
      <c r="XD158" s="136"/>
      <c r="XE158" s="133"/>
      <c r="XF158" s="134"/>
      <c r="XG158" s="135"/>
      <c r="XH158" s="136"/>
      <c r="XI158" s="133"/>
      <c r="XJ158" s="134"/>
      <c r="XK158" s="135"/>
      <c r="XL158" s="136"/>
      <c r="XM158" s="133"/>
      <c r="XN158" s="134"/>
      <c r="XO158" s="135"/>
      <c r="XP158" s="136"/>
      <c r="XQ158" s="133"/>
      <c r="XR158" s="134"/>
      <c r="XS158" s="135"/>
      <c r="XT158" s="136"/>
      <c r="XU158" s="133"/>
      <c r="XV158" s="134"/>
      <c r="XW158" s="135"/>
      <c r="XX158" s="136"/>
      <c r="XY158" s="133"/>
      <c r="XZ158" s="134"/>
      <c r="YA158" s="135"/>
      <c r="YB158" s="136"/>
      <c r="YC158" s="133"/>
      <c r="YD158" s="134"/>
      <c r="YE158" s="135"/>
      <c r="YF158" s="136"/>
      <c r="YG158" s="133"/>
      <c r="YH158" s="134"/>
      <c r="YI158" s="135"/>
      <c r="YJ158" s="136"/>
      <c r="YK158" s="133"/>
      <c r="YL158" s="134"/>
      <c r="YM158" s="135"/>
      <c r="YN158" s="136"/>
      <c r="YO158" s="133"/>
      <c r="YP158" s="134"/>
      <c r="YQ158" s="135"/>
      <c r="YR158" s="136"/>
      <c r="YS158" s="133"/>
      <c r="YT158" s="134"/>
      <c r="YU158" s="135"/>
      <c r="YV158" s="136"/>
      <c r="YW158" s="133"/>
      <c r="YX158" s="134"/>
      <c r="YY158" s="135"/>
      <c r="YZ158" s="136"/>
      <c r="ZA158" s="133"/>
      <c r="ZB158" s="134"/>
      <c r="ZC158" s="135"/>
      <c r="ZD158" s="136"/>
      <c r="ZE158" s="133"/>
      <c r="ZF158" s="134"/>
      <c r="ZG158" s="135"/>
      <c r="ZH158" s="136"/>
      <c r="ZI158" s="133"/>
      <c r="ZJ158" s="134"/>
      <c r="ZK158" s="135"/>
      <c r="ZL158" s="136"/>
      <c r="ZM158" s="133"/>
      <c r="ZN158" s="134"/>
      <c r="ZO158" s="135"/>
      <c r="ZP158" s="136"/>
      <c r="ZQ158" s="133"/>
      <c r="ZR158" s="134"/>
      <c r="ZS158" s="135"/>
      <c r="ZT158" s="136"/>
      <c r="ZU158" s="133"/>
      <c r="ZV158" s="134"/>
      <c r="ZW158" s="135"/>
      <c r="ZX158" s="136"/>
      <c r="ZY158" s="133"/>
      <c r="ZZ158" s="134"/>
      <c r="AAA158" s="135"/>
      <c r="AAB158" s="136"/>
      <c r="AAC158" s="133"/>
      <c r="AAD158" s="134"/>
      <c r="AAE158" s="135"/>
      <c r="AAF158" s="136"/>
      <c r="AAG158" s="133"/>
      <c r="AAH158" s="134"/>
      <c r="AAI158" s="135"/>
      <c r="AAJ158" s="136"/>
      <c r="AAK158" s="133"/>
      <c r="AAL158" s="134"/>
      <c r="AAM158" s="135"/>
      <c r="AAN158" s="136"/>
      <c r="AAO158" s="133"/>
      <c r="AAP158" s="134"/>
      <c r="AAQ158" s="135"/>
      <c r="AAR158" s="136"/>
      <c r="AAS158" s="133"/>
      <c r="AAT158" s="134"/>
      <c r="AAU158" s="135"/>
      <c r="AAV158" s="136"/>
      <c r="AAW158" s="133"/>
      <c r="AAX158" s="134"/>
      <c r="AAY158" s="135"/>
      <c r="AAZ158" s="136"/>
      <c r="ABA158" s="133"/>
      <c r="ABB158" s="134"/>
      <c r="ABC158" s="135"/>
      <c r="ABD158" s="136"/>
      <c r="ABE158" s="133"/>
      <c r="ABF158" s="134"/>
      <c r="ABG158" s="135"/>
      <c r="ABH158" s="136"/>
      <c r="ABI158" s="133"/>
      <c r="ABJ158" s="134"/>
      <c r="ABK158" s="135"/>
      <c r="ABL158" s="136"/>
      <c r="ABM158" s="133"/>
      <c r="ABN158" s="134"/>
      <c r="ABO158" s="135"/>
      <c r="ABP158" s="136"/>
      <c r="ABQ158" s="133"/>
      <c r="ABR158" s="134"/>
      <c r="ABS158" s="135"/>
      <c r="ABT158" s="136"/>
      <c r="ABU158" s="133"/>
      <c r="ABV158" s="134"/>
      <c r="ABW158" s="135"/>
      <c r="ABX158" s="136"/>
      <c r="ABY158" s="133"/>
      <c r="ABZ158" s="134"/>
      <c r="ACA158" s="135"/>
      <c r="ACB158" s="136"/>
      <c r="ACC158" s="133"/>
      <c r="ACD158" s="134"/>
      <c r="ACE158" s="135"/>
      <c r="ACF158" s="136"/>
      <c r="ACG158" s="133"/>
      <c r="ACH158" s="134"/>
      <c r="ACI158" s="135"/>
      <c r="ACJ158" s="136"/>
      <c r="ACK158" s="133"/>
      <c r="ACL158" s="134"/>
      <c r="ACM158" s="135"/>
      <c r="ACN158" s="136"/>
      <c r="ACO158" s="133"/>
      <c r="ACP158" s="134"/>
      <c r="ACQ158" s="135"/>
      <c r="ACR158" s="136"/>
      <c r="ACS158" s="133"/>
      <c r="ACT158" s="134"/>
      <c r="ACU158" s="135"/>
      <c r="ACV158" s="136"/>
      <c r="ACW158" s="133"/>
      <c r="ACX158" s="134"/>
      <c r="ACY158" s="135"/>
      <c r="ACZ158" s="136"/>
      <c r="ADA158" s="133"/>
      <c r="ADB158" s="134"/>
      <c r="ADC158" s="135"/>
      <c r="ADD158" s="136"/>
      <c r="ADE158" s="133"/>
      <c r="ADF158" s="134"/>
      <c r="ADG158" s="135"/>
      <c r="ADH158" s="136"/>
      <c r="ADI158" s="133"/>
      <c r="ADJ158" s="134"/>
      <c r="ADK158" s="135"/>
      <c r="ADL158" s="136"/>
      <c r="ADM158" s="133"/>
      <c r="ADN158" s="134"/>
      <c r="ADO158" s="135"/>
      <c r="ADP158" s="136"/>
      <c r="ADQ158" s="133"/>
      <c r="ADR158" s="134"/>
      <c r="ADS158" s="135"/>
      <c r="ADT158" s="136"/>
      <c r="ADU158" s="133"/>
      <c r="ADV158" s="134"/>
      <c r="ADW158" s="135"/>
      <c r="ADX158" s="136"/>
      <c r="ADY158" s="133"/>
      <c r="ADZ158" s="134"/>
      <c r="AEA158" s="135"/>
      <c r="AEB158" s="136"/>
      <c r="AEC158" s="133"/>
      <c r="AED158" s="134"/>
      <c r="AEE158" s="135"/>
      <c r="AEF158" s="136"/>
      <c r="AEG158" s="133"/>
      <c r="AEH158" s="134"/>
      <c r="AEI158" s="135"/>
      <c r="AEJ158" s="136"/>
      <c r="AEK158" s="133"/>
      <c r="AEL158" s="134"/>
      <c r="AEM158" s="135"/>
      <c r="AEN158" s="136"/>
      <c r="AEO158" s="133"/>
      <c r="AEP158" s="134"/>
      <c r="AEQ158" s="135"/>
      <c r="AER158" s="136"/>
      <c r="AES158" s="133"/>
      <c r="AET158" s="134"/>
      <c r="AEU158" s="135"/>
      <c r="AEV158" s="136"/>
      <c r="AEW158" s="133"/>
      <c r="AEX158" s="134"/>
      <c r="AEY158" s="135"/>
      <c r="AEZ158" s="136"/>
      <c r="AFA158" s="133"/>
      <c r="AFB158" s="134"/>
      <c r="AFC158" s="135"/>
      <c r="AFD158" s="136"/>
      <c r="AFE158" s="133"/>
      <c r="AFF158" s="134"/>
      <c r="AFG158" s="135"/>
      <c r="AFH158" s="136"/>
      <c r="AFI158" s="133"/>
      <c r="AFJ158" s="134"/>
      <c r="AFK158" s="135"/>
      <c r="AFL158" s="136"/>
      <c r="AFM158" s="133"/>
      <c r="AFN158" s="134"/>
      <c r="AFO158" s="135"/>
      <c r="AFP158" s="136"/>
      <c r="AFQ158" s="133"/>
      <c r="AFR158" s="134"/>
      <c r="AFS158" s="135"/>
      <c r="AFT158" s="136"/>
      <c r="AFU158" s="133"/>
      <c r="AFV158" s="134"/>
      <c r="AFW158" s="135"/>
      <c r="AFX158" s="136"/>
      <c r="AFY158" s="133"/>
      <c r="AFZ158" s="134"/>
      <c r="AGA158" s="135"/>
      <c r="AGB158" s="136"/>
      <c r="AGC158" s="133"/>
      <c r="AGD158" s="134"/>
      <c r="AGE158" s="135"/>
      <c r="AGF158" s="136"/>
      <c r="AGG158" s="133"/>
      <c r="AGH158" s="134"/>
      <c r="AGI158" s="135"/>
      <c r="AGJ158" s="136"/>
      <c r="AGK158" s="133"/>
      <c r="AGL158" s="134"/>
      <c r="AGM158" s="135"/>
      <c r="AGN158" s="136"/>
      <c r="AGO158" s="133"/>
      <c r="AGP158" s="134"/>
      <c r="AGQ158" s="135"/>
      <c r="AGR158" s="136"/>
      <c r="AGS158" s="133"/>
      <c r="AGT158" s="134"/>
      <c r="AGU158" s="135"/>
      <c r="AGV158" s="136"/>
      <c r="AGW158" s="133"/>
      <c r="AGX158" s="134"/>
      <c r="AGY158" s="135"/>
      <c r="AGZ158" s="136"/>
      <c r="AHA158" s="133"/>
      <c r="AHB158" s="134"/>
      <c r="AHC158" s="135"/>
      <c r="AHD158" s="136"/>
      <c r="AHE158" s="133"/>
      <c r="AHF158" s="134"/>
      <c r="AHG158" s="135"/>
      <c r="AHH158" s="136"/>
      <c r="AHI158" s="133"/>
      <c r="AHJ158" s="134"/>
      <c r="AHK158" s="135"/>
      <c r="AHL158" s="136"/>
      <c r="AHM158" s="133"/>
      <c r="AHN158" s="134"/>
      <c r="AHO158" s="135"/>
      <c r="AHP158" s="136"/>
      <c r="AHQ158" s="133"/>
      <c r="AHR158" s="134"/>
      <c r="AHS158" s="135"/>
      <c r="AHT158" s="136"/>
      <c r="AHU158" s="133"/>
      <c r="AHV158" s="134"/>
      <c r="AHW158" s="135"/>
      <c r="AHX158" s="136"/>
      <c r="AHY158" s="133"/>
      <c r="AHZ158" s="134"/>
      <c r="AIA158" s="135"/>
      <c r="AIB158" s="136"/>
      <c r="AIC158" s="133"/>
      <c r="AID158" s="134"/>
      <c r="AIE158" s="135"/>
      <c r="AIF158" s="136"/>
      <c r="AIG158" s="133"/>
      <c r="AIH158" s="134"/>
      <c r="AII158" s="135"/>
      <c r="AIJ158" s="136"/>
      <c r="AIK158" s="133"/>
      <c r="AIL158" s="134"/>
      <c r="AIM158" s="135"/>
      <c r="AIN158" s="136"/>
      <c r="AIO158" s="133"/>
      <c r="AIP158" s="134"/>
      <c r="AIQ158" s="135"/>
      <c r="AIR158" s="136"/>
      <c r="AIS158" s="133"/>
      <c r="AIT158" s="134"/>
      <c r="AIU158" s="135"/>
      <c r="AIV158" s="136"/>
      <c r="AIW158" s="133"/>
      <c r="AIX158" s="134"/>
      <c r="AIY158" s="135"/>
      <c r="AIZ158" s="136"/>
      <c r="AJA158" s="133"/>
      <c r="AJB158" s="134"/>
      <c r="AJC158" s="135"/>
      <c r="AJD158" s="136"/>
      <c r="AJE158" s="133"/>
      <c r="AJF158" s="134"/>
      <c r="AJG158" s="135"/>
      <c r="AJH158" s="136"/>
      <c r="AJI158" s="133"/>
      <c r="AJJ158" s="134"/>
      <c r="AJK158" s="135"/>
      <c r="AJL158" s="136"/>
      <c r="AJM158" s="133"/>
      <c r="AJN158" s="134"/>
      <c r="AJO158" s="135"/>
      <c r="AJP158" s="136"/>
      <c r="AJQ158" s="133"/>
      <c r="AJR158" s="134"/>
      <c r="AJS158" s="135"/>
      <c r="AJT158" s="136"/>
      <c r="AJU158" s="133"/>
      <c r="AJV158" s="134"/>
      <c r="AJW158" s="124" t="e">
        <f>[32]Loka!#REF!</f>
        <v>#REF!</v>
      </c>
      <c r="AJX158" s="125" t="e">
        <f>AJV158*[31]Loka!_xlbgnm.AJW16</f>
        <v>#NAME?</v>
      </c>
      <c r="AJY158" s="62" t="s">
        <v>291</v>
      </c>
      <c r="AJZ158" s="123" t="e">
        <f>[32]Loka!#REF!</f>
        <v>#REF!</v>
      </c>
      <c r="AKA158" s="124" t="e">
        <f>[32]Loka!#REF!</f>
        <v>#REF!</v>
      </c>
      <c r="AKB158" s="125" t="e">
        <f>AJZ158*[31]Loka!_xlbgnm.AKA16</f>
        <v>#REF!</v>
      </c>
      <c r="AKC158" s="62" t="s">
        <v>291</v>
      </c>
      <c r="AKD158" s="123" t="e">
        <f>[32]Loka!#REF!</f>
        <v>#REF!</v>
      </c>
      <c r="AKE158" s="124" t="e">
        <f>[32]Loka!#REF!</f>
        <v>#REF!</v>
      </c>
      <c r="AKF158" s="125" t="e">
        <f>AKD158*[31]Loka!_xlbgnm.AKE16</f>
        <v>#REF!</v>
      </c>
      <c r="AKG158" s="62" t="s">
        <v>291</v>
      </c>
      <c r="AKH158" s="123" t="e">
        <f>[32]Loka!#REF!</f>
        <v>#REF!</v>
      </c>
      <c r="AKI158" s="124" t="e">
        <f>[32]Loka!#REF!</f>
        <v>#REF!</v>
      </c>
      <c r="AKJ158" s="125" t="e">
        <f>AKH158*[31]Loka!_xlbgnm.AKI16</f>
        <v>#REF!</v>
      </c>
      <c r="AKK158" s="62" t="s">
        <v>291</v>
      </c>
      <c r="AKL158" s="123" t="e">
        <f>[32]Loka!#REF!</f>
        <v>#REF!</v>
      </c>
      <c r="AKM158" s="124" t="e">
        <f>[32]Loka!#REF!</f>
        <v>#REF!</v>
      </c>
      <c r="AKN158" s="125" t="e">
        <f>AKL158*[31]Loka!_xlbgnm.AKM16</f>
        <v>#REF!</v>
      </c>
      <c r="AKO158" s="62" t="s">
        <v>291</v>
      </c>
      <c r="AKP158" s="123" t="e">
        <f>[32]Loka!#REF!</f>
        <v>#REF!</v>
      </c>
      <c r="AKQ158" s="124" t="e">
        <f>[32]Loka!#REF!</f>
        <v>#REF!</v>
      </c>
      <c r="AKR158" s="125" t="e">
        <f>AKP158*[31]Loka!_xlbgnm.AKQ16</f>
        <v>#REF!</v>
      </c>
      <c r="AKS158" s="62" t="s">
        <v>291</v>
      </c>
      <c r="AKT158" s="123" t="e">
        <f>[32]Loka!#REF!</f>
        <v>#REF!</v>
      </c>
      <c r="AKU158" s="124" t="e">
        <f>[32]Loka!#REF!</f>
        <v>#REF!</v>
      </c>
      <c r="AKV158" s="125" t="e">
        <f>AKT158*[31]Loka!_xlbgnm.AKU16</f>
        <v>#REF!</v>
      </c>
      <c r="AKW158" s="62" t="s">
        <v>291</v>
      </c>
      <c r="AKX158" s="123" t="e">
        <f>[32]Loka!#REF!</f>
        <v>#REF!</v>
      </c>
      <c r="AKY158" s="124" t="e">
        <f>[32]Loka!#REF!</f>
        <v>#REF!</v>
      </c>
      <c r="AKZ158" s="125" t="e">
        <f>AKX158*[31]Loka!_xlbgnm.AKY16</f>
        <v>#REF!</v>
      </c>
      <c r="ALA158" s="62" t="s">
        <v>291</v>
      </c>
      <c r="ALB158" s="123" t="e">
        <f>[32]Loka!#REF!</f>
        <v>#REF!</v>
      </c>
      <c r="ALC158" s="124" t="e">
        <f>[32]Loka!#REF!</f>
        <v>#REF!</v>
      </c>
      <c r="ALD158" s="125" t="e">
        <f>ALB158*[31]Loka!_xlbgnm.ALC16</f>
        <v>#REF!</v>
      </c>
      <c r="ALE158" s="62" t="s">
        <v>291</v>
      </c>
      <c r="ALF158" s="123" t="e">
        <f>[32]Loka!#REF!</f>
        <v>#REF!</v>
      </c>
      <c r="ALG158" s="124" t="e">
        <f>[32]Loka!#REF!</f>
        <v>#REF!</v>
      </c>
      <c r="ALH158" s="125" t="e">
        <f>ALF158*[31]Loka!_xlbgnm.ALG16</f>
        <v>#REF!</v>
      </c>
      <c r="ALI158" s="62" t="s">
        <v>291</v>
      </c>
      <c r="ALJ158" s="123" t="e">
        <f>[32]Loka!#REF!</f>
        <v>#REF!</v>
      </c>
      <c r="ALK158" s="124" t="e">
        <f>[32]Loka!#REF!</f>
        <v>#REF!</v>
      </c>
      <c r="ALL158" s="125" t="e">
        <f>ALJ158*[31]Loka!_xlbgnm.ALK16</f>
        <v>#REF!</v>
      </c>
      <c r="ALM158" s="62" t="s">
        <v>291</v>
      </c>
      <c r="ALN158" s="123" t="e">
        <f>[32]Loka!#REF!</f>
        <v>#REF!</v>
      </c>
      <c r="ALO158" s="124" t="e">
        <f>[32]Loka!#REF!</f>
        <v>#REF!</v>
      </c>
      <c r="ALP158" s="125" t="e">
        <f>ALN158*[31]Loka!_xlbgnm.ALO16</f>
        <v>#REF!</v>
      </c>
      <c r="ALQ158" s="62" t="s">
        <v>291</v>
      </c>
      <c r="ALR158" s="123" t="e">
        <f>[32]Loka!#REF!</f>
        <v>#REF!</v>
      </c>
      <c r="ALS158" s="124" t="e">
        <f>[32]Loka!#REF!</f>
        <v>#REF!</v>
      </c>
      <c r="ALT158" s="125" t="e">
        <f>ALR158*[31]Loka!_xlbgnm.ALS16</f>
        <v>#REF!</v>
      </c>
      <c r="ALU158" s="62" t="s">
        <v>291</v>
      </c>
      <c r="ALV158" s="123" t="e">
        <f>[32]Loka!#REF!</f>
        <v>#REF!</v>
      </c>
      <c r="ALW158" s="124" t="e">
        <f>[32]Loka!#REF!</f>
        <v>#REF!</v>
      </c>
      <c r="ALX158" s="125" t="e">
        <f>ALV158*[31]Loka!_xlbgnm.ALW16</f>
        <v>#REF!</v>
      </c>
      <c r="ALY158" s="62" t="s">
        <v>291</v>
      </c>
      <c r="ALZ158" s="123" t="e">
        <f>[32]Loka!#REF!</f>
        <v>#REF!</v>
      </c>
      <c r="AMA158" s="124" t="e">
        <f>[32]Loka!#REF!</f>
        <v>#REF!</v>
      </c>
      <c r="AMB158" s="125" t="e">
        <f>ALZ158*[31]Loka!_xlbgnm.AMA16</f>
        <v>#REF!</v>
      </c>
      <c r="AMC158" s="62" t="s">
        <v>291</v>
      </c>
      <c r="AMD158" s="123" t="e">
        <f>[32]Loka!#REF!</f>
        <v>#REF!</v>
      </c>
      <c r="AME158" s="124" t="e">
        <f>[32]Loka!#REF!</f>
        <v>#REF!</v>
      </c>
      <c r="AMF158" s="125" t="e">
        <f>AMD158*[31]Loka!_xlbgnm.AME16</f>
        <v>#REF!</v>
      </c>
      <c r="AMG158" s="62" t="s">
        <v>291</v>
      </c>
      <c r="AMH158" s="123" t="e">
        <f>[32]Loka!#REF!</f>
        <v>#REF!</v>
      </c>
      <c r="AMI158" s="124" t="e">
        <f>[32]Loka!#REF!</f>
        <v>#REF!</v>
      </c>
      <c r="AMJ158" s="125" t="e">
        <f>AMH158*[31]Loka!_xlbgnm.AMI16</f>
        <v>#REF!</v>
      </c>
      <c r="AMK158" s="62" t="s">
        <v>291</v>
      </c>
      <c r="AML158" s="123" t="e">
        <f>[32]Loka!#REF!</f>
        <v>#REF!</v>
      </c>
      <c r="AMM158" s="124" t="e">
        <f>[32]Loka!#REF!</f>
        <v>#REF!</v>
      </c>
      <c r="AMN158" s="125" t="e">
        <f>AML158*[31]Loka!_xlbgnm.AMM16</f>
        <v>#REF!</v>
      </c>
      <c r="AMO158" s="62" t="s">
        <v>291</v>
      </c>
      <c r="AMP158" s="123" t="e">
        <f>[32]Loka!#REF!</f>
        <v>#REF!</v>
      </c>
      <c r="AMQ158" s="124" t="e">
        <f>[32]Loka!#REF!</f>
        <v>#REF!</v>
      </c>
      <c r="AMR158" s="125" t="e">
        <f>AMP158*[31]Loka!_xlbgnm.AMQ16</f>
        <v>#REF!</v>
      </c>
      <c r="AMS158" s="62" t="s">
        <v>291</v>
      </c>
      <c r="AMT158" s="123" t="e">
        <f>[32]Loka!#REF!</f>
        <v>#REF!</v>
      </c>
      <c r="AMU158" s="124" t="e">
        <f>[32]Loka!#REF!</f>
        <v>#REF!</v>
      </c>
      <c r="AMV158" s="125" t="e">
        <f>AMT158*[31]Loka!_xlbgnm.AMU16</f>
        <v>#REF!</v>
      </c>
      <c r="AMW158" s="62" t="s">
        <v>291</v>
      </c>
      <c r="AMX158" s="123" t="e">
        <f>[32]Loka!#REF!</f>
        <v>#REF!</v>
      </c>
      <c r="AMY158" s="124" t="e">
        <f>[32]Loka!#REF!</f>
        <v>#REF!</v>
      </c>
      <c r="AMZ158" s="125" t="e">
        <f>AMX158*[31]Loka!_xlbgnm.AMY16</f>
        <v>#REF!</v>
      </c>
      <c r="ANA158" s="62" t="s">
        <v>291</v>
      </c>
      <c r="ANB158" s="123" t="e">
        <f>[32]Loka!#REF!</f>
        <v>#REF!</v>
      </c>
      <c r="ANC158" s="124" t="e">
        <f>[32]Loka!#REF!</f>
        <v>#REF!</v>
      </c>
      <c r="AND158" s="125" t="e">
        <f>ANB158*[31]Loka!_xlbgnm.ANC16</f>
        <v>#REF!</v>
      </c>
      <c r="ANE158" s="62" t="s">
        <v>291</v>
      </c>
      <c r="ANF158" s="123" t="e">
        <f>[32]Loka!#REF!</f>
        <v>#REF!</v>
      </c>
      <c r="ANG158" s="124" t="e">
        <f>[32]Loka!#REF!</f>
        <v>#REF!</v>
      </c>
      <c r="ANH158" s="125" t="e">
        <f>ANF158*[31]Loka!_xlbgnm.ANG16</f>
        <v>#REF!</v>
      </c>
      <c r="ANI158" s="62" t="s">
        <v>291</v>
      </c>
      <c r="ANJ158" s="123" t="e">
        <f>[32]Loka!#REF!</f>
        <v>#REF!</v>
      </c>
      <c r="ANK158" s="124" t="e">
        <f>[32]Loka!#REF!</f>
        <v>#REF!</v>
      </c>
      <c r="ANL158" s="125" t="e">
        <f>ANJ158*[31]Loka!_xlbgnm.ANK16</f>
        <v>#REF!</v>
      </c>
      <c r="ANM158" s="62" t="s">
        <v>291</v>
      </c>
      <c r="ANN158" s="123" t="e">
        <f>[32]Loka!#REF!</f>
        <v>#REF!</v>
      </c>
      <c r="ANO158" s="124" t="e">
        <f>[32]Loka!#REF!</f>
        <v>#REF!</v>
      </c>
      <c r="ANP158" s="125" t="e">
        <f>ANN158*[31]Loka!_xlbgnm.ANO16</f>
        <v>#REF!</v>
      </c>
      <c r="ANQ158" s="62" t="s">
        <v>291</v>
      </c>
      <c r="ANR158" s="123" t="e">
        <f>[32]Loka!#REF!</f>
        <v>#REF!</v>
      </c>
      <c r="ANS158" s="124" t="e">
        <f>[32]Loka!#REF!</f>
        <v>#REF!</v>
      </c>
      <c r="ANT158" s="125" t="e">
        <f>ANR158*[31]Loka!_xlbgnm.ANS16</f>
        <v>#REF!</v>
      </c>
      <c r="ANU158" s="62" t="s">
        <v>291</v>
      </c>
      <c r="ANV158" s="123" t="e">
        <f>[32]Loka!#REF!</f>
        <v>#REF!</v>
      </c>
      <c r="ANW158" s="124" t="e">
        <f>[32]Loka!#REF!</f>
        <v>#REF!</v>
      </c>
      <c r="ANX158" s="125" t="e">
        <f>ANV158*[31]Loka!_xlbgnm.ANW16</f>
        <v>#REF!</v>
      </c>
      <c r="ANY158" s="62" t="s">
        <v>291</v>
      </c>
      <c r="ANZ158" s="123" t="e">
        <f>[32]Loka!#REF!</f>
        <v>#REF!</v>
      </c>
      <c r="AOA158" s="124" t="e">
        <f>[32]Loka!#REF!</f>
        <v>#REF!</v>
      </c>
      <c r="AOB158" s="125" t="e">
        <f>ANZ158*[31]Loka!_xlbgnm.AOA16</f>
        <v>#REF!</v>
      </c>
      <c r="AOC158" s="62" t="s">
        <v>291</v>
      </c>
      <c r="AOD158" s="123" t="e">
        <f>[32]Loka!#REF!</f>
        <v>#REF!</v>
      </c>
      <c r="AOE158" s="124" t="e">
        <f>[32]Loka!#REF!</f>
        <v>#REF!</v>
      </c>
      <c r="AOF158" s="125" t="e">
        <f>AOD158*[31]Loka!_xlbgnm.AOE16</f>
        <v>#REF!</v>
      </c>
      <c r="AOG158" s="62" t="s">
        <v>291</v>
      </c>
      <c r="AOH158" s="123" t="e">
        <f>[32]Loka!#REF!</f>
        <v>#REF!</v>
      </c>
      <c r="AOI158" s="124" t="e">
        <f>[32]Loka!#REF!</f>
        <v>#REF!</v>
      </c>
      <c r="AOJ158" s="125" t="e">
        <f>AOH158*[31]Loka!_xlbgnm.AOI16</f>
        <v>#REF!</v>
      </c>
      <c r="AOK158" s="62" t="s">
        <v>291</v>
      </c>
      <c r="AOL158" s="123" t="e">
        <f>[32]Loka!#REF!</f>
        <v>#REF!</v>
      </c>
      <c r="AOM158" s="124" t="e">
        <f>[32]Loka!#REF!</f>
        <v>#REF!</v>
      </c>
      <c r="AON158" s="125" t="e">
        <f>AOL158*[31]Loka!_xlbgnm.AOM16</f>
        <v>#REF!</v>
      </c>
      <c r="AOO158" s="62" t="s">
        <v>291</v>
      </c>
      <c r="AOP158" s="123" t="e">
        <f>[32]Loka!#REF!</f>
        <v>#REF!</v>
      </c>
      <c r="AOQ158" s="124" t="e">
        <f>[32]Loka!#REF!</f>
        <v>#REF!</v>
      </c>
      <c r="AOR158" s="125" t="e">
        <f>AOP158*[31]Loka!_xlbgnm.AOQ16</f>
        <v>#REF!</v>
      </c>
      <c r="AOS158" s="62" t="s">
        <v>291</v>
      </c>
      <c r="AOT158" s="123" t="e">
        <f>[32]Loka!#REF!</f>
        <v>#REF!</v>
      </c>
      <c r="AOU158" s="124" t="e">
        <f>[32]Loka!#REF!</f>
        <v>#REF!</v>
      </c>
      <c r="AOV158" s="125" t="e">
        <f>AOT158*[31]Loka!_xlbgnm.AOU16</f>
        <v>#REF!</v>
      </c>
      <c r="AOW158" s="62" t="s">
        <v>291</v>
      </c>
      <c r="AOX158" s="123" t="e">
        <f>[32]Loka!#REF!</f>
        <v>#REF!</v>
      </c>
      <c r="AOY158" s="124" t="e">
        <f>[32]Loka!#REF!</f>
        <v>#REF!</v>
      </c>
      <c r="AOZ158" s="125" t="e">
        <f>AOX158*[31]Loka!_xlbgnm.AOY16</f>
        <v>#REF!</v>
      </c>
      <c r="APA158" s="62" t="s">
        <v>291</v>
      </c>
      <c r="APB158" s="123" t="e">
        <f>[32]Loka!#REF!</f>
        <v>#REF!</v>
      </c>
      <c r="APC158" s="124" t="e">
        <f>[32]Loka!#REF!</f>
        <v>#REF!</v>
      </c>
      <c r="APD158" s="125" t="e">
        <f>APB158*[31]Loka!_xlbgnm.APC16</f>
        <v>#REF!</v>
      </c>
      <c r="APE158" s="62" t="s">
        <v>291</v>
      </c>
      <c r="APF158" s="123" t="e">
        <f>[32]Loka!#REF!</f>
        <v>#REF!</v>
      </c>
      <c r="APG158" s="124" t="e">
        <f>[32]Loka!#REF!</f>
        <v>#REF!</v>
      </c>
      <c r="APH158" s="125" t="e">
        <f>APF158*[31]Loka!_xlbgnm.APG16</f>
        <v>#REF!</v>
      </c>
      <c r="API158" s="62" t="s">
        <v>291</v>
      </c>
      <c r="APJ158" s="123" t="e">
        <f>[32]Loka!#REF!</f>
        <v>#REF!</v>
      </c>
      <c r="APK158" s="124" t="e">
        <f>[32]Loka!#REF!</f>
        <v>#REF!</v>
      </c>
      <c r="APL158" s="125" t="e">
        <f>APJ158*[31]Loka!_xlbgnm.APK16</f>
        <v>#REF!</v>
      </c>
      <c r="APM158" s="62" t="s">
        <v>291</v>
      </c>
      <c r="APN158" s="123" t="e">
        <f>[32]Loka!#REF!</f>
        <v>#REF!</v>
      </c>
      <c r="APO158" s="124" t="e">
        <f>[32]Loka!#REF!</f>
        <v>#REF!</v>
      </c>
      <c r="APP158" s="125" t="e">
        <f>APN158*[31]Loka!_xlbgnm.APO16</f>
        <v>#REF!</v>
      </c>
      <c r="APQ158" s="62" t="s">
        <v>291</v>
      </c>
      <c r="APR158" s="123" t="e">
        <f>[32]Loka!#REF!</f>
        <v>#REF!</v>
      </c>
      <c r="APS158" s="124" t="e">
        <f>[32]Loka!#REF!</f>
        <v>#REF!</v>
      </c>
      <c r="APT158" s="125" t="e">
        <f>APR158*[31]Loka!_xlbgnm.APS16</f>
        <v>#REF!</v>
      </c>
      <c r="APU158" s="62" t="s">
        <v>291</v>
      </c>
      <c r="APV158" s="123" t="e">
        <f>[32]Loka!#REF!</f>
        <v>#REF!</v>
      </c>
      <c r="APW158" s="124" t="e">
        <f>[32]Loka!#REF!</f>
        <v>#REF!</v>
      </c>
      <c r="APX158" s="125" t="e">
        <f>APV158*[31]Loka!_xlbgnm.APW16</f>
        <v>#REF!</v>
      </c>
      <c r="APY158" s="62" t="s">
        <v>291</v>
      </c>
      <c r="APZ158" s="123" t="e">
        <f>[32]Loka!#REF!</f>
        <v>#REF!</v>
      </c>
      <c r="AQA158" s="124" t="e">
        <f>[32]Loka!#REF!</f>
        <v>#REF!</v>
      </c>
      <c r="AQB158" s="125" t="e">
        <f>APZ158*[31]Loka!_xlbgnm.AQA16</f>
        <v>#REF!</v>
      </c>
      <c r="AQC158" s="62" t="s">
        <v>291</v>
      </c>
      <c r="AQD158" s="123" t="e">
        <f>[32]Loka!#REF!</f>
        <v>#REF!</v>
      </c>
      <c r="AQE158" s="124" t="e">
        <f>[32]Loka!#REF!</f>
        <v>#REF!</v>
      </c>
      <c r="AQF158" s="125" t="e">
        <f>AQD158*[31]Loka!_xlbgnm.AQE16</f>
        <v>#REF!</v>
      </c>
      <c r="AQG158" s="62" t="s">
        <v>291</v>
      </c>
      <c r="AQH158" s="123" t="e">
        <f>[32]Loka!#REF!</f>
        <v>#REF!</v>
      </c>
      <c r="AQI158" s="124" t="e">
        <f>[32]Loka!#REF!</f>
        <v>#REF!</v>
      </c>
      <c r="AQJ158" s="125" t="e">
        <f>AQH158*[31]Loka!_xlbgnm.AQI16</f>
        <v>#REF!</v>
      </c>
      <c r="AQK158" s="62" t="s">
        <v>291</v>
      </c>
      <c r="AQL158" s="123" t="e">
        <f>[32]Loka!#REF!</f>
        <v>#REF!</v>
      </c>
      <c r="AQM158" s="124" t="e">
        <f>[32]Loka!#REF!</f>
        <v>#REF!</v>
      </c>
      <c r="AQN158" s="125" t="e">
        <f>AQL158*[31]Loka!_xlbgnm.AQM16</f>
        <v>#REF!</v>
      </c>
      <c r="AQO158" s="62" t="s">
        <v>291</v>
      </c>
      <c r="AQP158" s="123" t="e">
        <f>[32]Loka!#REF!</f>
        <v>#REF!</v>
      </c>
      <c r="AQQ158" s="124" t="e">
        <f>[32]Loka!#REF!</f>
        <v>#REF!</v>
      </c>
      <c r="AQR158" s="125" t="e">
        <f>AQP158*[31]Loka!_xlbgnm.AQQ16</f>
        <v>#REF!</v>
      </c>
      <c r="AQS158" s="62" t="s">
        <v>291</v>
      </c>
      <c r="AQT158" s="123" t="e">
        <f>[32]Loka!#REF!</f>
        <v>#REF!</v>
      </c>
      <c r="AQU158" s="124" t="e">
        <f>[32]Loka!#REF!</f>
        <v>#REF!</v>
      </c>
      <c r="AQV158" s="125" t="e">
        <f>AQT158*[31]Loka!_xlbgnm.AQU16</f>
        <v>#REF!</v>
      </c>
      <c r="AQW158" s="62" t="s">
        <v>291</v>
      </c>
      <c r="AQX158" s="123" t="e">
        <f>[32]Loka!#REF!</f>
        <v>#REF!</v>
      </c>
      <c r="AQY158" s="124" t="e">
        <f>[32]Loka!#REF!</f>
        <v>#REF!</v>
      </c>
      <c r="AQZ158" s="125" t="e">
        <f>AQX158*[31]Loka!_xlbgnm.AQY16</f>
        <v>#REF!</v>
      </c>
      <c r="ARA158" s="62" t="s">
        <v>291</v>
      </c>
      <c r="ARB158" s="123" t="e">
        <f>[32]Loka!#REF!</f>
        <v>#REF!</v>
      </c>
      <c r="ARC158" s="124" t="e">
        <f>[32]Loka!#REF!</f>
        <v>#REF!</v>
      </c>
      <c r="ARD158" s="125" t="e">
        <f>ARB158*[31]Loka!_xlbgnm.ARC16</f>
        <v>#REF!</v>
      </c>
      <c r="ARE158" s="62" t="s">
        <v>291</v>
      </c>
      <c r="ARF158" s="123" t="e">
        <f>[32]Loka!#REF!</f>
        <v>#REF!</v>
      </c>
      <c r="ARG158" s="124" t="e">
        <f>[32]Loka!#REF!</f>
        <v>#REF!</v>
      </c>
      <c r="ARH158" s="125" t="e">
        <f>ARF158*[31]Loka!_xlbgnm.ARG16</f>
        <v>#REF!</v>
      </c>
      <c r="ARI158" s="62" t="s">
        <v>291</v>
      </c>
      <c r="ARJ158" s="123" t="e">
        <f>[32]Loka!#REF!</f>
        <v>#REF!</v>
      </c>
      <c r="ARK158" s="124" t="e">
        <f>[32]Loka!#REF!</f>
        <v>#REF!</v>
      </c>
      <c r="ARL158" s="125" t="e">
        <f>ARJ158*[31]Loka!_xlbgnm.ARK16</f>
        <v>#REF!</v>
      </c>
      <c r="ARM158" s="62" t="s">
        <v>291</v>
      </c>
      <c r="ARN158" s="123" t="e">
        <f>[32]Loka!#REF!</f>
        <v>#REF!</v>
      </c>
      <c r="ARO158" s="124" t="e">
        <f>[32]Loka!#REF!</f>
        <v>#REF!</v>
      </c>
      <c r="ARP158" s="125" t="e">
        <f>ARN158*[31]Loka!_xlbgnm.ARO16</f>
        <v>#REF!</v>
      </c>
      <c r="ARQ158" s="62" t="s">
        <v>291</v>
      </c>
      <c r="ARR158" s="123" t="e">
        <f>[32]Loka!#REF!</f>
        <v>#REF!</v>
      </c>
      <c r="ARS158" s="124" t="e">
        <f>[32]Loka!#REF!</f>
        <v>#REF!</v>
      </c>
      <c r="ART158" s="125" t="e">
        <f>ARR158*[31]Loka!_xlbgnm.ARS16</f>
        <v>#REF!</v>
      </c>
      <c r="ARU158" s="62" t="s">
        <v>291</v>
      </c>
      <c r="ARV158" s="123" t="e">
        <f>[32]Loka!#REF!</f>
        <v>#REF!</v>
      </c>
      <c r="ARW158" s="124" t="e">
        <f>[32]Loka!#REF!</f>
        <v>#REF!</v>
      </c>
      <c r="ARX158" s="125" t="e">
        <f>ARV158*[31]Loka!_xlbgnm.ARW16</f>
        <v>#REF!</v>
      </c>
      <c r="ARY158" s="62" t="s">
        <v>291</v>
      </c>
      <c r="ARZ158" s="123" t="e">
        <f>[32]Loka!#REF!</f>
        <v>#REF!</v>
      </c>
      <c r="ASA158" s="124" t="e">
        <f>[32]Loka!#REF!</f>
        <v>#REF!</v>
      </c>
      <c r="ASB158" s="125" t="e">
        <f>ARZ158*[31]Loka!_xlbgnm.ASA16</f>
        <v>#REF!</v>
      </c>
      <c r="ASC158" s="62" t="s">
        <v>291</v>
      </c>
      <c r="ASD158" s="123" t="e">
        <f>[32]Loka!#REF!</f>
        <v>#REF!</v>
      </c>
      <c r="ASE158" s="124" t="e">
        <f>[32]Loka!#REF!</f>
        <v>#REF!</v>
      </c>
      <c r="ASF158" s="125" t="e">
        <f>ASD158*[31]Loka!_xlbgnm.ASE16</f>
        <v>#REF!</v>
      </c>
      <c r="ASG158" s="62" t="s">
        <v>291</v>
      </c>
      <c r="ASH158" s="123" t="e">
        <f>[32]Loka!#REF!</f>
        <v>#REF!</v>
      </c>
      <c r="ASI158" s="124" t="e">
        <f>[32]Loka!#REF!</f>
        <v>#REF!</v>
      </c>
      <c r="ASJ158" s="125" t="e">
        <f>ASH158*[31]Loka!_xlbgnm.ASI16</f>
        <v>#REF!</v>
      </c>
      <c r="ASK158" s="62" t="s">
        <v>291</v>
      </c>
      <c r="ASL158" s="123" t="e">
        <f>[32]Loka!#REF!</f>
        <v>#REF!</v>
      </c>
      <c r="ASM158" s="124" t="e">
        <f>[32]Loka!#REF!</f>
        <v>#REF!</v>
      </c>
      <c r="ASN158" s="125" t="e">
        <f>ASL158*[31]Loka!_xlbgnm.ASM16</f>
        <v>#REF!</v>
      </c>
      <c r="ASO158" s="62" t="s">
        <v>291</v>
      </c>
      <c r="ASP158" s="123" t="e">
        <f>[32]Loka!#REF!</f>
        <v>#REF!</v>
      </c>
      <c r="ASQ158" s="124" t="e">
        <f>[32]Loka!#REF!</f>
        <v>#REF!</v>
      </c>
      <c r="ASR158" s="125" t="e">
        <f>ASP158*[31]Loka!_xlbgnm.ASQ16</f>
        <v>#REF!</v>
      </c>
      <c r="ASS158" s="62" t="s">
        <v>291</v>
      </c>
      <c r="AST158" s="123" t="e">
        <f>[32]Loka!#REF!</f>
        <v>#REF!</v>
      </c>
      <c r="ASU158" s="124" t="e">
        <f>[32]Loka!#REF!</f>
        <v>#REF!</v>
      </c>
      <c r="ASV158" s="125" t="e">
        <f>AST158*[31]Loka!_xlbgnm.ASU16</f>
        <v>#REF!</v>
      </c>
      <c r="ASW158" s="62" t="s">
        <v>291</v>
      </c>
      <c r="ASX158" s="123" t="e">
        <f>[32]Loka!#REF!</f>
        <v>#REF!</v>
      </c>
      <c r="ASY158" s="124" t="e">
        <f>[32]Loka!#REF!</f>
        <v>#REF!</v>
      </c>
      <c r="ASZ158" s="125" t="e">
        <f>ASX158*[31]Loka!_xlbgnm.ASY16</f>
        <v>#REF!</v>
      </c>
      <c r="ATA158" s="62" t="s">
        <v>291</v>
      </c>
      <c r="ATB158" s="123" t="e">
        <f>[32]Loka!#REF!</f>
        <v>#REF!</v>
      </c>
      <c r="ATC158" s="124" t="e">
        <f>[32]Loka!#REF!</f>
        <v>#REF!</v>
      </c>
      <c r="ATD158" s="125" t="e">
        <f>ATB158*[31]Loka!_xlbgnm.ATC16</f>
        <v>#REF!</v>
      </c>
      <c r="ATE158" s="62" t="s">
        <v>291</v>
      </c>
      <c r="ATF158" s="123" t="e">
        <f>[32]Loka!#REF!</f>
        <v>#REF!</v>
      </c>
      <c r="ATG158" s="124" t="e">
        <f>[32]Loka!#REF!</f>
        <v>#REF!</v>
      </c>
      <c r="ATH158" s="125" t="e">
        <f>ATF158*[31]Loka!_xlbgnm.ATG16</f>
        <v>#REF!</v>
      </c>
      <c r="ATI158" s="62" t="s">
        <v>291</v>
      </c>
      <c r="ATJ158" s="123" t="e">
        <f>[32]Loka!#REF!</f>
        <v>#REF!</v>
      </c>
      <c r="ATK158" s="124" t="e">
        <f>[32]Loka!#REF!</f>
        <v>#REF!</v>
      </c>
      <c r="ATL158" s="125" t="e">
        <f>ATJ158*[31]Loka!_xlbgnm.ATK16</f>
        <v>#REF!</v>
      </c>
      <c r="ATM158" s="62" t="s">
        <v>291</v>
      </c>
      <c r="ATN158" s="123" t="e">
        <f>[32]Loka!#REF!</f>
        <v>#REF!</v>
      </c>
      <c r="ATO158" s="124" t="e">
        <f>[32]Loka!#REF!</f>
        <v>#REF!</v>
      </c>
      <c r="ATP158" s="125" t="e">
        <f>ATN158*[31]Loka!_xlbgnm.ATO16</f>
        <v>#REF!</v>
      </c>
      <c r="ATQ158" s="62" t="s">
        <v>291</v>
      </c>
      <c r="ATR158" s="123" t="e">
        <f>[32]Loka!#REF!</f>
        <v>#REF!</v>
      </c>
      <c r="ATS158" s="124" t="e">
        <f>[32]Loka!#REF!</f>
        <v>#REF!</v>
      </c>
      <c r="ATT158" s="125" t="e">
        <f>ATR158*[31]Loka!_xlbgnm.ATS16</f>
        <v>#REF!</v>
      </c>
      <c r="ATU158" s="62" t="s">
        <v>291</v>
      </c>
      <c r="ATV158" s="123" t="e">
        <f>[32]Loka!#REF!</f>
        <v>#REF!</v>
      </c>
      <c r="ATW158" s="124" t="e">
        <f>[32]Loka!#REF!</f>
        <v>#REF!</v>
      </c>
      <c r="ATX158" s="125" t="e">
        <f>ATV158*[31]Loka!_xlbgnm.ATW16</f>
        <v>#REF!</v>
      </c>
      <c r="ATY158" s="62" t="s">
        <v>291</v>
      </c>
      <c r="ATZ158" s="123" t="e">
        <f>[32]Loka!#REF!</f>
        <v>#REF!</v>
      </c>
      <c r="AUA158" s="124" t="e">
        <f>[32]Loka!#REF!</f>
        <v>#REF!</v>
      </c>
      <c r="AUB158" s="125" t="e">
        <f>ATZ158*[31]Loka!_xlbgnm.AUA16</f>
        <v>#REF!</v>
      </c>
      <c r="AUC158" s="62" t="s">
        <v>291</v>
      </c>
      <c r="AUD158" s="123" t="e">
        <f>[32]Loka!#REF!</f>
        <v>#REF!</v>
      </c>
      <c r="AUE158" s="124" t="e">
        <f>[32]Loka!#REF!</f>
        <v>#REF!</v>
      </c>
      <c r="AUF158" s="125" t="e">
        <f>AUD158*[31]Loka!_xlbgnm.AUE16</f>
        <v>#REF!</v>
      </c>
      <c r="AUG158" s="62" t="s">
        <v>291</v>
      </c>
      <c r="AUH158" s="123" t="e">
        <f>[32]Loka!#REF!</f>
        <v>#REF!</v>
      </c>
      <c r="AUI158" s="124" t="e">
        <f>[32]Loka!#REF!</f>
        <v>#REF!</v>
      </c>
      <c r="AUJ158" s="125" t="e">
        <f>AUH158*[31]Loka!_xlbgnm.AUI16</f>
        <v>#REF!</v>
      </c>
      <c r="AUK158" s="62" t="s">
        <v>291</v>
      </c>
      <c r="AUL158" s="123" t="e">
        <f>[32]Loka!#REF!</f>
        <v>#REF!</v>
      </c>
      <c r="AUM158" s="124" t="e">
        <f>[32]Loka!#REF!</f>
        <v>#REF!</v>
      </c>
      <c r="AUN158" s="125" t="e">
        <f>AUL158*[31]Loka!_xlbgnm.AUM16</f>
        <v>#REF!</v>
      </c>
      <c r="AUO158" s="62" t="s">
        <v>291</v>
      </c>
      <c r="AUP158" s="123" t="e">
        <f>[32]Loka!#REF!</f>
        <v>#REF!</v>
      </c>
      <c r="AUQ158" s="124" t="e">
        <f>[32]Loka!#REF!</f>
        <v>#REF!</v>
      </c>
      <c r="AUR158" s="125" t="e">
        <f>AUP158*[31]Loka!_xlbgnm.AUQ16</f>
        <v>#REF!</v>
      </c>
      <c r="AUS158" s="62" t="s">
        <v>291</v>
      </c>
      <c r="AUT158" s="123" t="e">
        <f>[32]Loka!#REF!</f>
        <v>#REF!</v>
      </c>
      <c r="AUU158" s="124" t="e">
        <f>[32]Loka!#REF!</f>
        <v>#REF!</v>
      </c>
      <c r="AUV158" s="125" t="e">
        <f>AUT158*[31]Loka!_xlbgnm.AUU16</f>
        <v>#REF!</v>
      </c>
      <c r="AUW158" s="62" t="s">
        <v>291</v>
      </c>
      <c r="AUX158" s="123" t="e">
        <f>[32]Loka!#REF!</f>
        <v>#REF!</v>
      </c>
      <c r="AUY158" s="124" t="e">
        <f>[32]Loka!#REF!</f>
        <v>#REF!</v>
      </c>
      <c r="AUZ158" s="125" t="e">
        <f>AUX158*[31]Loka!_xlbgnm.AUY16</f>
        <v>#REF!</v>
      </c>
      <c r="AVA158" s="62" t="s">
        <v>291</v>
      </c>
      <c r="AVB158" s="123" t="e">
        <f>[32]Loka!#REF!</f>
        <v>#REF!</v>
      </c>
      <c r="AVC158" s="124" t="e">
        <f>[32]Loka!#REF!</f>
        <v>#REF!</v>
      </c>
      <c r="AVD158" s="125" t="e">
        <f>AVB158*[31]Loka!_xlbgnm.AVC16</f>
        <v>#REF!</v>
      </c>
      <c r="AVE158" s="62" t="s">
        <v>291</v>
      </c>
      <c r="AVF158" s="123" t="e">
        <f>[32]Loka!#REF!</f>
        <v>#REF!</v>
      </c>
      <c r="AVG158" s="124" t="e">
        <f>[32]Loka!#REF!</f>
        <v>#REF!</v>
      </c>
      <c r="AVH158" s="125" t="e">
        <f>AVF158*[31]Loka!_xlbgnm.AVG16</f>
        <v>#REF!</v>
      </c>
      <c r="AVI158" s="62" t="s">
        <v>291</v>
      </c>
      <c r="AVJ158" s="123" t="e">
        <f>[32]Loka!#REF!</f>
        <v>#REF!</v>
      </c>
      <c r="AVK158" s="124" t="e">
        <f>[32]Loka!#REF!</f>
        <v>#REF!</v>
      </c>
      <c r="AVL158" s="125" t="e">
        <f>AVJ158*[31]Loka!_xlbgnm.AVK16</f>
        <v>#REF!</v>
      </c>
      <c r="AVM158" s="62" t="s">
        <v>291</v>
      </c>
      <c r="AVN158" s="123" t="e">
        <f>[32]Loka!#REF!</f>
        <v>#REF!</v>
      </c>
      <c r="AVO158" s="124" t="e">
        <f>[32]Loka!#REF!</f>
        <v>#REF!</v>
      </c>
      <c r="AVP158" s="125" t="e">
        <f>AVN158*[31]Loka!_xlbgnm.AVO16</f>
        <v>#REF!</v>
      </c>
      <c r="AVQ158" s="62" t="s">
        <v>291</v>
      </c>
      <c r="AVR158" s="123" t="e">
        <f>[32]Loka!#REF!</f>
        <v>#REF!</v>
      </c>
      <c r="AVS158" s="124" t="e">
        <f>[32]Loka!#REF!</f>
        <v>#REF!</v>
      </c>
      <c r="AVT158" s="125" t="e">
        <f>AVR158*[31]Loka!_xlbgnm.AVS16</f>
        <v>#REF!</v>
      </c>
      <c r="AVU158" s="62" t="s">
        <v>291</v>
      </c>
      <c r="AVV158" s="123" t="e">
        <f>[32]Loka!#REF!</f>
        <v>#REF!</v>
      </c>
      <c r="AVW158" s="124" t="e">
        <f>[32]Loka!#REF!</f>
        <v>#REF!</v>
      </c>
      <c r="AVX158" s="125" t="e">
        <f>AVV158*[31]Loka!_xlbgnm.AVW16</f>
        <v>#REF!</v>
      </c>
      <c r="AVY158" s="62" t="s">
        <v>291</v>
      </c>
      <c r="AVZ158" s="123" t="e">
        <f>[32]Loka!#REF!</f>
        <v>#REF!</v>
      </c>
      <c r="AWA158" s="124" t="e">
        <f>[32]Loka!#REF!</f>
        <v>#REF!</v>
      </c>
      <c r="AWB158" s="125" t="e">
        <f>AVZ158*[31]Loka!_xlbgnm.AWA16</f>
        <v>#REF!</v>
      </c>
      <c r="AWC158" s="62" t="s">
        <v>291</v>
      </c>
      <c r="AWD158" s="123" t="e">
        <f>[32]Loka!#REF!</f>
        <v>#REF!</v>
      </c>
      <c r="AWE158" s="124" t="e">
        <f>[32]Loka!#REF!</f>
        <v>#REF!</v>
      </c>
      <c r="AWF158" s="125" t="e">
        <f>AWD158*[31]Loka!_xlbgnm.AWE16</f>
        <v>#REF!</v>
      </c>
      <c r="AWG158" s="62" t="s">
        <v>291</v>
      </c>
      <c r="AWH158" s="123" t="e">
        <f>[32]Loka!#REF!</f>
        <v>#REF!</v>
      </c>
      <c r="AWI158" s="124" t="e">
        <f>[32]Loka!#REF!</f>
        <v>#REF!</v>
      </c>
      <c r="AWJ158" s="125" t="e">
        <f>AWH158*[31]Loka!_xlbgnm.AWI16</f>
        <v>#REF!</v>
      </c>
      <c r="AWK158" s="62" t="s">
        <v>291</v>
      </c>
      <c r="AWL158" s="123" t="e">
        <f>[32]Loka!#REF!</f>
        <v>#REF!</v>
      </c>
      <c r="AWM158" s="124" t="e">
        <f>[32]Loka!#REF!</f>
        <v>#REF!</v>
      </c>
      <c r="AWN158" s="125" t="e">
        <f>AWL158*[31]Loka!_xlbgnm.AWM16</f>
        <v>#REF!</v>
      </c>
      <c r="AWO158" s="62" t="s">
        <v>291</v>
      </c>
      <c r="AWP158" s="123" t="e">
        <f>[32]Loka!#REF!</f>
        <v>#REF!</v>
      </c>
      <c r="AWQ158" s="124" t="e">
        <f>[32]Loka!#REF!</f>
        <v>#REF!</v>
      </c>
      <c r="AWR158" s="125" t="e">
        <f>AWP158*[31]Loka!_xlbgnm.AWQ16</f>
        <v>#REF!</v>
      </c>
      <c r="AWS158" s="62" t="s">
        <v>291</v>
      </c>
      <c r="AWT158" s="123" t="e">
        <f>[32]Loka!#REF!</f>
        <v>#REF!</v>
      </c>
      <c r="AWU158" s="124" t="e">
        <f>[32]Loka!#REF!</f>
        <v>#REF!</v>
      </c>
      <c r="AWV158" s="125" t="e">
        <f>AWT158*[31]Loka!_xlbgnm.AWU16</f>
        <v>#REF!</v>
      </c>
      <c r="AWW158" s="62" t="s">
        <v>291</v>
      </c>
      <c r="AWX158" s="123" t="e">
        <f>[32]Loka!#REF!</f>
        <v>#REF!</v>
      </c>
      <c r="AWY158" s="124" t="e">
        <f>[32]Loka!#REF!</f>
        <v>#REF!</v>
      </c>
      <c r="AWZ158" s="125" t="e">
        <f>AWX158*[31]Loka!_xlbgnm.AWY16</f>
        <v>#REF!</v>
      </c>
      <c r="AXA158" s="62" t="s">
        <v>291</v>
      </c>
      <c r="AXB158" s="123" t="e">
        <f>[32]Loka!#REF!</f>
        <v>#REF!</v>
      </c>
      <c r="AXC158" s="124" t="e">
        <f>[32]Loka!#REF!</f>
        <v>#REF!</v>
      </c>
      <c r="AXD158" s="125" t="e">
        <f>AXB158*[31]Loka!_xlbgnm.AXC16</f>
        <v>#REF!</v>
      </c>
      <c r="AXE158" s="62" t="s">
        <v>291</v>
      </c>
      <c r="AXF158" s="123" t="e">
        <f>[32]Loka!#REF!</f>
        <v>#REF!</v>
      </c>
      <c r="AXG158" s="124" t="e">
        <f>[32]Loka!#REF!</f>
        <v>#REF!</v>
      </c>
      <c r="AXH158" s="125" t="e">
        <f>AXF158*[31]Loka!_xlbgnm.AXG16</f>
        <v>#REF!</v>
      </c>
      <c r="AXI158" s="62" t="s">
        <v>291</v>
      </c>
      <c r="AXJ158" s="123" t="e">
        <f>[32]Loka!#REF!</f>
        <v>#REF!</v>
      </c>
      <c r="AXK158" s="124" t="e">
        <f>[32]Loka!#REF!</f>
        <v>#REF!</v>
      </c>
      <c r="AXL158" s="125" t="e">
        <f>AXJ158*[31]Loka!_xlbgnm.AXK16</f>
        <v>#REF!</v>
      </c>
      <c r="AXM158" s="62" t="s">
        <v>291</v>
      </c>
      <c r="AXN158" s="123" t="e">
        <f>[32]Loka!#REF!</f>
        <v>#REF!</v>
      </c>
      <c r="AXO158" s="124" t="e">
        <f>[32]Loka!#REF!</f>
        <v>#REF!</v>
      </c>
      <c r="AXP158" s="125" t="e">
        <f>AXN158*[31]Loka!_xlbgnm.AXO16</f>
        <v>#REF!</v>
      </c>
      <c r="AXQ158" s="62" t="s">
        <v>291</v>
      </c>
      <c r="AXR158" s="123" t="e">
        <f>[32]Loka!#REF!</f>
        <v>#REF!</v>
      </c>
      <c r="AXS158" s="124" t="e">
        <f>[32]Loka!#REF!</f>
        <v>#REF!</v>
      </c>
      <c r="AXT158" s="125" t="e">
        <f>AXR158*[31]Loka!_xlbgnm.AXS16</f>
        <v>#REF!</v>
      </c>
      <c r="AXU158" s="62" t="s">
        <v>291</v>
      </c>
      <c r="AXV158" s="123" t="e">
        <f>[32]Loka!#REF!</f>
        <v>#REF!</v>
      </c>
      <c r="AXW158" s="124" t="e">
        <f>[32]Loka!#REF!</f>
        <v>#REF!</v>
      </c>
      <c r="AXX158" s="125" t="e">
        <f>AXV158*[31]Loka!_xlbgnm.AXW16</f>
        <v>#REF!</v>
      </c>
      <c r="AXY158" s="62" t="s">
        <v>291</v>
      </c>
      <c r="AXZ158" s="123" t="e">
        <f>[32]Loka!#REF!</f>
        <v>#REF!</v>
      </c>
      <c r="AYA158" s="124" t="e">
        <f>[32]Loka!#REF!</f>
        <v>#REF!</v>
      </c>
      <c r="AYB158" s="125" t="e">
        <f>AXZ158*[31]Loka!_xlbgnm.AYA16</f>
        <v>#REF!</v>
      </c>
      <c r="AYC158" s="62" t="s">
        <v>291</v>
      </c>
      <c r="AYD158" s="123" t="e">
        <f>[32]Loka!#REF!</f>
        <v>#REF!</v>
      </c>
      <c r="AYE158" s="124" t="e">
        <f>[32]Loka!#REF!</f>
        <v>#REF!</v>
      </c>
      <c r="AYF158" s="125" t="e">
        <f>AYD158*[31]Loka!_xlbgnm.AYE16</f>
        <v>#REF!</v>
      </c>
      <c r="AYG158" s="62" t="s">
        <v>291</v>
      </c>
      <c r="AYH158" s="123" t="e">
        <f>[32]Loka!#REF!</f>
        <v>#REF!</v>
      </c>
      <c r="AYI158" s="124" t="e">
        <f>[32]Loka!#REF!</f>
        <v>#REF!</v>
      </c>
      <c r="AYJ158" s="125" t="e">
        <f>AYH158*[31]Loka!_xlbgnm.AYI16</f>
        <v>#REF!</v>
      </c>
      <c r="AYK158" s="62" t="s">
        <v>291</v>
      </c>
      <c r="AYL158" s="123" t="e">
        <f>[32]Loka!#REF!</f>
        <v>#REF!</v>
      </c>
      <c r="AYM158" s="124" t="e">
        <f>[32]Loka!#REF!</f>
        <v>#REF!</v>
      </c>
      <c r="AYN158" s="125" t="e">
        <f>AYL158*[31]Loka!_xlbgnm.AYM16</f>
        <v>#REF!</v>
      </c>
      <c r="AYO158" s="62" t="s">
        <v>291</v>
      </c>
      <c r="AYP158" s="123" t="e">
        <f>[32]Loka!#REF!</f>
        <v>#REF!</v>
      </c>
      <c r="AYQ158" s="124" t="e">
        <f>[32]Loka!#REF!</f>
        <v>#REF!</v>
      </c>
      <c r="AYR158" s="125" t="e">
        <f>AYP158*[31]Loka!_xlbgnm.AYQ16</f>
        <v>#REF!</v>
      </c>
      <c r="AYS158" s="62" t="s">
        <v>291</v>
      </c>
      <c r="AYT158" s="123" t="e">
        <f>[32]Loka!#REF!</f>
        <v>#REF!</v>
      </c>
      <c r="AYU158" s="124" t="e">
        <f>[32]Loka!#REF!</f>
        <v>#REF!</v>
      </c>
      <c r="AYV158" s="125" t="e">
        <f>AYT158*[31]Loka!_xlbgnm.AYU16</f>
        <v>#REF!</v>
      </c>
      <c r="AYW158" s="62" t="s">
        <v>291</v>
      </c>
      <c r="AYX158" s="123" t="e">
        <f>[32]Loka!#REF!</f>
        <v>#REF!</v>
      </c>
      <c r="AYY158" s="124" t="e">
        <f>[32]Loka!#REF!</f>
        <v>#REF!</v>
      </c>
      <c r="AYZ158" s="125" t="e">
        <f>AYX158*[31]Loka!_xlbgnm.AYY16</f>
        <v>#REF!</v>
      </c>
      <c r="AZA158" s="62" t="s">
        <v>291</v>
      </c>
      <c r="AZB158" s="123" t="e">
        <f>[32]Loka!#REF!</f>
        <v>#REF!</v>
      </c>
      <c r="AZC158" s="124" t="e">
        <f>[32]Loka!#REF!</f>
        <v>#REF!</v>
      </c>
      <c r="AZD158" s="125" t="e">
        <f>AZB158*[31]Loka!_xlbgnm.AZC16</f>
        <v>#REF!</v>
      </c>
      <c r="AZE158" s="62" t="s">
        <v>291</v>
      </c>
      <c r="AZF158" s="123" t="e">
        <f>[32]Loka!#REF!</f>
        <v>#REF!</v>
      </c>
      <c r="AZG158" s="124" t="e">
        <f>[32]Loka!#REF!</f>
        <v>#REF!</v>
      </c>
      <c r="AZH158" s="125" t="e">
        <f>AZF158*[31]Loka!_xlbgnm.AZG16</f>
        <v>#REF!</v>
      </c>
      <c r="AZI158" s="62" t="s">
        <v>291</v>
      </c>
      <c r="AZJ158" s="123" t="e">
        <f>[32]Loka!#REF!</f>
        <v>#REF!</v>
      </c>
      <c r="AZK158" s="124" t="e">
        <f>[32]Loka!#REF!</f>
        <v>#REF!</v>
      </c>
      <c r="AZL158" s="125" t="e">
        <f>AZJ158*[31]Loka!_xlbgnm.AZK16</f>
        <v>#REF!</v>
      </c>
      <c r="AZM158" s="62" t="s">
        <v>291</v>
      </c>
      <c r="AZN158" s="123" t="e">
        <f>[32]Loka!#REF!</f>
        <v>#REF!</v>
      </c>
      <c r="AZO158" s="124" t="e">
        <f>[32]Loka!#REF!</f>
        <v>#REF!</v>
      </c>
      <c r="AZP158" s="125" t="e">
        <f>AZN158*[31]Loka!_xlbgnm.AZO16</f>
        <v>#REF!</v>
      </c>
      <c r="AZQ158" s="62" t="s">
        <v>291</v>
      </c>
      <c r="AZR158" s="123" t="e">
        <f>[32]Loka!#REF!</f>
        <v>#REF!</v>
      </c>
      <c r="AZS158" s="124" t="e">
        <f>[32]Loka!#REF!</f>
        <v>#REF!</v>
      </c>
      <c r="AZT158" s="125" t="e">
        <f>AZR158*[31]Loka!_xlbgnm.AZS16</f>
        <v>#REF!</v>
      </c>
      <c r="AZU158" s="62" t="s">
        <v>291</v>
      </c>
      <c r="AZV158" s="123" t="e">
        <f>[32]Loka!#REF!</f>
        <v>#REF!</v>
      </c>
      <c r="AZW158" s="124" t="e">
        <f>[32]Loka!#REF!</f>
        <v>#REF!</v>
      </c>
      <c r="AZX158" s="125" t="e">
        <f>AZV158*[31]Loka!_xlbgnm.AZW16</f>
        <v>#REF!</v>
      </c>
      <c r="AZY158" s="62" t="s">
        <v>291</v>
      </c>
      <c r="AZZ158" s="123" t="e">
        <f>[32]Loka!#REF!</f>
        <v>#REF!</v>
      </c>
      <c r="BAA158" s="124" t="e">
        <f>[32]Loka!#REF!</f>
        <v>#REF!</v>
      </c>
      <c r="BAB158" s="125" t="e">
        <f>AZZ158*[31]Loka!_xlbgnm.BAA16</f>
        <v>#REF!</v>
      </c>
      <c r="BAC158" s="62" t="s">
        <v>291</v>
      </c>
      <c r="BAD158" s="123" t="e">
        <f>[32]Loka!#REF!</f>
        <v>#REF!</v>
      </c>
      <c r="BAE158" s="124" t="e">
        <f>[32]Loka!#REF!</f>
        <v>#REF!</v>
      </c>
      <c r="BAF158" s="125" t="e">
        <f>BAD158*[31]Loka!_xlbgnm.BAE16</f>
        <v>#REF!</v>
      </c>
      <c r="BAG158" s="62" t="s">
        <v>291</v>
      </c>
      <c r="BAH158" s="123" t="e">
        <f>[32]Loka!#REF!</f>
        <v>#REF!</v>
      </c>
      <c r="BAI158" s="124" t="e">
        <f>[32]Loka!#REF!</f>
        <v>#REF!</v>
      </c>
      <c r="BAJ158" s="125" t="e">
        <f>BAH158*[31]Loka!_xlbgnm.BAI16</f>
        <v>#REF!</v>
      </c>
      <c r="BAK158" s="62" t="s">
        <v>291</v>
      </c>
      <c r="BAL158" s="123" t="e">
        <f>[32]Loka!#REF!</f>
        <v>#REF!</v>
      </c>
      <c r="BAM158" s="124" t="e">
        <f>[32]Loka!#REF!</f>
        <v>#REF!</v>
      </c>
      <c r="BAN158" s="125" t="e">
        <f>BAL158*[31]Loka!_xlbgnm.BAM16</f>
        <v>#REF!</v>
      </c>
      <c r="BAO158" s="62" t="s">
        <v>291</v>
      </c>
      <c r="BAP158" s="123" t="e">
        <f>[32]Loka!#REF!</f>
        <v>#REF!</v>
      </c>
      <c r="BAQ158" s="124" t="e">
        <f>[32]Loka!#REF!</f>
        <v>#REF!</v>
      </c>
      <c r="BAR158" s="125" t="e">
        <f>BAP158*[31]Loka!_xlbgnm.BAQ16</f>
        <v>#REF!</v>
      </c>
      <c r="BAS158" s="62" t="s">
        <v>291</v>
      </c>
      <c r="BAT158" s="123" t="e">
        <f>[32]Loka!#REF!</f>
        <v>#REF!</v>
      </c>
      <c r="BAU158" s="124" t="e">
        <f>[32]Loka!#REF!</f>
        <v>#REF!</v>
      </c>
      <c r="BAV158" s="125" t="e">
        <f>BAT158*[31]Loka!_xlbgnm.BAU16</f>
        <v>#REF!</v>
      </c>
      <c r="BAW158" s="62" t="s">
        <v>291</v>
      </c>
      <c r="BAX158" s="123" t="e">
        <f>[32]Loka!#REF!</f>
        <v>#REF!</v>
      </c>
      <c r="BAY158" s="124" t="e">
        <f>[32]Loka!#REF!</f>
        <v>#REF!</v>
      </c>
      <c r="BAZ158" s="125" t="e">
        <f>BAX158*[31]Loka!_xlbgnm.BAY16</f>
        <v>#REF!</v>
      </c>
      <c r="BBA158" s="62" t="s">
        <v>291</v>
      </c>
      <c r="BBB158" s="123" t="e">
        <f>[32]Loka!#REF!</f>
        <v>#REF!</v>
      </c>
      <c r="BBC158" s="124" t="e">
        <f>[32]Loka!#REF!</f>
        <v>#REF!</v>
      </c>
      <c r="BBD158" s="125" t="e">
        <f>BBB158*[31]Loka!_xlbgnm.BBC16</f>
        <v>#REF!</v>
      </c>
      <c r="BBE158" s="62" t="s">
        <v>291</v>
      </c>
      <c r="BBF158" s="123" t="e">
        <f>[32]Loka!#REF!</f>
        <v>#REF!</v>
      </c>
      <c r="BBG158" s="124" t="e">
        <f>[32]Loka!#REF!</f>
        <v>#REF!</v>
      </c>
      <c r="BBH158" s="125" t="e">
        <f>BBF158*[31]Loka!_xlbgnm.BBG16</f>
        <v>#REF!</v>
      </c>
      <c r="BBI158" s="62" t="s">
        <v>291</v>
      </c>
      <c r="BBJ158" s="123" t="e">
        <f>[32]Loka!#REF!</f>
        <v>#REF!</v>
      </c>
      <c r="BBK158" s="124" t="e">
        <f>[32]Loka!#REF!</f>
        <v>#REF!</v>
      </c>
      <c r="BBL158" s="125" t="e">
        <f>BBJ158*[31]Loka!_xlbgnm.BBK16</f>
        <v>#REF!</v>
      </c>
      <c r="BBM158" s="62" t="s">
        <v>291</v>
      </c>
      <c r="BBN158" s="123" t="e">
        <f>[32]Loka!#REF!</f>
        <v>#REF!</v>
      </c>
      <c r="BBO158" s="124" t="e">
        <f>[32]Loka!#REF!</f>
        <v>#REF!</v>
      </c>
      <c r="BBP158" s="125" t="e">
        <f>BBN158*[31]Loka!_xlbgnm.BBO16</f>
        <v>#REF!</v>
      </c>
      <c r="BBQ158" s="62" t="s">
        <v>291</v>
      </c>
      <c r="BBR158" s="123" t="e">
        <f>[32]Loka!#REF!</f>
        <v>#REF!</v>
      </c>
      <c r="BBS158" s="124" t="e">
        <f>[32]Loka!#REF!</f>
        <v>#REF!</v>
      </c>
      <c r="BBT158" s="125" t="e">
        <f>BBR158*[31]Loka!_xlbgnm.BBS16</f>
        <v>#REF!</v>
      </c>
      <c r="BBU158" s="62" t="s">
        <v>291</v>
      </c>
      <c r="BBV158" s="123" t="e">
        <f>[32]Loka!#REF!</f>
        <v>#REF!</v>
      </c>
      <c r="BBW158" s="124" t="e">
        <f>[32]Loka!#REF!</f>
        <v>#REF!</v>
      </c>
      <c r="BBX158" s="125" t="e">
        <f>BBV158*[31]Loka!_xlbgnm.BBW16</f>
        <v>#REF!</v>
      </c>
      <c r="BBY158" s="62" t="s">
        <v>291</v>
      </c>
      <c r="BBZ158" s="123" t="e">
        <f>[32]Loka!#REF!</f>
        <v>#REF!</v>
      </c>
      <c r="BCA158" s="124" t="e">
        <f>[32]Loka!#REF!</f>
        <v>#REF!</v>
      </c>
      <c r="BCB158" s="125" t="e">
        <f>BBZ158*[31]Loka!_xlbgnm.BCA16</f>
        <v>#REF!</v>
      </c>
      <c r="BCC158" s="62" t="s">
        <v>291</v>
      </c>
      <c r="BCD158" s="123" t="e">
        <f>[32]Loka!#REF!</f>
        <v>#REF!</v>
      </c>
      <c r="BCE158" s="124" t="e">
        <f>[32]Loka!#REF!</f>
        <v>#REF!</v>
      </c>
      <c r="BCF158" s="125" t="e">
        <f>BCD158*[31]Loka!_xlbgnm.BCE16</f>
        <v>#REF!</v>
      </c>
      <c r="BCG158" s="62" t="s">
        <v>291</v>
      </c>
      <c r="BCH158" s="123" t="e">
        <f>[32]Loka!#REF!</f>
        <v>#REF!</v>
      </c>
      <c r="BCI158" s="124" t="e">
        <f>[32]Loka!#REF!</f>
        <v>#REF!</v>
      </c>
      <c r="BCJ158" s="125" t="e">
        <f>BCH158*[31]Loka!_xlbgnm.BCI16</f>
        <v>#REF!</v>
      </c>
      <c r="BCK158" s="62" t="s">
        <v>291</v>
      </c>
      <c r="BCL158" s="123" t="e">
        <f>[32]Loka!#REF!</f>
        <v>#REF!</v>
      </c>
      <c r="BCM158" s="124" t="e">
        <f>[32]Loka!#REF!</f>
        <v>#REF!</v>
      </c>
      <c r="BCN158" s="125" t="e">
        <f>BCL158*[31]Loka!_xlbgnm.BCM16</f>
        <v>#REF!</v>
      </c>
      <c r="BCO158" s="62" t="s">
        <v>291</v>
      </c>
      <c r="BCP158" s="123" t="e">
        <f>[32]Loka!#REF!</f>
        <v>#REF!</v>
      </c>
      <c r="BCQ158" s="124" t="e">
        <f>[32]Loka!#REF!</f>
        <v>#REF!</v>
      </c>
      <c r="BCR158" s="125" t="e">
        <f>BCP158*[31]Loka!_xlbgnm.BCQ16</f>
        <v>#REF!</v>
      </c>
      <c r="BCS158" s="62" t="s">
        <v>291</v>
      </c>
      <c r="BCT158" s="123" t="e">
        <f>[32]Loka!#REF!</f>
        <v>#REF!</v>
      </c>
      <c r="BCU158" s="124" t="e">
        <f>[32]Loka!#REF!</f>
        <v>#REF!</v>
      </c>
      <c r="BCV158" s="125" t="e">
        <f>BCT158*[31]Loka!_xlbgnm.BCU16</f>
        <v>#REF!</v>
      </c>
      <c r="BCW158" s="62" t="s">
        <v>291</v>
      </c>
      <c r="BCX158" s="123" t="e">
        <f>[32]Loka!#REF!</f>
        <v>#REF!</v>
      </c>
      <c r="BCY158" s="124" t="e">
        <f>[32]Loka!#REF!</f>
        <v>#REF!</v>
      </c>
      <c r="BCZ158" s="125" t="e">
        <f>BCX158*[31]Loka!_xlbgnm.BCY16</f>
        <v>#REF!</v>
      </c>
      <c r="BDA158" s="62" t="s">
        <v>291</v>
      </c>
      <c r="BDB158" s="123" t="e">
        <f>[32]Loka!#REF!</f>
        <v>#REF!</v>
      </c>
      <c r="BDC158" s="124" t="e">
        <f>[32]Loka!#REF!</f>
        <v>#REF!</v>
      </c>
      <c r="BDD158" s="125" t="e">
        <f>BDB158*[31]Loka!_xlbgnm.BDC16</f>
        <v>#REF!</v>
      </c>
      <c r="BDE158" s="62" t="s">
        <v>291</v>
      </c>
      <c r="BDF158" s="123" t="e">
        <f>[32]Loka!#REF!</f>
        <v>#REF!</v>
      </c>
      <c r="BDG158" s="124" t="e">
        <f>[32]Loka!#REF!</f>
        <v>#REF!</v>
      </c>
      <c r="BDH158" s="125" t="e">
        <f>BDF158*[31]Loka!_xlbgnm.BDG16</f>
        <v>#REF!</v>
      </c>
      <c r="BDI158" s="62" t="s">
        <v>291</v>
      </c>
      <c r="BDJ158" s="123" t="e">
        <f>[32]Loka!#REF!</f>
        <v>#REF!</v>
      </c>
      <c r="BDK158" s="124" t="e">
        <f>[32]Loka!#REF!</f>
        <v>#REF!</v>
      </c>
      <c r="BDL158" s="125" t="e">
        <f>BDJ158*[31]Loka!_xlbgnm.BDK16</f>
        <v>#REF!</v>
      </c>
      <c r="BDM158" s="62" t="s">
        <v>291</v>
      </c>
      <c r="BDN158" s="123" t="e">
        <f>[32]Loka!#REF!</f>
        <v>#REF!</v>
      </c>
      <c r="BDO158" s="124" t="e">
        <f>[32]Loka!#REF!</f>
        <v>#REF!</v>
      </c>
      <c r="BDP158" s="125" t="e">
        <f>BDN158*[31]Loka!_xlbgnm.BDO16</f>
        <v>#REF!</v>
      </c>
      <c r="BDQ158" s="62" t="s">
        <v>291</v>
      </c>
      <c r="BDR158" s="123" t="e">
        <f>[32]Loka!#REF!</f>
        <v>#REF!</v>
      </c>
      <c r="BDS158" s="124" t="e">
        <f>[32]Loka!#REF!</f>
        <v>#REF!</v>
      </c>
      <c r="BDT158" s="125" t="e">
        <f>BDR158*[31]Loka!_xlbgnm.BDS16</f>
        <v>#REF!</v>
      </c>
      <c r="BDU158" s="62" t="s">
        <v>291</v>
      </c>
      <c r="BDV158" s="123" t="e">
        <f>[32]Loka!#REF!</f>
        <v>#REF!</v>
      </c>
      <c r="BDW158" s="124" t="e">
        <f>[32]Loka!#REF!</f>
        <v>#REF!</v>
      </c>
      <c r="BDX158" s="125" t="e">
        <f>BDV158*[31]Loka!_xlbgnm.BDW16</f>
        <v>#REF!</v>
      </c>
      <c r="BDY158" s="62" t="s">
        <v>291</v>
      </c>
      <c r="BDZ158" s="123" t="e">
        <f>[32]Loka!#REF!</f>
        <v>#REF!</v>
      </c>
      <c r="BEA158" s="124" t="e">
        <f>[32]Loka!#REF!</f>
        <v>#REF!</v>
      </c>
      <c r="BEB158" s="125" t="e">
        <f>BDZ158*[31]Loka!_xlbgnm.BEA16</f>
        <v>#REF!</v>
      </c>
      <c r="BEC158" s="62" t="s">
        <v>291</v>
      </c>
      <c r="BED158" s="123" t="e">
        <f>[32]Loka!#REF!</f>
        <v>#REF!</v>
      </c>
      <c r="BEE158" s="124" t="e">
        <f>[32]Loka!#REF!</f>
        <v>#REF!</v>
      </c>
      <c r="BEF158" s="125" t="e">
        <f>BED158*[31]Loka!_xlbgnm.BEE16</f>
        <v>#REF!</v>
      </c>
      <c r="BEG158" s="62" t="s">
        <v>291</v>
      </c>
      <c r="BEH158" s="123" t="e">
        <f>[32]Loka!#REF!</f>
        <v>#REF!</v>
      </c>
      <c r="BEI158" s="124" t="e">
        <f>[32]Loka!#REF!</f>
        <v>#REF!</v>
      </c>
      <c r="BEJ158" s="125" t="e">
        <f>BEH158*[31]Loka!_xlbgnm.BEI16</f>
        <v>#REF!</v>
      </c>
      <c r="BEK158" s="62" t="s">
        <v>291</v>
      </c>
      <c r="BEL158" s="123" t="e">
        <f>[32]Loka!#REF!</f>
        <v>#REF!</v>
      </c>
      <c r="BEM158" s="124" t="e">
        <f>[32]Loka!#REF!</f>
        <v>#REF!</v>
      </c>
      <c r="BEN158" s="125" t="e">
        <f>BEL158*[31]Loka!_xlbgnm.BEM16</f>
        <v>#REF!</v>
      </c>
      <c r="BEO158" s="62" t="s">
        <v>291</v>
      </c>
      <c r="BEP158" s="123" t="e">
        <f>[32]Loka!#REF!</f>
        <v>#REF!</v>
      </c>
      <c r="BEQ158" s="124" t="e">
        <f>[32]Loka!#REF!</f>
        <v>#REF!</v>
      </c>
      <c r="BER158" s="125" t="e">
        <f>BEP158*[31]Loka!_xlbgnm.BEQ16</f>
        <v>#REF!</v>
      </c>
      <c r="BES158" s="62" t="s">
        <v>291</v>
      </c>
      <c r="BET158" s="123" t="e">
        <f>[32]Loka!#REF!</f>
        <v>#REF!</v>
      </c>
      <c r="BEU158" s="124" t="e">
        <f>[32]Loka!#REF!</f>
        <v>#REF!</v>
      </c>
      <c r="BEV158" s="125" t="e">
        <f>BET158*[31]Loka!_xlbgnm.BEU16</f>
        <v>#REF!</v>
      </c>
      <c r="BEW158" s="62" t="s">
        <v>291</v>
      </c>
      <c r="BEX158" s="123" t="e">
        <f>[32]Loka!#REF!</f>
        <v>#REF!</v>
      </c>
      <c r="BEY158" s="124" t="e">
        <f>[32]Loka!#REF!</f>
        <v>#REF!</v>
      </c>
      <c r="BEZ158" s="125" t="e">
        <f>BEX158*[31]Loka!_xlbgnm.BEY16</f>
        <v>#REF!</v>
      </c>
      <c r="BFA158" s="62" t="s">
        <v>291</v>
      </c>
      <c r="BFB158" s="123" t="e">
        <f>[32]Loka!#REF!</f>
        <v>#REF!</v>
      </c>
      <c r="BFC158" s="124" t="e">
        <f>[32]Loka!#REF!</f>
        <v>#REF!</v>
      </c>
      <c r="BFD158" s="125" t="e">
        <f>BFB158*[31]Loka!_xlbgnm.BFC16</f>
        <v>#REF!</v>
      </c>
      <c r="BFE158" s="62" t="s">
        <v>291</v>
      </c>
      <c r="BFF158" s="123" t="e">
        <f>[32]Loka!#REF!</f>
        <v>#REF!</v>
      </c>
      <c r="BFG158" s="124" t="e">
        <f>[32]Loka!#REF!</f>
        <v>#REF!</v>
      </c>
      <c r="BFH158" s="125" t="e">
        <f>BFF158*[31]Loka!_xlbgnm.BFG16</f>
        <v>#REF!</v>
      </c>
      <c r="BFI158" s="62" t="s">
        <v>291</v>
      </c>
      <c r="BFJ158" s="123" t="e">
        <f>[32]Loka!#REF!</f>
        <v>#REF!</v>
      </c>
      <c r="BFK158" s="124" t="e">
        <f>[32]Loka!#REF!</f>
        <v>#REF!</v>
      </c>
      <c r="BFL158" s="125" t="e">
        <f>BFJ158*[31]Loka!_xlbgnm.BFK16</f>
        <v>#REF!</v>
      </c>
      <c r="BFM158" s="62" t="s">
        <v>291</v>
      </c>
      <c r="BFN158" s="123" t="e">
        <f>[32]Loka!#REF!</f>
        <v>#REF!</v>
      </c>
      <c r="BFO158" s="124" t="e">
        <f>[32]Loka!#REF!</f>
        <v>#REF!</v>
      </c>
      <c r="BFP158" s="125" t="e">
        <f>BFN158*[31]Loka!_xlbgnm.BFO16</f>
        <v>#REF!</v>
      </c>
      <c r="BFQ158" s="62" t="s">
        <v>291</v>
      </c>
      <c r="BFR158" s="123" t="e">
        <f>[32]Loka!#REF!</f>
        <v>#REF!</v>
      </c>
      <c r="BFS158" s="124" t="e">
        <f>[32]Loka!#REF!</f>
        <v>#REF!</v>
      </c>
      <c r="BFT158" s="125" t="e">
        <f>BFR158*[31]Loka!_xlbgnm.BFS16</f>
        <v>#REF!</v>
      </c>
      <c r="BFU158" s="62" t="s">
        <v>291</v>
      </c>
      <c r="BFV158" s="123" t="e">
        <f>[32]Loka!#REF!</f>
        <v>#REF!</v>
      </c>
      <c r="BFW158" s="124" t="e">
        <f>[32]Loka!#REF!</f>
        <v>#REF!</v>
      </c>
      <c r="BFX158" s="125" t="e">
        <f>BFV158*[31]Loka!_xlbgnm.BFW16</f>
        <v>#REF!</v>
      </c>
      <c r="BFY158" s="62" t="s">
        <v>291</v>
      </c>
      <c r="BFZ158" s="123" t="e">
        <f>[32]Loka!#REF!</f>
        <v>#REF!</v>
      </c>
      <c r="BGA158" s="124" t="e">
        <f>[32]Loka!#REF!</f>
        <v>#REF!</v>
      </c>
      <c r="BGB158" s="125" t="e">
        <f>BFZ158*[31]Loka!_xlbgnm.BGA16</f>
        <v>#REF!</v>
      </c>
      <c r="BGC158" s="62" t="s">
        <v>291</v>
      </c>
      <c r="BGD158" s="123" t="e">
        <f>[32]Loka!#REF!</f>
        <v>#REF!</v>
      </c>
      <c r="BGE158" s="124" t="e">
        <f>[32]Loka!#REF!</f>
        <v>#REF!</v>
      </c>
      <c r="BGF158" s="125" t="e">
        <f>BGD158*[31]Loka!_xlbgnm.BGE16</f>
        <v>#REF!</v>
      </c>
      <c r="BGG158" s="62" t="s">
        <v>291</v>
      </c>
      <c r="BGH158" s="123" t="e">
        <f>[32]Loka!#REF!</f>
        <v>#REF!</v>
      </c>
      <c r="BGI158" s="124" t="e">
        <f>[32]Loka!#REF!</f>
        <v>#REF!</v>
      </c>
      <c r="BGJ158" s="125" t="e">
        <f>BGH158*[31]Loka!_xlbgnm.BGI16</f>
        <v>#REF!</v>
      </c>
      <c r="BGK158" s="62" t="s">
        <v>291</v>
      </c>
      <c r="BGL158" s="123" t="e">
        <f>[32]Loka!#REF!</f>
        <v>#REF!</v>
      </c>
      <c r="BGM158" s="124" t="e">
        <f>[32]Loka!#REF!</f>
        <v>#REF!</v>
      </c>
      <c r="BGN158" s="125" t="e">
        <f>BGL158*[31]Loka!_xlbgnm.BGM16</f>
        <v>#REF!</v>
      </c>
      <c r="BGO158" s="62" t="s">
        <v>291</v>
      </c>
      <c r="BGP158" s="123" t="e">
        <f>[32]Loka!#REF!</f>
        <v>#REF!</v>
      </c>
      <c r="BGQ158" s="124" t="e">
        <f>[32]Loka!#REF!</f>
        <v>#REF!</v>
      </c>
      <c r="BGR158" s="125" t="e">
        <f>BGP158*[31]Loka!_xlbgnm.BGQ16</f>
        <v>#REF!</v>
      </c>
      <c r="BGS158" s="62" t="s">
        <v>291</v>
      </c>
      <c r="BGT158" s="123" t="e">
        <f>[32]Loka!#REF!</f>
        <v>#REF!</v>
      </c>
      <c r="BGU158" s="124" t="e">
        <f>[32]Loka!#REF!</f>
        <v>#REF!</v>
      </c>
      <c r="BGV158" s="125" t="e">
        <f>BGT158*[31]Loka!_xlbgnm.BGU16</f>
        <v>#REF!</v>
      </c>
      <c r="BGW158" s="62" t="s">
        <v>291</v>
      </c>
      <c r="BGX158" s="123" t="e">
        <f>[32]Loka!#REF!</f>
        <v>#REF!</v>
      </c>
      <c r="BGY158" s="124" t="e">
        <f>[32]Loka!#REF!</f>
        <v>#REF!</v>
      </c>
      <c r="BGZ158" s="125" t="e">
        <f>BGX158*[31]Loka!_xlbgnm.BGY16</f>
        <v>#REF!</v>
      </c>
      <c r="BHA158" s="62" t="s">
        <v>291</v>
      </c>
      <c r="BHB158" s="123" t="e">
        <f>[32]Loka!#REF!</f>
        <v>#REF!</v>
      </c>
      <c r="BHC158" s="124" t="e">
        <f>[32]Loka!#REF!</f>
        <v>#REF!</v>
      </c>
      <c r="BHD158" s="125" t="e">
        <f>BHB158*[31]Loka!_xlbgnm.BHC16</f>
        <v>#REF!</v>
      </c>
      <c r="BHE158" s="62" t="s">
        <v>291</v>
      </c>
      <c r="BHF158" s="123" t="e">
        <f>[32]Loka!#REF!</f>
        <v>#REF!</v>
      </c>
      <c r="BHG158" s="124" t="e">
        <f>[32]Loka!#REF!</f>
        <v>#REF!</v>
      </c>
      <c r="BHH158" s="125" t="e">
        <f>BHF158*[31]Loka!_xlbgnm.BHG16</f>
        <v>#REF!</v>
      </c>
      <c r="BHI158" s="62" t="s">
        <v>291</v>
      </c>
      <c r="BHJ158" s="123" t="e">
        <f>[32]Loka!#REF!</f>
        <v>#REF!</v>
      </c>
      <c r="BHK158" s="124" t="e">
        <f>[32]Loka!#REF!</f>
        <v>#REF!</v>
      </c>
      <c r="BHL158" s="125" t="e">
        <f>BHJ158*[31]Loka!_xlbgnm.BHK16</f>
        <v>#REF!</v>
      </c>
      <c r="BHM158" s="62" t="s">
        <v>291</v>
      </c>
      <c r="BHN158" s="123" t="e">
        <f>[32]Loka!#REF!</f>
        <v>#REF!</v>
      </c>
      <c r="BHO158" s="124" t="e">
        <f>[32]Loka!#REF!</f>
        <v>#REF!</v>
      </c>
      <c r="BHP158" s="125" t="e">
        <f>BHN158*[31]Loka!_xlbgnm.BHO16</f>
        <v>#REF!</v>
      </c>
      <c r="BHQ158" s="62" t="s">
        <v>291</v>
      </c>
      <c r="BHR158" s="123" t="e">
        <f>[32]Loka!#REF!</f>
        <v>#REF!</v>
      </c>
      <c r="BHS158" s="124" t="e">
        <f>[32]Loka!#REF!</f>
        <v>#REF!</v>
      </c>
      <c r="BHT158" s="125" t="e">
        <f>BHR158*[31]Loka!_xlbgnm.BHS16</f>
        <v>#REF!</v>
      </c>
      <c r="BHU158" s="62" t="s">
        <v>291</v>
      </c>
      <c r="BHV158" s="123" t="e">
        <f>[32]Loka!#REF!</f>
        <v>#REF!</v>
      </c>
      <c r="BHW158" s="124" t="e">
        <f>[32]Loka!#REF!</f>
        <v>#REF!</v>
      </c>
      <c r="BHX158" s="125" t="e">
        <f>BHV158*[31]Loka!_xlbgnm.BHW16</f>
        <v>#REF!</v>
      </c>
      <c r="BHY158" s="62" t="s">
        <v>291</v>
      </c>
      <c r="BHZ158" s="123" t="e">
        <f>[32]Loka!#REF!</f>
        <v>#REF!</v>
      </c>
      <c r="BIA158" s="124" t="e">
        <f>[32]Loka!#REF!</f>
        <v>#REF!</v>
      </c>
      <c r="BIB158" s="125" t="e">
        <f>BHZ158*[31]Loka!_xlbgnm.BIA16</f>
        <v>#REF!</v>
      </c>
      <c r="BIC158" s="62" t="s">
        <v>291</v>
      </c>
      <c r="BID158" s="123" t="e">
        <f>[32]Loka!#REF!</f>
        <v>#REF!</v>
      </c>
      <c r="BIE158" s="124" t="e">
        <f>[32]Loka!#REF!</f>
        <v>#REF!</v>
      </c>
      <c r="BIF158" s="125" t="e">
        <f>BID158*[31]Loka!_xlbgnm.BIE16</f>
        <v>#REF!</v>
      </c>
      <c r="BIG158" s="62" t="s">
        <v>291</v>
      </c>
      <c r="BIH158" s="123" t="e">
        <f>[32]Loka!#REF!</f>
        <v>#REF!</v>
      </c>
      <c r="BII158" s="124" t="e">
        <f>[32]Loka!#REF!</f>
        <v>#REF!</v>
      </c>
      <c r="BIJ158" s="125" t="e">
        <f>BIH158*[31]Loka!_xlbgnm.BII16</f>
        <v>#REF!</v>
      </c>
      <c r="BIK158" s="62" t="s">
        <v>291</v>
      </c>
      <c r="BIL158" s="123" t="e">
        <f>[32]Loka!#REF!</f>
        <v>#REF!</v>
      </c>
      <c r="BIM158" s="124" t="e">
        <f>[32]Loka!#REF!</f>
        <v>#REF!</v>
      </c>
      <c r="BIN158" s="125" t="e">
        <f>BIL158*[31]Loka!_xlbgnm.BIM16</f>
        <v>#REF!</v>
      </c>
      <c r="BIO158" s="62" t="s">
        <v>291</v>
      </c>
      <c r="BIP158" s="123" t="e">
        <f>[32]Loka!#REF!</f>
        <v>#REF!</v>
      </c>
      <c r="BIQ158" s="124" t="e">
        <f>[32]Loka!#REF!</f>
        <v>#REF!</v>
      </c>
      <c r="BIR158" s="125" t="e">
        <f>BIP158*[31]Loka!_xlbgnm.BIQ16</f>
        <v>#REF!</v>
      </c>
      <c r="BIS158" s="62" t="s">
        <v>291</v>
      </c>
      <c r="BIT158" s="123" t="e">
        <f>[32]Loka!#REF!</f>
        <v>#REF!</v>
      </c>
      <c r="BIU158" s="124" t="e">
        <f>[32]Loka!#REF!</f>
        <v>#REF!</v>
      </c>
      <c r="BIV158" s="125" t="e">
        <f>BIT158*[31]Loka!_xlbgnm.BIU16</f>
        <v>#REF!</v>
      </c>
      <c r="BIW158" s="62" t="s">
        <v>291</v>
      </c>
      <c r="BIX158" s="123" t="e">
        <f>[32]Loka!#REF!</f>
        <v>#REF!</v>
      </c>
      <c r="BIY158" s="124" t="e">
        <f>[32]Loka!#REF!</f>
        <v>#REF!</v>
      </c>
      <c r="BIZ158" s="125" t="e">
        <f>BIX158*[31]Loka!_xlbgnm.BIY16</f>
        <v>#REF!</v>
      </c>
      <c r="BJA158" s="62" t="s">
        <v>291</v>
      </c>
      <c r="BJB158" s="123" t="e">
        <f>[32]Loka!#REF!</f>
        <v>#REF!</v>
      </c>
      <c r="BJC158" s="124" t="e">
        <f>[32]Loka!#REF!</f>
        <v>#REF!</v>
      </c>
      <c r="BJD158" s="125" t="e">
        <f>BJB158*[31]Loka!_xlbgnm.BJC16</f>
        <v>#REF!</v>
      </c>
      <c r="BJE158" s="62" t="s">
        <v>291</v>
      </c>
      <c r="BJF158" s="123" t="e">
        <f>[32]Loka!#REF!</f>
        <v>#REF!</v>
      </c>
      <c r="BJG158" s="124" t="e">
        <f>[32]Loka!#REF!</f>
        <v>#REF!</v>
      </c>
      <c r="BJH158" s="125" t="e">
        <f>BJF158*[31]Loka!_xlbgnm.BJG16</f>
        <v>#REF!</v>
      </c>
      <c r="BJI158" s="62" t="s">
        <v>291</v>
      </c>
      <c r="BJJ158" s="123" t="e">
        <f>[32]Loka!#REF!</f>
        <v>#REF!</v>
      </c>
      <c r="BJK158" s="124" t="e">
        <f>[32]Loka!#REF!</f>
        <v>#REF!</v>
      </c>
      <c r="BJL158" s="125" t="e">
        <f>BJJ158*[31]Loka!_xlbgnm.BJK16</f>
        <v>#REF!</v>
      </c>
      <c r="BJM158" s="62" t="s">
        <v>291</v>
      </c>
      <c r="BJN158" s="123" t="e">
        <f>[32]Loka!#REF!</f>
        <v>#REF!</v>
      </c>
      <c r="BJO158" s="124" t="e">
        <f>[32]Loka!#REF!</f>
        <v>#REF!</v>
      </c>
      <c r="BJP158" s="125" t="e">
        <f>BJN158*[31]Loka!_xlbgnm.BJO16</f>
        <v>#REF!</v>
      </c>
      <c r="BJQ158" s="62" t="s">
        <v>291</v>
      </c>
      <c r="BJR158" s="123" t="e">
        <f>[32]Loka!#REF!</f>
        <v>#REF!</v>
      </c>
      <c r="BJS158" s="124" t="e">
        <f>[32]Loka!#REF!</f>
        <v>#REF!</v>
      </c>
      <c r="BJT158" s="125" t="e">
        <f>BJR158*[31]Loka!_xlbgnm.BJS16</f>
        <v>#REF!</v>
      </c>
      <c r="BJU158" s="62" t="s">
        <v>291</v>
      </c>
      <c r="BJV158" s="123" t="e">
        <f>[32]Loka!#REF!</f>
        <v>#REF!</v>
      </c>
      <c r="BJW158" s="124" t="e">
        <f>[32]Loka!#REF!</f>
        <v>#REF!</v>
      </c>
      <c r="BJX158" s="125" t="e">
        <f>BJV158*[31]Loka!_xlbgnm.BJW16</f>
        <v>#REF!</v>
      </c>
      <c r="BJY158" s="62" t="s">
        <v>291</v>
      </c>
      <c r="BJZ158" s="123" t="e">
        <f>[32]Loka!#REF!</f>
        <v>#REF!</v>
      </c>
      <c r="BKA158" s="124" t="e">
        <f>[32]Loka!#REF!</f>
        <v>#REF!</v>
      </c>
      <c r="BKB158" s="125" t="e">
        <f>BJZ158*[31]Loka!_xlbgnm.BKA16</f>
        <v>#REF!</v>
      </c>
      <c r="BKC158" s="62" t="s">
        <v>291</v>
      </c>
      <c r="BKD158" s="123" t="e">
        <f>[32]Loka!#REF!</f>
        <v>#REF!</v>
      </c>
      <c r="BKE158" s="124" t="e">
        <f>[32]Loka!#REF!</f>
        <v>#REF!</v>
      </c>
      <c r="BKF158" s="125" t="e">
        <f>BKD158*[31]Loka!_xlbgnm.BKE16</f>
        <v>#REF!</v>
      </c>
      <c r="BKG158" s="62" t="s">
        <v>291</v>
      </c>
      <c r="BKH158" s="123" t="e">
        <f>[32]Loka!#REF!</f>
        <v>#REF!</v>
      </c>
      <c r="BKI158" s="124" t="e">
        <f>[32]Loka!#REF!</f>
        <v>#REF!</v>
      </c>
      <c r="BKJ158" s="125" t="e">
        <f>BKH158*[31]Loka!_xlbgnm.BKI16</f>
        <v>#REF!</v>
      </c>
      <c r="BKK158" s="62" t="s">
        <v>291</v>
      </c>
      <c r="BKL158" s="123" t="e">
        <f>[32]Loka!#REF!</f>
        <v>#REF!</v>
      </c>
      <c r="BKM158" s="124" t="e">
        <f>[32]Loka!#REF!</f>
        <v>#REF!</v>
      </c>
      <c r="BKN158" s="125" t="e">
        <f>BKL158*[31]Loka!_xlbgnm.BKM16</f>
        <v>#REF!</v>
      </c>
      <c r="BKO158" s="62" t="s">
        <v>291</v>
      </c>
      <c r="BKP158" s="123" t="e">
        <f>[32]Loka!#REF!</f>
        <v>#REF!</v>
      </c>
      <c r="BKQ158" s="124" t="e">
        <f>[32]Loka!#REF!</f>
        <v>#REF!</v>
      </c>
      <c r="BKR158" s="125" t="e">
        <f>BKP158*[31]Loka!_xlbgnm.BKQ16</f>
        <v>#REF!</v>
      </c>
      <c r="BKS158" s="62" t="s">
        <v>291</v>
      </c>
      <c r="BKT158" s="123" t="e">
        <f>[32]Loka!#REF!</f>
        <v>#REF!</v>
      </c>
      <c r="BKU158" s="124" t="e">
        <f>[32]Loka!#REF!</f>
        <v>#REF!</v>
      </c>
      <c r="BKV158" s="125" t="e">
        <f>BKT158*[31]Loka!_xlbgnm.BKU16</f>
        <v>#REF!</v>
      </c>
      <c r="BKW158" s="62" t="s">
        <v>291</v>
      </c>
      <c r="BKX158" s="123" t="e">
        <f>[32]Loka!#REF!</f>
        <v>#REF!</v>
      </c>
      <c r="BKY158" s="124" t="e">
        <f>[32]Loka!#REF!</f>
        <v>#REF!</v>
      </c>
      <c r="BKZ158" s="125" t="e">
        <f>BKX158*[31]Loka!_xlbgnm.BKY16</f>
        <v>#REF!</v>
      </c>
      <c r="BLA158" s="62" t="s">
        <v>291</v>
      </c>
      <c r="BLB158" s="123" t="e">
        <f>[32]Loka!#REF!</f>
        <v>#REF!</v>
      </c>
      <c r="BLC158" s="124" t="e">
        <f>[32]Loka!#REF!</f>
        <v>#REF!</v>
      </c>
      <c r="BLD158" s="125" t="e">
        <f>BLB158*[31]Loka!_xlbgnm.BLC16</f>
        <v>#REF!</v>
      </c>
      <c r="BLE158" s="62" t="s">
        <v>291</v>
      </c>
      <c r="BLF158" s="123" t="e">
        <f>[32]Loka!#REF!</f>
        <v>#REF!</v>
      </c>
      <c r="BLG158" s="124" t="e">
        <f>[32]Loka!#REF!</f>
        <v>#REF!</v>
      </c>
      <c r="BLH158" s="125" t="e">
        <f>BLF158*[31]Loka!_xlbgnm.BLG16</f>
        <v>#REF!</v>
      </c>
      <c r="BLI158" s="62" t="s">
        <v>291</v>
      </c>
      <c r="BLJ158" s="123" t="e">
        <f>[32]Loka!#REF!</f>
        <v>#REF!</v>
      </c>
      <c r="BLK158" s="124" t="e">
        <f>[32]Loka!#REF!</f>
        <v>#REF!</v>
      </c>
      <c r="BLL158" s="125" t="e">
        <f>BLJ158*[31]Loka!_xlbgnm.BLK16</f>
        <v>#REF!</v>
      </c>
      <c r="BLM158" s="62" t="s">
        <v>291</v>
      </c>
      <c r="BLN158" s="123" t="e">
        <f>[32]Loka!#REF!</f>
        <v>#REF!</v>
      </c>
      <c r="BLO158" s="124" t="e">
        <f>[32]Loka!#REF!</f>
        <v>#REF!</v>
      </c>
      <c r="BLP158" s="125" t="e">
        <f>BLN158*[31]Loka!_xlbgnm.BLO16</f>
        <v>#REF!</v>
      </c>
      <c r="BLQ158" s="62" t="s">
        <v>291</v>
      </c>
      <c r="BLR158" s="123" t="e">
        <f>[32]Loka!#REF!</f>
        <v>#REF!</v>
      </c>
      <c r="BLS158" s="124" t="e">
        <f>[32]Loka!#REF!</f>
        <v>#REF!</v>
      </c>
      <c r="BLT158" s="125" t="e">
        <f>BLR158*[31]Loka!_xlbgnm.BLS16</f>
        <v>#REF!</v>
      </c>
      <c r="BLU158" s="62" t="s">
        <v>291</v>
      </c>
      <c r="BLV158" s="123" t="e">
        <f>[32]Loka!#REF!</f>
        <v>#REF!</v>
      </c>
      <c r="BLW158" s="124" t="e">
        <f>[32]Loka!#REF!</f>
        <v>#REF!</v>
      </c>
      <c r="BLX158" s="125" t="e">
        <f>BLV158*[31]Loka!_xlbgnm.BLW16</f>
        <v>#REF!</v>
      </c>
      <c r="BLY158" s="62" t="s">
        <v>291</v>
      </c>
      <c r="BLZ158" s="123" t="e">
        <f>[32]Loka!#REF!</f>
        <v>#REF!</v>
      </c>
      <c r="BMA158" s="124" t="e">
        <f>[32]Loka!#REF!</f>
        <v>#REF!</v>
      </c>
      <c r="BMB158" s="125" t="e">
        <f>BLZ158*[31]Loka!_xlbgnm.BMA16</f>
        <v>#REF!</v>
      </c>
      <c r="BMC158" s="62" t="s">
        <v>291</v>
      </c>
      <c r="BMD158" s="123" t="e">
        <f>[32]Loka!#REF!</f>
        <v>#REF!</v>
      </c>
      <c r="BME158" s="124" t="e">
        <f>[32]Loka!#REF!</f>
        <v>#REF!</v>
      </c>
      <c r="BMF158" s="125" t="e">
        <f>BMD158*[31]Loka!_xlbgnm.BME16</f>
        <v>#REF!</v>
      </c>
      <c r="BMG158" s="62" t="s">
        <v>291</v>
      </c>
      <c r="BMH158" s="123" t="e">
        <f>[32]Loka!#REF!</f>
        <v>#REF!</v>
      </c>
      <c r="BMI158" s="124" t="e">
        <f>[32]Loka!#REF!</f>
        <v>#REF!</v>
      </c>
      <c r="BMJ158" s="125" t="e">
        <f>BMH158*[31]Loka!_xlbgnm.BMI16</f>
        <v>#REF!</v>
      </c>
      <c r="BMK158" s="62" t="s">
        <v>291</v>
      </c>
      <c r="BML158" s="123" t="e">
        <f>[32]Loka!#REF!</f>
        <v>#REF!</v>
      </c>
      <c r="BMM158" s="124" t="e">
        <f>[32]Loka!#REF!</f>
        <v>#REF!</v>
      </c>
      <c r="BMN158" s="125" t="e">
        <f>BML158*[31]Loka!_xlbgnm.BMM16</f>
        <v>#REF!</v>
      </c>
      <c r="BMO158" s="62" t="s">
        <v>291</v>
      </c>
      <c r="BMP158" s="123" t="e">
        <f>[32]Loka!#REF!</f>
        <v>#REF!</v>
      </c>
      <c r="BMQ158" s="124" t="e">
        <f>[32]Loka!#REF!</f>
        <v>#REF!</v>
      </c>
      <c r="BMR158" s="125" t="e">
        <f>BMP158*[31]Loka!_xlbgnm.BMQ16</f>
        <v>#REF!</v>
      </c>
      <c r="BMS158" s="62" t="s">
        <v>291</v>
      </c>
      <c r="BMT158" s="123" t="e">
        <f>[32]Loka!#REF!</f>
        <v>#REF!</v>
      </c>
      <c r="BMU158" s="124" t="e">
        <f>[32]Loka!#REF!</f>
        <v>#REF!</v>
      </c>
      <c r="BMV158" s="125" t="e">
        <f>BMT158*[31]Loka!_xlbgnm.BMU16</f>
        <v>#REF!</v>
      </c>
      <c r="BMW158" s="62" t="s">
        <v>291</v>
      </c>
      <c r="BMX158" s="123" t="e">
        <f>[32]Loka!#REF!</f>
        <v>#REF!</v>
      </c>
      <c r="BMY158" s="124" t="e">
        <f>[32]Loka!#REF!</f>
        <v>#REF!</v>
      </c>
      <c r="BMZ158" s="125" t="e">
        <f>BMX158*[31]Loka!_xlbgnm.BMY16</f>
        <v>#REF!</v>
      </c>
      <c r="BNA158" s="62" t="s">
        <v>291</v>
      </c>
      <c r="BNB158" s="123" t="e">
        <f>[32]Loka!#REF!</f>
        <v>#REF!</v>
      </c>
      <c r="BNC158" s="124" t="e">
        <f>[32]Loka!#REF!</f>
        <v>#REF!</v>
      </c>
      <c r="BND158" s="125" t="e">
        <f>BNB158*[31]Loka!_xlbgnm.BNC16</f>
        <v>#REF!</v>
      </c>
      <c r="BNE158" s="62" t="s">
        <v>291</v>
      </c>
      <c r="BNF158" s="123" t="e">
        <f>[32]Loka!#REF!</f>
        <v>#REF!</v>
      </c>
      <c r="BNG158" s="124" t="e">
        <f>[32]Loka!#REF!</f>
        <v>#REF!</v>
      </c>
      <c r="BNH158" s="125" t="e">
        <f>BNF158*[31]Loka!_xlbgnm.BNG16</f>
        <v>#REF!</v>
      </c>
      <c r="BNI158" s="62" t="s">
        <v>291</v>
      </c>
      <c r="BNJ158" s="123" t="e">
        <f>[32]Loka!#REF!</f>
        <v>#REF!</v>
      </c>
      <c r="BNK158" s="124" t="e">
        <f>[32]Loka!#REF!</f>
        <v>#REF!</v>
      </c>
      <c r="BNL158" s="125" t="e">
        <f>BNJ158*[31]Loka!_xlbgnm.BNK16</f>
        <v>#REF!</v>
      </c>
      <c r="BNM158" s="62" t="s">
        <v>291</v>
      </c>
      <c r="BNN158" s="123" t="e">
        <f>[32]Loka!#REF!</f>
        <v>#REF!</v>
      </c>
      <c r="BNO158" s="124" t="e">
        <f>[32]Loka!#REF!</f>
        <v>#REF!</v>
      </c>
      <c r="BNP158" s="125" t="e">
        <f>BNN158*[31]Loka!_xlbgnm.BNO16</f>
        <v>#REF!</v>
      </c>
      <c r="BNQ158" s="62" t="s">
        <v>291</v>
      </c>
      <c r="BNR158" s="123" t="e">
        <f>[32]Loka!#REF!</f>
        <v>#REF!</v>
      </c>
      <c r="BNS158" s="124" t="e">
        <f>[32]Loka!#REF!</f>
        <v>#REF!</v>
      </c>
      <c r="BNT158" s="125" t="e">
        <f>BNR158*[31]Loka!_xlbgnm.BNS16</f>
        <v>#REF!</v>
      </c>
      <c r="BNU158" s="62" t="s">
        <v>291</v>
      </c>
      <c r="BNV158" s="123" t="e">
        <f>[32]Loka!#REF!</f>
        <v>#REF!</v>
      </c>
      <c r="BNW158" s="124" t="e">
        <f>[32]Loka!#REF!</f>
        <v>#REF!</v>
      </c>
      <c r="BNX158" s="125" t="e">
        <f>BNV158*[31]Loka!_xlbgnm.BNW16</f>
        <v>#REF!</v>
      </c>
      <c r="BNY158" s="62" t="s">
        <v>291</v>
      </c>
      <c r="BNZ158" s="123" t="e">
        <f>[32]Loka!#REF!</f>
        <v>#REF!</v>
      </c>
      <c r="BOA158" s="124" t="e">
        <f>[32]Loka!#REF!</f>
        <v>#REF!</v>
      </c>
      <c r="BOB158" s="125" t="e">
        <f>BNZ158*[31]Loka!_xlbgnm.BOA16</f>
        <v>#REF!</v>
      </c>
      <c r="BOC158" s="62" t="s">
        <v>291</v>
      </c>
      <c r="BOD158" s="123" t="e">
        <f>[32]Loka!#REF!</f>
        <v>#REF!</v>
      </c>
      <c r="BOE158" s="124" t="e">
        <f>[32]Loka!#REF!</f>
        <v>#REF!</v>
      </c>
      <c r="BOF158" s="125" t="e">
        <f>BOD158*[31]Loka!_xlbgnm.BOE16</f>
        <v>#REF!</v>
      </c>
      <c r="BOG158" s="62" t="s">
        <v>291</v>
      </c>
      <c r="BOH158" s="123" t="e">
        <f>[32]Loka!#REF!</f>
        <v>#REF!</v>
      </c>
      <c r="BOI158" s="124" t="e">
        <f>[32]Loka!#REF!</f>
        <v>#REF!</v>
      </c>
      <c r="BOJ158" s="125" t="e">
        <f>BOH158*[31]Loka!_xlbgnm.BOI16</f>
        <v>#REF!</v>
      </c>
      <c r="BOK158" s="62" t="s">
        <v>291</v>
      </c>
      <c r="BOL158" s="123" t="e">
        <f>[32]Loka!#REF!</f>
        <v>#REF!</v>
      </c>
      <c r="BOM158" s="124" t="e">
        <f>[32]Loka!#REF!</f>
        <v>#REF!</v>
      </c>
      <c r="BON158" s="125" t="e">
        <f>BOL158*[31]Loka!_xlbgnm.BOM16</f>
        <v>#REF!</v>
      </c>
      <c r="BOO158" s="62" t="s">
        <v>291</v>
      </c>
      <c r="BOP158" s="123" t="e">
        <f>[32]Loka!#REF!</f>
        <v>#REF!</v>
      </c>
      <c r="BOQ158" s="124" t="e">
        <f>[32]Loka!#REF!</f>
        <v>#REF!</v>
      </c>
      <c r="BOR158" s="125" t="e">
        <f>BOP158*[31]Loka!_xlbgnm.BOQ16</f>
        <v>#REF!</v>
      </c>
      <c r="BOS158" s="62" t="s">
        <v>291</v>
      </c>
      <c r="BOT158" s="123" t="e">
        <f>[32]Loka!#REF!</f>
        <v>#REF!</v>
      </c>
      <c r="BOU158" s="124" t="e">
        <f>[32]Loka!#REF!</f>
        <v>#REF!</v>
      </c>
      <c r="BOV158" s="125" t="e">
        <f>BOT158*[31]Loka!_xlbgnm.BOU16</f>
        <v>#REF!</v>
      </c>
      <c r="BOW158" s="62" t="s">
        <v>291</v>
      </c>
      <c r="BOX158" s="123" t="e">
        <f>[32]Loka!#REF!</f>
        <v>#REF!</v>
      </c>
      <c r="BOY158" s="124" t="e">
        <f>[32]Loka!#REF!</f>
        <v>#REF!</v>
      </c>
      <c r="BOZ158" s="125" t="e">
        <f>BOX158*[31]Loka!_xlbgnm.BOY16</f>
        <v>#REF!</v>
      </c>
      <c r="BPA158" s="62" t="s">
        <v>291</v>
      </c>
      <c r="BPB158" s="123" t="e">
        <f>[32]Loka!#REF!</f>
        <v>#REF!</v>
      </c>
      <c r="BPC158" s="124" t="e">
        <f>[32]Loka!#REF!</f>
        <v>#REF!</v>
      </c>
      <c r="BPD158" s="125" t="e">
        <f>BPB158*[31]Loka!_xlbgnm.BPC16</f>
        <v>#REF!</v>
      </c>
      <c r="BPE158" s="62" t="s">
        <v>291</v>
      </c>
      <c r="BPF158" s="123" t="e">
        <f>[32]Loka!#REF!</f>
        <v>#REF!</v>
      </c>
      <c r="BPG158" s="124" t="e">
        <f>[32]Loka!#REF!</f>
        <v>#REF!</v>
      </c>
      <c r="BPH158" s="125" t="e">
        <f>BPF158*[31]Loka!_xlbgnm.BPG16</f>
        <v>#REF!</v>
      </c>
      <c r="BPI158" s="62" t="s">
        <v>291</v>
      </c>
      <c r="BPJ158" s="123" t="e">
        <f>[32]Loka!#REF!</f>
        <v>#REF!</v>
      </c>
      <c r="BPK158" s="124" t="e">
        <f>[32]Loka!#REF!</f>
        <v>#REF!</v>
      </c>
      <c r="BPL158" s="125" t="e">
        <f>BPJ158*[31]Loka!_xlbgnm.BPK16</f>
        <v>#REF!</v>
      </c>
      <c r="BPM158" s="62" t="s">
        <v>291</v>
      </c>
      <c r="BPN158" s="123" t="e">
        <f>[32]Loka!#REF!</f>
        <v>#REF!</v>
      </c>
      <c r="BPO158" s="124" t="e">
        <f>[32]Loka!#REF!</f>
        <v>#REF!</v>
      </c>
      <c r="BPP158" s="125" t="e">
        <f>BPN158*[31]Loka!_xlbgnm.BPO16</f>
        <v>#REF!</v>
      </c>
      <c r="BPQ158" s="62" t="s">
        <v>291</v>
      </c>
      <c r="BPR158" s="123" t="e">
        <f>[32]Loka!#REF!</f>
        <v>#REF!</v>
      </c>
      <c r="BPS158" s="124" t="e">
        <f>[32]Loka!#REF!</f>
        <v>#REF!</v>
      </c>
      <c r="BPT158" s="125" t="e">
        <f>BPR158*[31]Loka!_xlbgnm.BPS16</f>
        <v>#REF!</v>
      </c>
      <c r="BPU158" s="62" t="s">
        <v>291</v>
      </c>
      <c r="BPV158" s="123" t="e">
        <f>[32]Loka!#REF!</f>
        <v>#REF!</v>
      </c>
      <c r="BPW158" s="124" t="e">
        <f>[32]Loka!#REF!</f>
        <v>#REF!</v>
      </c>
      <c r="BPX158" s="125" t="e">
        <f>BPV158*[31]Loka!_xlbgnm.BPW16</f>
        <v>#REF!</v>
      </c>
      <c r="BPY158" s="62" t="s">
        <v>291</v>
      </c>
      <c r="BPZ158" s="123" t="e">
        <f>[32]Loka!#REF!</f>
        <v>#REF!</v>
      </c>
      <c r="BQA158" s="124" t="e">
        <f>[32]Loka!#REF!</f>
        <v>#REF!</v>
      </c>
      <c r="BQB158" s="125" t="e">
        <f>BPZ158*[31]Loka!_xlbgnm.BQA16</f>
        <v>#REF!</v>
      </c>
      <c r="BQC158" s="62" t="s">
        <v>291</v>
      </c>
      <c r="BQD158" s="123" t="e">
        <f>[32]Loka!#REF!</f>
        <v>#REF!</v>
      </c>
      <c r="BQE158" s="124" t="e">
        <f>[32]Loka!#REF!</f>
        <v>#REF!</v>
      </c>
      <c r="BQF158" s="125" t="e">
        <f>BQD158*[31]Loka!_xlbgnm.BQE16</f>
        <v>#REF!</v>
      </c>
      <c r="BQG158" s="62" t="s">
        <v>291</v>
      </c>
      <c r="BQH158" s="123" t="e">
        <f>[32]Loka!#REF!</f>
        <v>#REF!</v>
      </c>
      <c r="BQI158" s="124" t="e">
        <f>[32]Loka!#REF!</f>
        <v>#REF!</v>
      </c>
      <c r="BQJ158" s="125" t="e">
        <f>BQH158*[31]Loka!_xlbgnm.BQI16</f>
        <v>#REF!</v>
      </c>
      <c r="BQK158" s="62" t="s">
        <v>291</v>
      </c>
      <c r="BQL158" s="123" t="e">
        <f>[32]Loka!#REF!</f>
        <v>#REF!</v>
      </c>
      <c r="BQM158" s="124" t="e">
        <f>[32]Loka!#REF!</f>
        <v>#REF!</v>
      </c>
      <c r="BQN158" s="125" t="e">
        <f>BQL158*[31]Loka!_xlbgnm.BQM16</f>
        <v>#REF!</v>
      </c>
      <c r="BQO158" s="62" t="s">
        <v>291</v>
      </c>
      <c r="BQP158" s="123" t="e">
        <f>[32]Loka!#REF!</f>
        <v>#REF!</v>
      </c>
      <c r="BQQ158" s="124" t="e">
        <f>[32]Loka!#REF!</f>
        <v>#REF!</v>
      </c>
      <c r="BQR158" s="125" t="e">
        <f>BQP158*[31]Loka!_xlbgnm.BQQ16</f>
        <v>#REF!</v>
      </c>
      <c r="BQS158" s="62" t="s">
        <v>291</v>
      </c>
      <c r="BQT158" s="123" t="e">
        <f>[32]Loka!#REF!</f>
        <v>#REF!</v>
      </c>
      <c r="BQU158" s="124" t="e">
        <f>[32]Loka!#REF!</f>
        <v>#REF!</v>
      </c>
      <c r="BQV158" s="125" t="e">
        <f>BQT158*[31]Loka!_xlbgnm.BQU16</f>
        <v>#REF!</v>
      </c>
      <c r="BQW158" s="62" t="s">
        <v>291</v>
      </c>
      <c r="BQX158" s="123" t="e">
        <f>[32]Loka!#REF!</f>
        <v>#REF!</v>
      </c>
      <c r="BQY158" s="124" t="e">
        <f>[32]Loka!#REF!</f>
        <v>#REF!</v>
      </c>
      <c r="BQZ158" s="125" t="e">
        <f>BQX158*[31]Loka!_xlbgnm.BQY16</f>
        <v>#REF!</v>
      </c>
      <c r="BRA158" s="62" t="s">
        <v>291</v>
      </c>
      <c r="BRB158" s="123" t="e">
        <f>[32]Loka!#REF!</f>
        <v>#REF!</v>
      </c>
      <c r="BRC158" s="124" t="e">
        <f>[32]Loka!#REF!</f>
        <v>#REF!</v>
      </c>
      <c r="BRD158" s="125" t="e">
        <f>BRB158*[31]Loka!_xlbgnm.BRC16</f>
        <v>#REF!</v>
      </c>
      <c r="BRE158" s="62" t="s">
        <v>291</v>
      </c>
      <c r="BRF158" s="123" t="e">
        <f>[32]Loka!#REF!</f>
        <v>#REF!</v>
      </c>
      <c r="BRG158" s="124" t="e">
        <f>[32]Loka!#REF!</f>
        <v>#REF!</v>
      </c>
      <c r="BRH158" s="125" t="e">
        <f>BRF158*[31]Loka!_xlbgnm.BRG16</f>
        <v>#REF!</v>
      </c>
      <c r="BRI158" s="62" t="s">
        <v>291</v>
      </c>
      <c r="BRJ158" s="123" t="e">
        <f>[32]Loka!#REF!</f>
        <v>#REF!</v>
      </c>
      <c r="BRK158" s="124" t="e">
        <f>[32]Loka!#REF!</f>
        <v>#REF!</v>
      </c>
      <c r="BRL158" s="125" t="e">
        <f>BRJ158*[31]Loka!_xlbgnm.BRK16</f>
        <v>#REF!</v>
      </c>
      <c r="BRM158" s="62" t="s">
        <v>291</v>
      </c>
      <c r="BRN158" s="123" t="e">
        <f>[32]Loka!#REF!</f>
        <v>#REF!</v>
      </c>
      <c r="BRO158" s="124" t="e">
        <f>[32]Loka!#REF!</f>
        <v>#REF!</v>
      </c>
      <c r="BRP158" s="125" t="e">
        <f>BRN158*[31]Loka!_xlbgnm.BRO16</f>
        <v>#REF!</v>
      </c>
      <c r="BRQ158" s="62" t="s">
        <v>291</v>
      </c>
      <c r="BRR158" s="123" t="e">
        <f>[32]Loka!#REF!</f>
        <v>#REF!</v>
      </c>
      <c r="BRS158" s="124" t="e">
        <f>[32]Loka!#REF!</f>
        <v>#REF!</v>
      </c>
      <c r="BRT158" s="125" t="e">
        <f>BRR158*[31]Loka!_xlbgnm.BRS16</f>
        <v>#REF!</v>
      </c>
      <c r="BRU158" s="62" t="s">
        <v>291</v>
      </c>
      <c r="BRV158" s="123" t="e">
        <f>[32]Loka!#REF!</f>
        <v>#REF!</v>
      </c>
      <c r="BRW158" s="124" t="e">
        <f>[32]Loka!#REF!</f>
        <v>#REF!</v>
      </c>
      <c r="BRX158" s="125" t="e">
        <f>BRV158*[31]Loka!_xlbgnm.BRW16</f>
        <v>#REF!</v>
      </c>
      <c r="BRY158" s="62" t="s">
        <v>291</v>
      </c>
      <c r="BRZ158" s="123" t="e">
        <f>[32]Loka!#REF!</f>
        <v>#REF!</v>
      </c>
      <c r="BSA158" s="124" t="e">
        <f>[32]Loka!#REF!</f>
        <v>#REF!</v>
      </c>
      <c r="BSB158" s="125" t="e">
        <f>BRZ158*[31]Loka!_xlbgnm.BSA16</f>
        <v>#REF!</v>
      </c>
      <c r="BSC158" s="62" t="s">
        <v>291</v>
      </c>
      <c r="BSD158" s="123" t="e">
        <f>[32]Loka!#REF!</f>
        <v>#REF!</v>
      </c>
      <c r="BSE158" s="124" t="e">
        <f>[32]Loka!#REF!</f>
        <v>#REF!</v>
      </c>
      <c r="BSF158" s="125" t="e">
        <f>BSD158*[31]Loka!_xlbgnm.BSE16</f>
        <v>#REF!</v>
      </c>
      <c r="BSG158" s="62" t="s">
        <v>291</v>
      </c>
      <c r="BSH158" s="123" t="e">
        <f>[32]Loka!#REF!</f>
        <v>#REF!</v>
      </c>
      <c r="BSI158" s="124" t="e">
        <f>[32]Loka!#REF!</f>
        <v>#REF!</v>
      </c>
      <c r="BSJ158" s="125" t="e">
        <f>BSH158*[31]Loka!_xlbgnm.BSI16</f>
        <v>#REF!</v>
      </c>
      <c r="BSK158" s="62" t="s">
        <v>291</v>
      </c>
      <c r="BSL158" s="123" t="e">
        <f>[32]Loka!#REF!</f>
        <v>#REF!</v>
      </c>
      <c r="BSM158" s="124" t="e">
        <f>[32]Loka!#REF!</f>
        <v>#REF!</v>
      </c>
      <c r="BSN158" s="125" t="e">
        <f>BSL158*[31]Loka!_xlbgnm.BSM16</f>
        <v>#REF!</v>
      </c>
      <c r="BSO158" s="62" t="s">
        <v>291</v>
      </c>
      <c r="BSP158" s="123" t="e">
        <f>[32]Loka!#REF!</f>
        <v>#REF!</v>
      </c>
      <c r="BSQ158" s="124" t="e">
        <f>[32]Loka!#REF!</f>
        <v>#REF!</v>
      </c>
      <c r="BSR158" s="125" t="e">
        <f>BSP158*[31]Loka!_xlbgnm.BSQ16</f>
        <v>#REF!</v>
      </c>
      <c r="BSS158" s="62" t="s">
        <v>291</v>
      </c>
      <c r="BST158" s="123" t="e">
        <f>[32]Loka!#REF!</f>
        <v>#REF!</v>
      </c>
      <c r="BSU158" s="124" t="e">
        <f>[32]Loka!#REF!</f>
        <v>#REF!</v>
      </c>
      <c r="BSV158" s="125" t="e">
        <f>BST158*[31]Loka!_xlbgnm.BSU16</f>
        <v>#REF!</v>
      </c>
      <c r="BSW158" s="62" t="s">
        <v>291</v>
      </c>
      <c r="BSX158" s="123" t="e">
        <f>[32]Loka!#REF!</f>
        <v>#REF!</v>
      </c>
      <c r="BSY158" s="124" t="e">
        <f>[32]Loka!#REF!</f>
        <v>#REF!</v>
      </c>
      <c r="BSZ158" s="125" t="e">
        <f>BSX158*[31]Loka!_xlbgnm.BSY16</f>
        <v>#REF!</v>
      </c>
      <c r="BTA158" s="62" t="s">
        <v>291</v>
      </c>
      <c r="BTB158" s="123" t="e">
        <f>[32]Loka!#REF!</f>
        <v>#REF!</v>
      </c>
      <c r="BTC158" s="124" t="e">
        <f>[32]Loka!#REF!</f>
        <v>#REF!</v>
      </c>
      <c r="BTD158" s="125" t="e">
        <f>BTB158*[31]Loka!_xlbgnm.BTC16</f>
        <v>#REF!</v>
      </c>
      <c r="BTE158" s="62" t="s">
        <v>291</v>
      </c>
      <c r="BTF158" s="123" t="e">
        <f>[32]Loka!#REF!</f>
        <v>#REF!</v>
      </c>
      <c r="BTG158" s="124" t="e">
        <f>[32]Loka!#REF!</f>
        <v>#REF!</v>
      </c>
      <c r="BTH158" s="125" t="e">
        <f>BTF158*[31]Loka!_xlbgnm.BTG16</f>
        <v>#REF!</v>
      </c>
      <c r="BTI158" s="62" t="s">
        <v>291</v>
      </c>
      <c r="BTJ158" s="123" t="e">
        <f>[32]Loka!#REF!</f>
        <v>#REF!</v>
      </c>
      <c r="BTK158" s="124" t="e">
        <f>[32]Loka!#REF!</f>
        <v>#REF!</v>
      </c>
      <c r="BTL158" s="125" t="e">
        <f>BTJ158*[31]Loka!_xlbgnm.BTK16</f>
        <v>#REF!</v>
      </c>
      <c r="BTM158" s="62" t="s">
        <v>291</v>
      </c>
      <c r="BTN158" s="123" t="e">
        <f>[32]Loka!#REF!</f>
        <v>#REF!</v>
      </c>
      <c r="BTO158" s="124" t="e">
        <f>[32]Loka!#REF!</f>
        <v>#REF!</v>
      </c>
      <c r="BTP158" s="125" t="e">
        <f>BTN158*[31]Loka!_xlbgnm.BTO16</f>
        <v>#REF!</v>
      </c>
      <c r="BTQ158" s="62" t="s">
        <v>291</v>
      </c>
      <c r="BTR158" s="123" t="e">
        <f>[32]Loka!#REF!</f>
        <v>#REF!</v>
      </c>
      <c r="BTS158" s="124" t="e">
        <f>[32]Loka!#REF!</f>
        <v>#REF!</v>
      </c>
      <c r="BTT158" s="125" t="e">
        <f>BTR158*[31]Loka!_xlbgnm.BTS16</f>
        <v>#REF!</v>
      </c>
      <c r="BTU158" s="62" t="s">
        <v>291</v>
      </c>
      <c r="BTV158" s="123" t="e">
        <f>[32]Loka!#REF!</f>
        <v>#REF!</v>
      </c>
      <c r="BTW158" s="124" t="e">
        <f>[32]Loka!#REF!</f>
        <v>#REF!</v>
      </c>
      <c r="BTX158" s="125" t="e">
        <f>BTV158*[31]Loka!_xlbgnm.BTW16</f>
        <v>#REF!</v>
      </c>
      <c r="BTY158" s="62" t="s">
        <v>291</v>
      </c>
      <c r="BTZ158" s="123" t="e">
        <f>[32]Loka!#REF!</f>
        <v>#REF!</v>
      </c>
      <c r="BUA158" s="124" t="e">
        <f>[32]Loka!#REF!</f>
        <v>#REF!</v>
      </c>
      <c r="BUB158" s="125" t="e">
        <f>BTZ158*[31]Loka!_xlbgnm.BUA16</f>
        <v>#REF!</v>
      </c>
      <c r="BUC158" s="62" t="s">
        <v>291</v>
      </c>
      <c r="BUD158" s="123" t="e">
        <f>[32]Loka!#REF!</f>
        <v>#REF!</v>
      </c>
      <c r="BUE158" s="124" t="e">
        <f>[32]Loka!#REF!</f>
        <v>#REF!</v>
      </c>
      <c r="BUF158" s="125" t="e">
        <f>BUD158*[31]Loka!_xlbgnm.BUE16</f>
        <v>#REF!</v>
      </c>
      <c r="BUG158" s="62" t="s">
        <v>291</v>
      </c>
      <c r="BUH158" s="123" t="e">
        <f>[32]Loka!#REF!</f>
        <v>#REF!</v>
      </c>
      <c r="BUI158" s="124" t="e">
        <f>[32]Loka!#REF!</f>
        <v>#REF!</v>
      </c>
      <c r="BUJ158" s="125" t="e">
        <f>BUH158*[31]Loka!_xlbgnm.BUI16</f>
        <v>#REF!</v>
      </c>
      <c r="BUK158" s="62" t="s">
        <v>291</v>
      </c>
      <c r="BUL158" s="123" t="e">
        <f>[32]Loka!#REF!</f>
        <v>#REF!</v>
      </c>
      <c r="BUM158" s="124" t="e">
        <f>[32]Loka!#REF!</f>
        <v>#REF!</v>
      </c>
      <c r="BUN158" s="125" t="e">
        <f>BUL158*[31]Loka!_xlbgnm.BUM16</f>
        <v>#REF!</v>
      </c>
      <c r="BUO158" s="62" t="s">
        <v>291</v>
      </c>
      <c r="BUP158" s="123" t="e">
        <f>[32]Loka!#REF!</f>
        <v>#REF!</v>
      </c>
      <c r="BUQ158" s="124" t="e">
        <f>[32]Loka!#REF!</f>
        <v>#REF!</v>
      </c>
      <c r="BUR158" s="125" t="e">
        <f>BUP158*[31]Loka!_xlbgnm.BUQ16</f>
        <v>#REF!</v>
      </c>
      <c r="BUS158" s="62" t="s">
        <v>291</v>
      </c>
      <c r="BUT158" s="123" t="e">
        <f>[32]Loka!#REF!</f>
        <v>#REF!</v>
      </c>
      <c r="BUU158" s="124" t="e">
        <f>[32]Loka!#REF!</f>
        <v>#REF!</v>
      </c>
      <c r="BUV158" s="125" t="e">
        <f>BUT158*[31]Loka!_xlbgnm.BUU16</f>
        <v>#REF!</v>
      </c>
      <c r="BUW158" s="62" t="s">
        <v>291</v>
      </c>
      <c r="BUX158" s="123" t="e">
        <f>[32]Loka!#REF!</f>
        <v>#REF!</v>
      </c>
      <c r="BUY158" s="124" t="e">
        <f>[32]Loka!#REF!</f>
        <v>#REF!</v>
      </c>
      <c r="BUZ158" s="125" t="e">
        <f>BUX158*[31]Loka!_xlbgnm.BUY16</f>
        <v>#REF!</v>
      </c>
      <c r="BVA158" s="62" t="s">
        <v>291</v>
      </c>
      <c r="BVB158" s="123" t="e">
        <f>[32]Loka!#REF!</f>
        <v>#REF!</v>
      </c>
      <c r="BVC158" s="124" t="e">
        <f>[32]Loka!#REF!</f>
        <v>#REF!</v>
      </c>
      <c r="BVD158" s="125" t="e">
        <f>BVB158*[31]Loka!_xlbgnm.BVC16</f>
        <v>#REF!</v>
      </c>
      <c r="BVE158" s="62" t="s">
        <v>291</v>
      </c>
      <c r="BVF158" s="123" t="e">
        <f>[32]Loka!#REF!</f>
        <v>#REF!</v>
      </c>
      <c r="BVG158" s="124" t="e">
        <f>[32]Loka!#REF!</f>
        <v>#REF!</v>
      </c>
      <c r="BVH158" s="125" t="e">
        <f>BVF158*[31]Loka!_xlbgnm.BVG16</f>
        <v>#REF!</v>
      </c>
      <c r="BVI158" s="62" t="s">
        <v>291</v>
      </c>
      <c r="BVJ158" s="123" t="e">
        <f>[32]Loka!#REF!</f>
        <v>#REF!</v>
      </c>
      <c r="BVK158" s="124" t="e">
        <f>[32]Loka!#REF!</f>
        <v>#REF!</v>
      </c>
      <c r="BVL158" s="125" t="e">
        <f>BVJ158*[31]Loka!_xlbgnm.BVK16</f>
        <v>#REF!</v>
      </c>
      <c r="BVM158" s="62" t="s">
        <v>291</v>
      </c>
      <c r="BVN158" s="123" t="e">
        <f>[32]Loka!#REF!</f>
        <v>#REF!</v>
      </c>
      <c r="BVO158" s="124" t="e">
        <f>[32]Loka!#REF!</f>
        <v>#REF!</v>
      </c>
      <c r="BVP158" s="125" t="e">
        <f>BVN158*[31]Loka!_xlbgnm.BVO16</f>
        <v>#REF!</v>
      </c>
      <c r="BVQ158" s="62" t="s">
        <v>291</v>
      </c>
      <c r="BVR158" s="123" t="e">
        <f>[32]Loka!#REF!</f>
        <v>#REF!</v>
      </c>
      <c r="BVS158" s="124" t="e">
        <f>[32]Loka!#REF!</f>
        <v>#REF!</v>
      </c>
      <c r="BVT158" s="125" t="e">
        <f>BVR158*[31]Loka!_xlbgnm.BVS16</f>
        <v>#REF!</v>
      </c>
      <c r="BVU158" s="62" t="s">
        <v>291</v>
      </c>
      <c r="BVV158" s="123" t="e">
        <f>[32]Loka!#REF!</f>
        <v>#REF!</v>
      </c>
      <c r="BVW158" s="124" t="e">
        <f>[32]Loka!#REF!</f>
        <v>#REF!</v>
      </c>
      <c r="BVX158" s="125" t="e">
        <f>BVV158*[31]Loka!_xlbgnm.BVW16</f>
        <v>#REF!</v>
      </c>
      <c r="BVY158" s="62" t="s">
        <v>291</v>
      </c>
      <c r="BVZ158" s="123" t="e">
        <f>[32]Loka!#REF!</f>
        <v>#REF!</v>
      </c>
      <c r="BWA158" s="124" t="e">
        <f>[32]Loka!#REF!</f>
        <v>#REF!</v>
      </c>
      <c r="BWB158" s="125" t="e">
        <f>BVZ158*[31]Loka!_xlbgnm.BWA16</f>
        <v>#REF!</v>
      </c>
      <c r="BWC158" s="62" t="s">
        <v>291</v>
      </c>
      <c r="BWD158" s="123" t="e">
        <f>[32]Loka!#REF!</f>
        <v>#REF!</v>
      </c>
      <c r="BWE158" s="124" t="e">
        <f>[32]Loka!#REF!</f>
        <v>#REF!</v>
      </c>
      <c r="BWF158" s="125" t="e">
        <f>BWD158*[31]Loka!_xlbgnm.BWE16</f>
        <v>#REF!</v>
      </c>
      <c r="BWG158" s="62" t="s">
        <v>291</v>
      </c>
      <c r="BWH158" s="123" t="e">
        <f>[32]Loka!#REF!</f>
        <v>#REF!</v>
      </c>
      <c r="BWI158" s="124" t="e">
        <f>[32]Loka!#REF!</f>
        <v>#REF!</v>
      </c>
      <c r="BWJ158" s="125" t="e">
        <f>BWH158*[31]Loka!_xlbgnm.BWI16</f>
        <v>#REF!</v>
      </c>
      <c r="BWK158" s="62" t="s">
        <v>291</v>
      </c>
      <c r="BWL158" s="123" t="e">
        <f>[32]Loka!#REF!</f>
        <v>#REF!</v>
      </c>
      <c r="BWM158" s="124" t="e">
        <f>[32]Loka!#REF!</f>
        <v>#REF!</v>
      </c>
      <c r="BWN158" s="125" t="e">
        <f>BWL158*[31]Loka!_xlbgnm.BWM16</f>
        <v>#REF!</v>
      </c>
      <c r="BWO158" s="62" t="s">
        <v>291</v>
      </c>
      <c r="BWP158" s="123" t="e">
        <f>[32]Loka!#REF!</f>
        <v>#REF!</v>
      </c>
      <c r="BWQ158" s="124" t="e">
        <f>[32]Loka!#REF!</f>
        <v>#REF!</v>
      </c>
      <c r="BWR158" s="125" t="e">
        <f>BWP158*[31]Loka!_xlbgnm.BWQ16</f>
        <v>#REF!</v>
      </c>
      <c r="BWS158" s="62" t="s">
        <v>291</v>
      </c>
      <c r="BWT158" s="123" t="e">
        <f>[32]Loka!#REF!</f>
        <v>#REF!</v>
      </c>
      <c r="BWU158" s="124" t="e">
        <f>[32]Loka!#REF!</f>
        <v>#REF!</v>
      </c>
      <c r="BWV158" s="125" t="e">
        <f>BWT158*[31]Loka!_xlbgnm.BWU16</f>
        <v>#REF!</v>
      </c>
      <c r="BWW158" s="62" t="s">
        <v>291</v>
      </c>
      <c r="BWX158" s="123" t="e">
        <f>[32]Loka!#REF!</f>
        <v>#REF!</v>
      </c>
      <c r="BWY158" s="124" t="e">
        <f>[32]Loka!#REF!</f>
        <v>#REF!</v>
      </c>
      <c r="BWZ158" s="125" t="e">
        <f>BWX158*[31]Loka!_xlbgnm.BWY16</f>
        <v>#REF!</v>
      </c>
      <c r="BXA158" s="62" t="s">
        <v>291</v>
      </c>
      <c r="BXB158" s="123" t="e">
        <f>[32]Loka!#REF!</f>
        <v>#REF!</v>
      </c>
      <c r="BXC158" s="124" t="e">
        <f>[32]Loka!#REF!</f>
        <v>#REF!</v>
      </c>
      <c r="BXD158" s="125" t="e">
        <f>BXB158*[31]Loka!_xlbgnm.BXC16</f>
        <v>#REF!</v>
      </c>
      <c r="BXE158" s="62" t="s">
        <v>291</v>
      </c>
      <c r="BXF158" s="123" t="e">
        <f>[32]Loka!#REF!</f>
        <v>#REF!</v>
      </c>
      <c r="BXG158" s="124" t="e">
        <f>[32]Loka!#REF!</f>
        <v>#REF!</v>
      </c>
      <c r="BXH158" s="125" t="e">
        <f>BXF158*[31]Loka!_xlbgnm.BXG16</f>
        <v>#REF!</v>
      </c>
      <c r="BXI158" s="62" t="s">
        <v>291</v>
      </c>
      <c r="BXJ158" s="123" t="e">
        <f>[32]Loka!#REF!</f>
        <v>#REF!</v>
      </c>
      <c r="BXK158" s="124" t="e">
        <f>[32]Loka!#REF!</f>
        <v>#REF!</v>
      </c>
      <c r="BXL158" s="125" t="e">
        <f>BXJ158*[31]Loka!_xlbgnm.BXK16</f>
        <v>#REF!</v>
      </c>
      <c r="BXM158" s="62" t="s">
        <v>291</v>
      </c>
      <c r="BXN158" s="123" t="e">
        <f>[32]Loka!#REF!</f>
        <v>#REF!</v>
      </c>
      <c r="BXO158" s="124" t="e">
        <f>[32]Loka!#REF!</f>
        <v>#REF!</v>
      </c>
      <c r="BXP158" s="125" t="e">
        <f>BXN158*[31]Loka!_xlbgnm.BXO16</f>
        <v>#REF!</v>
      </c>
      <c r="BXQ158" s="62" t="s">
        <v>291</v>
      </c>
      <c r="BXR158" s="123" t="e">
        <f>[32]Loka!#REF!</f>
        <v>#REF!</v>
      </c>
      <c r="BXS158" s="124" t="e">
        <f>[32]Loka!#REF!</f>
        <v>#REF!</v>
      </c>
      <c r="BXT158" s="125" t="e">
        <f>BXR158*[31]Loka!_xlbgnm.BXS16</f>
        <v>#REF!</v>
      </c>
      <c r="BXU158" s="62" t="s">
        <v>291</v>
      </c>
      <c r="BXV158" s="123" t="e">
        <f>[32]Loka!#REF!</f>
        <v>#REF!</v>
      </c>
      <c r="BXW158" s="124" t="e">
        <f>[32]Loka!#REF!</f>
        <v>#REF!</v>
      </c>
      <c r="BXX158" s="125" t="e">
        <f>BXV158*[31]Loka!_xlbgnm.BXW16</f>
        <v>#REF!</v>
      </c>
      <c r="BXY158" s="62" t="s">
        <v>291</v>
      </c>
      <c r="BXZ158" s="123" t="e">
        <f>[32]Loka!#REF!</f>
        <v>#REF!</v>
      </c>
      <c r="BYA158" s="124" t="e">
        <f>[32]Loka!#REF!</f>
        <v>#REF!</v>
      </c>
      <c r="BYB158" s="125" t="e">
        <f>BXZ158*[31]Loka!_xlbgnm.BYA16</f>
        <v>#REF!</v>
      </c>
      <c r="BYC158" s="62" t="s">
        <v>291</v>
      </c>
      <c r="BYD158" s="123" t="e">
        <f>[32]Loka!#REF!</f>
        <v>#REF!</v>
      </c>
      <c r="BYE158" s="124" t="e">
        <f>[32]Loka!#REF!</f>
        <v>#REF!</v>
      </c>
      <c r="BYF158" s="125" t="e">
        <f>BYD158*[31]Loka!_xlbgnm.BYE16</f>
        <v>#REF!</v>
      </c>
      <c r="BYG158" s="62" t="s">
        <v>291</v>
      </c>
      <c r="BYH158" s="123" t="e">
        <f>[32]Loka!#REF!</f>
        <v>#REF!</v>
      </c>
      <c r="BYI158" s="124" t="e">
        <f>[32]Loka!#REF!</f>
        <v>#REF!</v>
      </c>
      <c r="BYJ158" s="125" t="e">
        <f>BYH158*[31]Loka!_xlbgnm.BYI16</f>
        <v>#REF!</v>
      </c>
      <c r="BYK158" s="62" t="s">
        <v>291</v>
      </c>
      <c r="BYL158" s="123" t="e">
        <f>[32]Loka!#REF!</f>
        <v>#REF!</v>
      </c>
      <c r="BYM158" s="124" t="e">
        <f>[32]Loka!#REF!</f>
        <v>#REF!</v>
      </c>
      <c r="BYN158" s="125" t="e">
        <f>BYL158*[31]Loka!_xlbgnm.BYM16</f>
        <v>#REF!</v>
      </c>
      <c r="BYO158" s="62" t="s">
        <v>291</v>
      </c>
      <c r="BYP158" s="123" t="e">
        <f>[32]Loka!#REF!</f>
        <v>#REF!</v>
      </c>
      <c r="BYQ158" s="124" t="e">
        <f>[32]Loka!#REF!</f>
        <v>#REF!</v>
      </c>
      <c r="BYR158" s="125" t="e">
        <f>BYP158*[31]Loka!_xlbgnm.BYQ16</f>
        <v>#REF!</v>
      </c>
      <c r="BYS158" s="62" t="s">
        <v>291</v>
      </c>
      <c r="BYT158" s="123" t="e">
        <f>[32]Loka!#REF!</f>
        <v>#REF!</v>
      </c>
      <c r="BYU158" s="124" t="e">
        <f>[32]Loka!#REF!</f>
        <v>#REF!</v>
      </c>
      <c r="BYV158" s="125" t="e">
        <f>BYT158*[31]Loka!_xlbgnm.BYU16</f>
        <v>#REF!</v>
      </c>
      <c r="BYW158" s="62" t="s">
        <v>291</v>
      </c>
      <c r="BYX158" s="123" t="e">
        <f>[32]Loka!#REF!</f>
        <v>#REF!</v>
      </c>
      <c r="BYY158" s="124" t="e">
        <f>[32]Loka!#REF!</f>
        <v>#REF!</v>
      </c>
      <c r="BYZ158" s="125" t="e">
        <f>BYX158*[31]Loka!_xlbgnm.BYY16</f>
        <v>#REF!</v>
      </c>
      <c r="BZA158" s="62" t="s">
        <v>291</v>
      </c>
      <c r="BZB158" s="123" t="e">
        <f>[32]Loka!#REF!</f>
        <v>#REF!</v>
      </c>
      <c r="BZC158" s="124" t="e">
        <f>[32]Loka!#REF!</f>
        <v>#REF!</v>
      </c>
      <c r="BZD158" s="125" t="e">
        <f>BZB158*[31]Loka!_xlbgnm.BZC16</f>
        <v>#REF!</v>
      </c>
      <c r="BZE158" s="62" t="s">
        <v>291</v>
      </c>
      <c r="BZF158" s="123" t="e">
        <f>[32]Loka!#REF!</f>
        <v>#REF!</v>
      </c>
      <c r="BZG158" s="124" t="e">
        <f>[32]Loka!#REF!</f>
        <v>#REF!</v>
      </c>
      <c r="BZH158" s="125" t="e">
        <f>BZF158*[31]Loka!_xlbgnm.BZG16</f>
        <v>#REF!</v>
      </c>
      <c r="BZI158" s="62" t="s">
        <v>291</v>
      </c>
      <c r="BZJ158" s="123" t="e">
        <f>[32]Loka!#REF!</f>
        <v>#REF!</v>
      </c>
      <c r="BZK158" s="124" t="e">
        <f>[32]Loka!#REF!</f>
        <v>#REF!</v>
      </c>
      <c r="BZL158" s="125" t="e">
        <f>BZJ158*[31]Loka!_xlbgnm.BZK16</f>
        <v>#REF!</v>
      </c>
      <c r="BZM158" s="62" t="s">
        <v>291</v>
      </c>
      <c r="BZN158" s="123" t="e">
        <f>[32]Loka!#REF!</f>
        <v>#REF!</v>
      </c>
      <c r="BZO158" s="124" t="e">
        <f>[32]Loka!#REF!</f>
        <v>#REF!</v>
      </c>
      <c r="BZP158" s="125" t="e">
        <f>BZN158*[31]Loka!_xlbgnm.BZO16</f>
        <v>#REF!</v>
      </c>
      <c r="BZQ158" s="62" t="s">
        <v>291</v>
      </c>
      <c r="BZR158" s="123" t="e">
        <f>[32]Loka!#REF!</f>
        <v>#REF!</v>
      </c>
      <c r="BZS158" s="124" t="e">
        <f>[32]Loka!#REF!</f>
        <v>#REF!</v>
      </c>
      <c r="BZT158" s="125" t="e">
        <f>BZR158*[31]Loka!_xlbgnm.BZS16</f>
        <v>#REF!</v>
      </c>
      <c r="BZU158" s="62" t="s">
        <v>291</v>
      </c>
      <c r="BZV158" s="123" t="e">
        <f>[32]Loka!#REF!</f>
        <v>#REF!</v>
      </c>
      <c r="BZW158" s="124" t="e">
        <f>[32]Loka!#REF!</f>
        <v>#REF!</v>
      </c>
      <c r="BZX158" s="125" t="e">
        <f>BZV158*[31]Loka!_xlbgnm.BZW16</f>
        <v>#REF!</v>
      </c>
      <c r="BZY158" s="62" t="s">
        <v>291</v>
      </c>
      <c r="BZZ158" s="123" t="e">
        <f>[32]Loka!#REF!</f>
        <v>#REF!</v>
      </c>
      <c r="CAA158" s="124" t="e">
        <f>[32]Loka!#REF!</f>
        <v>#REF!</v>
      </c>
      <c r="CAB158" s="125" t="e">
        <f>BZZ158*[31]Loka!_xlbgnm.CAA16</f>
        <v>#REF!</v>
      </c>
      <c r="CAC158" s="62" t="s">
        <v>291</v>
      </c>
      <c r="CAD158" s="123" t="e">
        <f>[32]Loka!#REF!</f>
        <v>#REF!</v>
      </c>
      <c r="CAE158" s="124" t="e">
        <f>[32]Loka!#REF!</f>
        <v>#REF!</v>
      </c>
      <c r="CAF158" s="125" t="e">
        <f>CAD158*[31]Loka!_xlbgnm.CAE16</f>
        <v>#REF!</v>
      </c>
      <c r="CAG158" s="62" t="s">
        <v>291</v>
      </c>
      <c r="CAH158" s="123" t="e">
        <f>[32]Loka!#REF!</f>
        <v>#REF!</v>
      </c>
      <c r="CAI158" s="124" t="e">
        <f>[32]Loka!#REF!</f>
        <v>#REF!</v>
      </c>
      <c r="CAJ158" s="125" t="e">
        <f>CAH158*[31]Loka!_xlbgnm.CAI16</f>
        <v>#REF!</v>
      </c>
      <c r="CAK158" s="62" t="s">
        <v>291</v>
      </c>
      <c r="CAL158" s="123" t="e">
        <f>[32]Loka!#REF!</f>
        <v>#REF!</v>
      </c>
      <c r="CAM158" s="124" t="e">
        <f>[32]Loka!#REF!</f>
        <v>#REF!</v>
      </c>
      <c r="CAN158" s="125" t="e">
        <f>CAL158*[31]Loka!_xlbgnm.CAM16</f>
        <v>#REF!</v>
      </c>
      <c r="CAO158" s="62" t="s">
        <v>291</v>
      </c>
      <c r="CAP158" s="123" t="e">
        <f>[32]Loka!#REF!</f>
        <v>#REF!</v>
      </c>
      <c r="CAQ158" s="124" t="e">
        <f>[32]Loka!#REF!</f>
        <v>#REF!</v>
      </c>
      <c r="CAR158" s="125" t="e">
        <f>CAP158*[31]Loka!_xlbgnm.CAQ16</f>
        <v>#REF!</v>
      </c>
      <c r="CAS158" s="62" t="s">
        <v>291</v>
      </c>
      <c r="CAT158" s="123" t="e">
        <f>[32]Loka!#REF!</f>
        <v>#REF!</v>
      </c>
      <c r="CAU158" s="124" t="e">
        <f>[32]Loka!#REF!</f>
        <v>#REF!</v>
      </c>
      <c r="CAV158" s="125" t="e">
        <f>CAT158*[31]Loka!_xlbgnm.CAU16</f>
        <v>#REF!</v>
      </c>
      <c r="CAW158" s="62" t="s">
        <v>291</v>
      </c>
      <c r="CAX158" s="123" t="e">
        <f>[32]Loka!#REF!</f>
        <v>#REF!</v>
      </c>
      <c r="CAY158" s="124" t="e">
        <f>[32]Loka!#REF!</f>
        <v>#REF!</v>
      </c>
      <c r="CAZ158" s="125" t="e">
        <f>CAX158*[31]Loka!_xlbgnm.CAY16</f>
        <v>#REF!</v>
      </c>
      <c r="CBA158" s="62" t="s">
        <v>291</v>
      </c>
      <c r="CBB158" s="123" t="e">
        <f>[32]Loka!#REF!</f>
        <v>#REF!</v>
      </c>
      <c r="CBC158" s="124" t="e">
        <f>[32]Loka!#REF!</f>
        <v>#REF!</v>
      </c>
      <c r="CBD158" s="125" t="e">
        <f>CBB158*[31]Loka!_xlbgnm.CBC16</f>
        <v>#REF!</v>
      </c>
      <c r="CBE158" s="62" t="s">
        <v>291</v>
      </c>
      <c r="CBF158" s="123" t="e">
        <f>[32]Loka!#REF!</f>
        <v>#REF!</v>
      </c>
      <c r="CBG158" s="124" t="e">
        <f>[32]Loka!#REF!</f>
        <v>#REF!</v>
      </c>
      <c r="CBH158" s="125" t="e">
        <f>CBF158*[31]Loka!_xlbgnm.CBG16</f>
        <v>#REF!</v>
      </c>
      <c r="CBI158" s="62" t="s">
        <v>291</v>
      </c>
      <c r="CBJ158" s="123" t="e">
        <f>[32]Loka!#REF!</f>
        <v>#REF!</v>
      </c>
      <c r="CBK158" s="124" t="e">
        <f>[32]Loka!#REF!</f>
        <v>#REF!</v>
      </c>
      <c r="CBL158" s="125" t="e">
        <f>CBJ158*[31]Loka!_xlbgnm.CBK16</f>
        <v>#REF!</v>
      </c>
      <c r="CBM158" s="62" t="s">
        <v>291</v>
      </c>
      <c r="CBN158" s="123" t="e">
        <f>[32]Loka!#REF!</f>
        <v>#REF!</v>
      </c>
      <c r="CBO158" s="124" t="e">
        <f>[32]Loka!#REF!</f>
        <v>#REF!</v>
      </c>
      <c r="CBP158" s="125" t="e">
        <f>CBN158*[31]Loka!_xlbgnm.CBO16</f>
        <v>#REF!</v>
      </c>
      <c r="CBQ158" s="62" t="s">
        <v>291</v>
      </c>
      <c r="CBR158" s="123" t="e">
        <f>[32]Loka!#REF!</f>
        <v>#REF!</v>
      </c>
      <c r="CBS158" s="124" t="e">
        <f>[32]Loka!#REF!</f>
        <v>#REF!</v>
      </c>
      <c r="CBT158" s="125" t="e">
        <f>CBR158*[31]Loka!_xlbgnm.CBS16</f>
        <v>#REF!</v>
      </c>
      <c r="CBU158" s="62" t="s">
        <v>291</v>
      </c>
      <c r="CBV158" s="123" t="e">
        <f>[32]Loka!#REF!</f>
        <v>#REF!</v>
      </c>
      <c r="CBW158" s="124" t="e">
        <f>[32]Loka!#REF!</f>
        <v>#REF!</v>
      </c>
      <c r="CBX158" s="125" t="e">
        <f>CBV158*[31]Loka!_xlbgnm.CBW16</f>
        <v>#REF!</v>
      </c>
      <c r="CBY158" s="62" t="s">
        <v>291</v>
      </c>
      <c r="CBZ158" s="123" t="e">
        <f>[32]Loka!#REF!</f>
        <v>#REF!</v>
      </c>
      <c r="CCA158" s="124" t="e">
        <f>[32]Loka!#REF!</f>
        <v>#REF!</v>
      </c>
      <c r="CCB158" s="125" t="e">
        <f>CBZ158*[31]Loka!_xlbgnm.CCA16</f>
        <v>#REF!</v>
      </c>
      <c r="CCC158" s="62" t="s">
        <v>291</v>
      </c>
      <c r="CCD158" s="123" t="e">
        <f>[32]Loka!#REF!</f>
        <v>#REF!</v>
      </c>
      <c r="CCE158" s="124" t="e">
        <f>[32]Loka!#REF!</f>
        <v>#REF!</v>
      </c>
      <c r="CCF158" s="125" t="e">
        <f>CCD158*[31]Loka!_xlbgnm.CCE16</f>
        <v>#REF!</v>
      </c>
      <c r="CCG158" s="62" t="s">
        <v>291</v>
      </c>
      <c r="CCH158" s="123" t="e">
        <f>[32]Loka!#REF!</f>
        <v>#REF!</v>
      </c>
      <c r="CCI158" s="124" t="e">
        <f>[32]Loka!#REF!</f>
        <v>#REF!</v>
      </c>
      <c r="CCJ158" s="125" t="e">
        <f>CCH158*[31]Loka!_xlbgnm.CCI16</f>
        <v>#REF!</v>
      </c>
      <c r="CCK158" s="62" t="s">
        <v>291</v>
      </c>
      <c r="CCL158" s="123" t="e">
        <f>[32]Loka!#REF!</f>
        <v>#REF!</v>
      </c>
      <c r="CCM158" s="124" t="e">
        <f>[32]Loka!#REF!</f>
        <v>#REF!</v>
      </c>
      <c r="CCN158" s="125" t="e">
        <f>CCL158*[31]Loka!_xlbgnm.CCM16</f>
        <v>#REF!</v>
      </c>
      <c r="CCO158" s="62" t="s">
        <v>291</v>
      </c>
      <c r="CCP158" s="123" t="e">
        <f>[32]Loka!#REF!</f>
        <v>#REF!</v>
      </c>
      <c r="CCQ158" s="124" t="e">
        <f>[32]Loka!#REF!</f>
        <v>#REF!</v>
      </c>
      <c r="CCR158" s="125" t="e">
        <f>CCP158*[31]Loka!_xlbgnm.CCQ16</f>
        <v>#REF!</v>
      </c>
      <c r="CCS158" s="62" t="s">
        <v>291</v>
      </c>
      <c r="CCT158" s="123" t="e">
        <f>[32]Loka!#REF!</f>
        <v>#REF!</v>
      </c>
      <c r="CCU158" s="124" t="e">
        <f>[32]Loka!#REF!</f>
        <v>#REF!</v>
      </c>
      <c r="CCV158" s="125" t="e">
        <f>CCT158*[31]Loka!_xlbgnm.CCU16</f>
        <v>#REF!</v>
      </c>
      <c r="CCW158" s="62" t="s">
        <v>291</v>
      </c>
      <c r="CCX158" s="123" t="e">
        <f>[32]Loka!#REF!</f>
        <v>#REF!</v>
      </c>
      <c r="CCY158" s="124" t="e">
        <f>[32]Loka!#REF!</f>
        <v>#REF!</v>
      </c>
      <c r="CCZ158" s="125" t="e">
        <f>CCX158*[31]Loka!_xlbgnm.CCY16</f>
        <v>#REF!</v>
      </c>
      <c r="CDA158" s="62" t="s">
        <v>291</v>
      </c>
      <c r="CDB158" s="123" t="e">
        <f>[32]Loka!#REF!</f>
        <v>#REF!</v>
      </c>
      <c r="CDC158" s="124" t="e">
        <f>[32]Loka!#REF!</f>
        <v>#REF!</v>
      </c>
      <c r="CDD158" s="125" t="e">
        <f>CDB158*[31]Loka!_xlbgnm.CDC16</f>
        <v>#REF!</v>
      </c>
      <c r="CDE158" s="62" t="s">
        <v>291</v>
      </c>
      <c r="CDF158" s="123" t="e">
        <f>[32]Loka!#REF!</f>
        <v>#REF!</v>
      </c>
      <c r="CDG158" s="124" t="e">
        <f>[32]Loka!#REF!</f>
        <v>#REF!</v>
      </c>
      <c r="CDH158" s="125" t="e">
        <f>CDF158*[31]Loka!_xlbgnm.CDG16</f>
        <v>#REF!</v>
      </c>
      <c r="CDI158" s="62" t="s">
        <v>291</v>
      </c>
      <c r="CDJ158" s="123" t="e">
        <f>[32]Loka!#REF!</f>
        <v>#REF!</v>
      </c>
      <c r="CDK158" s="124" t="e">
        <f>[32]Loka!#REF!</f>
        <v>#REF!</v>
      </c>
      <c r="CDL158" s="125" t="e">
        <f>CDJ158*[31]Loka!_xlbgnm.CDK16</f>
        <v>#REF!</v>
      </c>
      <c r="CDM158" s="62" t="s">
        <v>291</v>
      </c>
      <c r="CDN158" s="123" t="e">
        <f>[32]Loka!#REF!</f>
        <v>#REF!</v>
      </c>
      <c r="CDO158" s="124" t="e">
        <f>[32]Loka!#REF!</f>
        <v>#REF!</v>
      </c>
      <c r="CDP158" s="125" t="e">
        <f>CDN158*[31]Loka!_xlbgnm.CDO16</f>
        <v>#REF!</v>
      </c>
      <c r="CDQ158" s="62" t="s">
        <v>291</v>
      </c>
      <c r="CDR158" s="123" t="e">
        <f>[32]Loka!#REF!</f>
        <v>#REF!</v>
      </c>
      <c r="CDS158" s="124" t="e">
        <f>[32]Loka!#REF!</f>
        <v>#REF!</v>
      </c>
      <c r="CDT158" s="125" t="e">
        <f>CDR158*[31]Loka!_xlbgnm.CDS16</f>
        <v>#REF!</v>
      </c>
      <c r="CDU158" s="62" t="s">
        <v>291</v>
      </c>
      <c r="CDV158" s="123" t="e">
        <f>[32]Loka!#REF!</f>
        <v>#REF!</v>
      </c>
      <c r="CDW158" s="124" t="e">
        <f>[32]Loka!#REF!</f>
        <v>#REF!</v>
      </c>
      <c r="CDX158" s="125" t="e">
        <f>CDV158*[31]Loka!_xlbgnm.CDW16</f>
        <v>#REF!</v>
      </c>
      <c r="CDY158" s="62" t="s">
        <v>291</v>
      </c>
      <c r="CDZ158" s="123" t="e">
        <f>[32]Loka!#REF!</f>
        <v>#REF!</v>
      </c>
      <c r="CEA158" s="124" t="e">
        <f>[32]Loka!#REF!</f>
        <v>#REF!</v>
      </c>
      <c r="CEB158" s="125" t="e">
        <f>CDZ158*[31]Loka!_xlbgnm.CEA16</f>
        <v>#REF!</v>
      </c>
      <c r="CEC158" s="62" t="s">
        <v>291</v>
      </c>
      <c r="CED158" s="123" t="e">
        <f>[32]Loka!#REF!</f>
        <v>#REF!</v>
      </c>
      <c r="CEE158" s="124" t="e">
        <f>[32]Loka!#REF!</f>
        <v>#REF!</v>
      </c>
      <c r="CEF158" s="125" t="e">
        <f>CED158*[31]Loka!_xlbgnm.CEE16</f>
        <v>#REF!</v>
      </c>
      <c r="CEG158" s="62" t="s">
        <v>291</v>
      </c>
      <c r="CEH158" s="123" t="e">
        <f>[32]Loka!#REF!</f>
        <v>#REF!</v>
      </c>
      <c r="CEI158" s="124" t="e">
        <f>[32]Loka!#REF!</f>
        <v>#REF!</v>
      </c>
      <c r="CEJ158" s="125" t="e">
        <f>CEH158*[31]Loka!_xlbgnm.CEI16</f>
        <v>#REF!</v>
      </c>
      <c r="CEK158" s="62" t="s">
        <v>291</v>
      </c>
      <c r="CEL158" s="123" t="e">
        <f>[32]Loka!#REF!</f>
        <v>#REF!</v>
      </c>
      <c r="CEM158" s="124" t="e">
        <f>[32]Loka!#REF!</f>
        <v>#REF!</v>
      </c>
      <c r="CEN158" s="125" t="e">
        <f>CEL158*[31]Loka!_xlbgnm.CEM16</f>
        <v>#REF!</v>
      </c>
      <c r="CEO158" s="62" t="s">
        <v>291</v>
      </c>
      <c r="CEP158" s="123" t="e">
        <f>[32]Loka!#REF!</f>
        <v>#REF!</v>
      </c>
      <c r="CEQ158" s="124" t="e">
        <f>[32]Loka!#REF!</f>
        <v>#REF!</v>
      </c>
      <c r="CER158" s="125" t="e">
        <f>CEP158*[31]Loka!_xlbgnm.CEQ16</f>
        <v>#REF!</v>
      </c>
      <c r="CES158" s="62" t="s">
        <v>291</v>
      </c>
      <c r="CET158" s="123" t="e">
        <f>[32]Loka!#REF!</f>
        <v>#REF!</v>
      </c>
      <c r="CEU158" s="124" t="e">
        <f>[32]Loka!#REF!</f>
        <v>#REF!</v>
      </c>
      <c r="CEV158" s="125" t="e">
        <f>CET158*[31]Loka!_xlbgnm.CEU16</f>
        <v>#REF!</v>
      </c>
      <c r="CEW158" s="62" t="s">
        <v>291</v>
      </c>
      <c r="CEX158" s="123" t="e">
        <f>[32]Loka!#REF!</f>
        <v>#REF!</v>
      </c>
      <c r="CEY158" s="124" t="e">
        <f>[32]Loka!#REF!</f>
        <v>#REF!</v>
      </c>
      <c r="CEZ158" s="125" t="e">
        <f>CEX158*[31]Loka!_xlbgnm.CEY16</f>
        <v>#REF!</v>
      </c>
      <c r="CFA158" s="62" t="s">
        <v>291</v>
      </c>
      <c r="CFB158" s="123" t="e">
        <f>[32]Loka!#REF!</f>
        <v>#REF!</v>
      </c>
      <c r="CFC158" s="124" t="e">
        <f>[32]Loka!#REF!</f>
        <v>#REF!</v>
      </c>
      <c r="CFD158" s="125" t="e">
        <f>CFB158*[31]Loka!_xlbgnm.CFC16</f>
        <v>#REF!</v>
      </c>
      <c r="CFE158" s="62" t="s">
        <v>291</v>
      </c>
      <c r="CFF158" s="123" t="e">
        <f>[32]Loka!#REF!</f>
        <v>#REF!</v>
      </c>
      <c r="CFG158" s="124" t="e">
        <f>[32]Loka!#REF!</f>
        <v>#REF!</v>
      </c>
      <c r="CFH158" s="125" t="e">
        <f>CFF158*[31]Loka!_xlbgnm.CFG16</f>
        <v>#REF!</v>
      </c>
      <c r="CFI158" s="62" t="s">
        <v>291</v>
      </c>
      <c r="CFJ158" s="123" t="e">
        <f>[32]Loka!#REF!</f>
        <v>#REF!</v>
      </c>
      <c r="CFK158" s="124" t="e">
        <f>[32]Loka!#REF!</f>
        <v>#REF!</v>
      </c>
      <c r="CFL158" s="125" t="e">
        <f>CFJ158*[31]Loka!_xlbgnm.CFK16</f>
        <v>#REF!</v>
      </c>
      <c r="CFM158" s="62" t="s">
        <v>291</v>
      </c>
      <c r="CFN158" s="123" t="e">
        <f>[32]Loka!#REF!</f>
        <v>#REF!</v>
      </c>
      <c r="CFO158" s="124" t="e">
        <f>[32]Loka!#REF!</f>
        <v>#REF!</v>
      </c>
      <c r="CFP158" s="125" t="e">
        <f>CFN158*[31]Loka!_xlbgnm.CFO16</f>
        <v>#REF!</v>
      </c>
      <c r="CFQ158" s="62" t="s">
        <v>291</v>
      </c>
      <c r="CFR158" s="123" t="e">
        <f>[32]Loka!#REF!</f>
        <v>#REF!</v>
      </c>
      <c r="CFS158" s="124" t="e">
        <f>[32]Loka!#REF!</f>
        <v>#REF!</v>
      </c>
      <c r="CFT158" s="125" t="e">
        <f>CFR158*[31]Loka!_xlbgnm.CFS16</f>
        <v>#REF!</v>
      </c>
      <c r="CFU158" s="62" t="s">
        <v>291</v>
      </c>
      <c r="CFV158" s="123" t="e">
        <f>[32]Loka!#REF!</f>
        <v>#REF!</v>
      </c>
      <c r="CFW158" s="124" t="e">
        <f>[32]Loka!#REF!</f>
        <v>#REF!</v>
      </c>
      <c r="CFX158" s="125" t="e">
        <f>CFV158*[31]Loka!_xlbgnm.CFW16</f>
        <v>#REF!</v>
      </c>
      <c r="CFY158" s="62" t="s">
        <v>291</v>
      </c>
      <c r="CFZ158" s="123" t="e">
        <f>[32]Loka!#REF!</f>
        <v>#REF!</v>
      </c>
      <c r="CGA158" s="124" t="e">
        <f>[32]Loka!#REF!</f>
        <v>#REF!</v>
      </c>
      <c r="CGB158" s="125" t="e">
        <f>CFZ158*[31]Loka!_xlbgnm.CGA16</f>
        <v>#REF!</v>
      </c>
      <c r="CGC158" s="62" t="s">
        <v>291</v>
      </c>
      <c r="CGD158" s="123" t="e">
        <f>[32]Loka!#REF!</f>
        <v>#REF!</v>
      </c>
      <c r="CGE158" s="124" t="e">
        <f>[32]Loka!#REF!</f>
        <v>#REF!</v>
      </c>
      <c r="CGF158" s="125" t="e">
        <f>CGD158*[31]Loka!_xlbgnm.CGE16</f>
        <v>#REF!</v>
      </c>
      <c r="CGG158" s="62" t="s">
        <v>291</v>
      </c>
      <c r="CGH158" s="123" t="e">
        <f>[32]Loka!#REF!</f>
        <v>#REF!</v>
      </c>
      <c r="CGI158" s="124" t="e">
        <f>[32]Loka!#REF!</f>
        <v>#REF!</v>
      </c>
      <c r="CGJ158" s="125" t="e">
        <f>CGH158*[31]Loka!_xlbgnm.CGI16</f>
        <v>#REF!</v>
      </c>
      <c r="CGK158" s="62" t="s">
        <v>291</v>
      </c>
      <c r="CGL158" s="123" t="e">
        <f>[32]Loka!#REF!</f>
        <v>#REF!</v>
      </c>
      <c r="CGM158" s="124" t="e">
        <f>[32]Loka!#REF!</f>
        <v>#REF!</v>
      </c>
      <c r="CGN158" s="125" t="e">
        <f>CGL158*[31]Loka!_xlbgnm.CGM16</f>
        <v>#REF!</v>
      </c>
      <c r="CGO158" s="62" t="s">
        <v>291</v>
      </c>
      <c r="CGP158" s="123" t="e">
        <f>[32]Loka!#REF!</f>
        <v>#REF!</v>
      </c>
      <c r="CGQ158" s="124" t="e">
        <f>[32]Loka!#REF!</f>
        <v>#REF!</v>
      </c>
      <c r="CGR158" s="125" t="e">
        <f>CGP158*[31]Loka!_xlbgnm.CGQ16</f>
        <v>#REF!</v>
      </c>
      <c r="CGS158" s="62" t="s">
        <v>291</v>
      </c>
      <c r="CGT158" s="123" t="e">
        <f>[32]Loka!#REF!</f>
        <v>#REF!</v>
      </c>
      <c r="CGU158" s="124" t="e">
        <f>[32]Loka!#REF!</f>
        <v>#REF!</v>
      </c>
      <c r="CGV158" s="125" t="e">
        <f>CGT158*[31]Loka!_xlbgnm.CGU16</f>
        <v>#REF!</v>
      </c>
      <c r="CGW158" s="62" t="s">
        <v>291</v>
      </c>
      <c r="CGX158" s="123" t="e">
        <f>[32]Loka!#REF!</f>
        <v>#REF!</v>
      </c>
      <c r="CGY158" s="124" t="e">
        <f>[32]Loka!#REF!</f>
        <v>#REF!</v>
      </c>
      <c r="CGZ158" s="125" t="e">
        <f>CGX158*[31]Loka!_xlbgnm.CGY16</f>
        <v>#REF!</v>
      </c>
      <c r="CHA158" s="62" t="s">
        <v>291</v>
      </c>
      <c r="CHB158" s="123" t="e">
        <f>[32]Loka!#REF!</f>
        <v>#REF!</v>
      </c>
      <c r="CHC158" s="124" t="e">
        <f>[32]Loka!#REF!</f>
        <v>#REF!</v>
      </c>
      <c r="CHD158" s="125" t="e">
        <f>CHB158*[31]Loka!_xlbgnm.CHC16</f>
        <v>#REF!</v>
      </c>
      <c r="CHE158" s="62" t="s">
        <v>291</v>
      </c>
      <c r="CHF158" s="123" t="e">
        <f>[32]Loka!#REF!</f>
        <v>#REF!</v>
      </c>
      <c r="CHG158" s="124" t="e">
        <f>[32]Loka!#REF!</f>
        <v>#REF!</v>
      </c>
      <c r="CHH158" s="125" t="e">
        <f>CHF158*[31]Loka!_xlbgnm.CHG16</f>
        <v>#REF!</v>
      </c>
      <c r="CHI158" s="62" t="s">
        <v>291</v>
      </c>
      <c r="CHJ158" s="123" t="e">
        <f>[32]Loka!#REF!</f>
        <v>#REF!</v>
      </c>
      <c r="CHK158" s="124" t="e">
        <f>[32]Loka!#REF!</f>
        <v>#REF!</v>
      </c>
      <c r="CHL158" s="125" t="e">
        <f>CHJ158*[31]Loka!_xlbgnm.CHK16</f>
        <v>#REF!</v>
      </c>
      <c r="CHM158" s="62" t="s">
        <v>291</v>
      </c>
      <c r="CHN158" s="123" t="e">
        <f>[32]Loka!#REF!</f>
        <v>#REF!</v>
      </c>
      <c r="CHO158" s="124" t="e">
        <f>[32]Loka!#REF!</f>
        <v>#REF!</v>
      </c>
      <c r="CHP158" s="125" t="e">
        <f>CHN158*[31]Loka!_xlbgnm.CHO16</f>
        <v>#REF!</v>
      </c>
      <c r="CHQ158" s="62" t="s">
        <v>291</v>
      </c>
      <c r="CHR158" s="123" t="e">
        <f>[32]Loka!#REF!</f>
        <v>#REF!</v>
      </c>
      <c r="CHS158" s="124" t="e">
        <f>[32]Loka!#REF!</f>
        <v>#REF!</v>
      </c>
      <c r="CHT158" s="125" t="e">
        <f>CHR158*[31]Loka!_xlbgnm.CHS16</f>
        <v>#REF!</v>
      </c>
      <c r="CHU158" s="62" t="s">
        <v>291</v>
      </c>
      <c r="CHV158" s="123" t="e">
        <f>[32]Loka!#REF!</f>
        <v>#REF!</v>
      </c>
      <c r="CHW158" s="124" t="e">
        <f>[32]Loka!#REF!</f>
        <v>#REF!</v>
      </c>
      <c r="CHX158" s="125" t="e">
        <f>CHV158*[31]Loka!_xlbgnm.CHW16</f>
        <v>#REF!</v>
      </c>
      <c r="CHY158" s="62" t="s">
        <v>291</v>
      </c>
      <c r="CHZ158" s="123" t="e">
        <f>[32]Loka!#REF!</f>
        <v>#REF!</v>
      </c>
      <c r="CIA158" s="124" t="e">
        <f>[32]Loka!#REF!</f>
        <v>#REF!</v>
      </c>
      <c r="CIB158" s="125" t="e">
        <f>CHZ158*[31]Loka!_xlbgnm.CIA16</f>
        <v>#REF!</v>
      </c>
      <c r="CIC158" s="62" t="s">
        <v>291</v>
      </c>
      <c r="CID158" s="123" t="e">
        <f>[32]Loka!#REF!</f>
        <v>#REF!</v>
      </c>
      <c r="CIE158" s="124" t="e">
        <f>[32]Loka!#REF!</f>
        <v>#REF!</v>
      </c>
      <c r="CIF158" s="125" t="e">
        <f>CID158*[31]Loka!_xlbgnm.CIE16</f>
        <v>#REF!</v>
      </c>
      <c r="CIG158" s="62" t="s">
        <v>291</v>
      </c>
      <c r="CIH158" s="123" t="e">
        <f>[32]Loka!#REF!</f>
        <v>#REF!</v>
      </c>
      <c r="CII158" s="124" t="e">
        <f>[32]Loka!#REF!</f>
        <v>#REF!</v>
      </c>
      <c r="CIJ158" s="125" t="e">
        <f>CIH158*[31]Loka!_xlbgnm.CII16</f>
        <v>#REF!</v>
      </c>
      <c r="CIK158" s="62" t="s">
        <v>291</v>
      </c>
      <c r="CIL158" s="123" t="e">
        <f>[32]Loka!#REF!</f>
        <v>#REF!</v>
      </c>
      <c r="CIM158" s="124" t="e">
        <f>[32]Loka!#REF!</f>
        <v>#REF!</v>
      </c>
      <c r="CIN158" s="125" t="e">
        <f>CIL158*[31]Loka!_xlbgnm.CIM16</f>
        <v>#REF!</v>
      </c>
      <c r="CIO158" s="62" t="s">
        <v>291</v>
      </c>
      <c r="CIP158" s="123" t="e">
        <f>[32]Loka!#REF!</f>
        <v>#REF!</v>
      </c>
      <c r="CIQ158" s="124" t="e">
        <f>[32]Loka!#REF!</f>
        <v>#REF!</v>
      </c>
      <c r="CIR158" s="125" t="e">
        <f>CIP158*[31]Loka!_xlbgnm.CIQ16</f>
        <v>#REF!</v>
      </c>
      <c r="CIS158" s="62" t="s">
        <v>291</v>
      </c>
      <c r="CIT158" s="123" t="e">
        <f>[32]Loka!#REF!</f>
        <v>#REF!</v>
      </c>
      <c r="CIU158" s="124" t="e">
        <f>[32]Loka!#REF!</f>
        <v>#REF!</v>
      </c>
      <c r="CIV158" s="125" t="e">
        <f>CIT158*[31]Loka!_xlbgnm.CIU16</f>
        <v>#REF!</v>
      </c>
      <c r="CIW158" s="62" t="s">
        <v>291</v>
      </c>
      <c r="CIX158" s="123" t="e">
        <f>[32]Loka!#REF!</f>
        <v>#REF!</v>
      </c>
      <c r="CIY158" s="124" t="e">
        <f>[32]Loka!#REF!</f>
        <v>#REF!</v>
      </c>
      <c r="CIZ158" s="125" t="e">
        <f>CIX158*[31]Loka!_xlbgnm.CIY16</f>
        <v>#REF!</v>
      </c>
      <c r="CJA158" s="62" t="s">
        <v>291</v>
      </c>
      <c r="CJB158" s="123" t="e">
        <f>[32]Loka!#REF!</f>
        <v>#REF!</v>
      </c>
      <c r="CJC158" s="124" t="e">
        <f>[32]Loka!#REF!</f>
        <v>#REF!</v>
      </c>
      <c r="CJD158" s="125" t="e">
        <f>CJB158*[31]Loka!_xlbgnm.CJC16</f>
        <v>#REF!</v>
      </c>
      <c r="CJE158" s="62" t="s">
        <v>291</v>
      </c>
      <c r="CJF158" s="123" t="e">
        <f>[32]Loka!#REF!</f>
        <v>#REF!</v>
      </c>
      <c r="CJG158" s="124" t="e">
        <f>[32]Loka!#REF!</f>
        <v>#REF!</v>
      </c>
      <c r="CJH158" s="125" t="e">
        <f>CJF158*[31]Loka!_xlbgnm.CJG16</f>
        <v>#REF!</v>
      </c>
      <c r="CJI158" s="62" t="s">
        <v>291</v>
      </c>
      <c r="CJJ158" s="123" t="e">
        <f>[32]Loka!#REF!</f>
        <v>#REF!</v>
      </c>
      <c r="CJK158" s="124" t="e">
        <f>[32]Loka!#REF!</f>
        <v>#REF!</v>
      </c>
      <c r="CJL158" s="125" t="e">
        <f>CJJ158*[31]Loka!_xlbgnm.CJK16</f>
        <v>#REF!</v>
      </c>
      <c r="CJM158" s="62" t="s">
        <v>291</v>
      </c>
      <c r="CJN158" s="123" t="e">
        <f>[32]Loka!#REF!</f>
        <v>#REF!</v>
      </c>
      <c r="CJO158" s="124" t="e">
        <f>[32]Loka!#REF!</f>
        <v>#REF!</v>
      </c>
      <c r="CJP158" s="125" t="e">
        <f>CJN158*[31]Loka!_xlbgnm.CJO16</f>
        <v>#REF!</v>
      </c>
      <c r="CJQ158" s="62" t="s">
        <v>291</v>
      </c>
      <c r="CJR158" s="123" t="e">
        <f>[32]Loka!#REF!</f>
        <v>#REF!</v>
      </c>
      <c r="CJS158" s="124" t="e">
        <f>[32]Loka!#REF!</f>
        <v>#REF!</v>
      </c>
      <c r="CJT158" s="125" t="e">
        <f>CJR158*[31]Loka!_xlbgnm.CJS16</f>
        <v>#REF!</v>
      </c>
      <c r="CJU158" s="62" t="s">
        <v>291</v>
      </c>
      <c r="CJV158" s="123" t="e">
        <f>[32]Loka!#REF!</f>
        <v>#REF!</v>
      </c>
      <c r="CJW158" s="124" t="e">
        <f>[32]Loka!#REF!</f>
        <v>#REF!</v>
      </c>
      <c r="CJX158" s="125" t="e">
        <f>CJV158*[31]Loka!_xlbgnm.CJW16</f>
        <v>#REF!</v>
      </c>
      <c r="CJY158" s="62" t="s">
        <v>291</v>
      </c>
      <c r="CJZ158" s="123" t="e">
        <f>[32]Loka!#REF!</f>
        <v>#REF!</v>
      </c>
      <c r="CKA158" s="124" t="e">
        <f>[32]Loka!#REF!</f>
        <v>#REF!</v>
      </c>
      <c r="CKB158" s="125" t="e">
        <f>CJZ158*[31]Loka!_xlbgnm.CKA16</f>
        <v>#REF!</v>
      </c>
      <c r="CKC158" s="62" t="s">
        <v>291</v>
      </c>
      <c r="CKD158" s="123" t="e">
        <f>[32]Loka!#REF!</f>
        <v>#REF!</v>
      </c>
      <c r="CKE158" s="124" t="e">
        <f>[32]Loka!#REF!</f>
        <v>#REF!</v>
      </c>
      <c r="CKF158" s="125" t="e">
        <f>CKD158*[31]Loka!_xlbgnm.CKE16</f>
        <v>#REF!</v>
      </c>
      <c r="CKG158" s="62" t="s">
        <v>291</v>
      </c>
      <c r="CKH158" s="123" t="e">
        <f>[32]Loka!#REF!</f>
        <v>#REF!</v>
      </c>
      <c r="CKI158" s="124" t="e">
        <f>[32]Loka!#REF!</f>
        <v>#REF!</v>
      </c>
      <c r="CKJ158" s="125" t="e">
        <f>CKH158*[31]Loka!_xlbgnm.CKI16</f>
        <v>#REF!</v>
      </c>
      <c r="CKK158" s="62" t="s">
        <v>291</v>
      </c>
      <c r="CKL158" s="123" t="e">
        <f>[32]Loka!#REF!</f>
        <v>#REF!</v>
      </c>
      <c r="CKM158" s="124" t="e">
        <f>[32]Loka!#REF!</f>
        <v>#REF!</v>
      </c>
      <c r="CKN158" s="125" t="e">
        <f>CKL158*[31]Loka!_xlbgnm.CKM16</f>
        <v>#REF!</v>
      </c>
      <c r="CKO158" s="62" t="s">
        <v>291</v>
      </c>
      <c r="CKP158" s="123" t="e">
        <f>[32]Loka!#REF!</f>
        <v>#REF!</v>
      </c>
      <c r="CKQ158" s="124" t="e">
        <f>[32]Loka!#REF!</f>
        <v>#REF!</v>
      </c>
      <c r="CKR158" s="125" t="e">
        <f>CKP158*[31]Loka!_xlbgnm.CKQ16</f>
        <v>#REF!</v>
      </c>
      <c r="CKS158" s="62" t="s">
        <v>291</v>
      </c>
      <c r="CKT158" s="123" t="e">
        <f>[32]Loka!#REF!</f>
        <v>#REF!</v>
      </c>
      <c r="CKU158" s="124" t="e">
        <f>[32]Loka!#REF!</f>
        <v>#REF!</v>
      </c>
      <c r="CKV158" s="125" t="e">
        <f>CKT158*[31]Loka!_xlbgnm.CKU16</f>
        <v>#REF!</v>
      </c>
      <c r="CKW158" s="62" t="s">
        <v>291</v>
      </c>
      <c r="CKX158" s="123" t="e">
        <f>[32]Loka!#REF!</f>
        <v>#REF!</v>
      </c>
      <c r="CKY158" s="124" t="e">
        <f>[32]Loka!#REF!</f>
        <v>#REF!</v>
      </c>
      <c r="CKZ158" s="125" t="e">
        <f>CKX158*[31]Loka!_xlbgnm.CKY16</f>
        <v>#REF!</v>
      </c>
      <c r="CLA158" s="62" t="s">
        <v>291</v>
      </c>
      <c r="CLB158" s="123" t="e">
        <f>[32]Loka!#REF!</f>
        <v>#REF!</v>
      </c>
      <c r="CLC158" s="124" t="e">
        <f>[32]Loka!#REF!</f>
        <v>#REF!</v>
      </c>
      <c r="CLD158" s="125" t="e">
        <f>CLB158*[31]Loka!_xlbgnm.CLC16</f>
        <v>#REF!</v>
      </c>
      <c r="CLE158" s="62" t="s">
        <v>291</v>
      </c>
      <c r="CLF158" s="123" t="e">
        <f>[32]Loka!#REF!</f>
        <v>#REF!</v>
      </c>
      <c r="CLG158" s="124" t="e">
        <f>[32]Loka!#REF!</f>
        <v>#REF!</v>
      </c>
      <c r="CLH158" s="125" t="e">
        <f>CLF158*[31]Loka!_xlbgnm.CLG16</f>
        <v>#REF!</v>
      </c>
      <c r="CLI158" s="62" t="s">
        <v>291</v>
      </c>
      <c r="CLJ158" s="123" t="e">
        <f>[32]Loka!#REF!</f>
        <v>#REF!</v>
      </c>
      <c r="CLK158" s="124" t="e">
        <f>[32]Loka!#REF!</f>
        <v>#REF!</v>
      </c>
      <c r="CLL158" s="125" t="e">
        <f>CLJ158*[31]Loka!_xlbgnm.CLK16</f>
        <v>#REF!</v>
      </c>
      <c r="CLM158" s="62" t="s">
        <v>291</v>
      </c>
      <c r="CLN158" s="123" t="e">
        <f>[32]Loka!#REF!</f>
        <v>#REF!</v>
      </c>
      <c r="CLO158" s="124" t="e">
        <f>[32]Loka!#REF!</f>
        <v>#REF!</v>
      </c>
      <c r="CLP158" s="125" t="e">
        <f>CLN158*[31]Loka!_xlbgnm.CLO16</f>
        <v>#REF!</v>
      </c>
      <c r="CLQ158" s="62" t="s">
        <v>291</v>
      </c>
      <c r="CLR158" s="123" t="e">
        <f>[32]Loka!#REF!</f>
        <v>#REF!</v>
      </c>
      <c r="CLS158" s="124" t="e">
        <f>[32]Loka!#REF!</f>
        <v>#REF!</v>
      </c>
      <c r="CLT158" s="125" t="e">
        <f>CLR158*[31]Loka!_xlbgnm.CLS16</f>
        <v>#REF!</v>
      </c>
      <c r="CLU158" s="62" t="s">
        <v>291</v>
      </c>
      <c r="CLV158" s="123" t="e">
        <f>[32]Loka!#REF!</f>
        <v>#REF!</v>
      </c>
      <c r="CLW158" s="124" t="e">
        <f>[32]Loka!#REF!</f>
        <v>#REF!</v>
      </c>
      <c r="CLX158" s="125" t="e">
        <f>CLV158*[31]Loka!_xlbgnm.CLW16</f>
        <v>#REF!</v>
      </c>
      <c r="CLY158" s="62" t="s">
        <v>291</v>
      </c>
      <c r="CLZ158" s="123" t="e">
        <f>[32]Loka!#REF!</f>
        <v>#REF!</v>
      </c>
      <c r="CMA158" s="124" t="e">
        <f>[32]Loka!#REF!</f>
        <v>#REF!</v>
      </c>
      <c r="CMB158" s="125" t="e">
        <f>CLZ158*[31]Loka!_xlbgnm.CMA16</f>
        <v>#REF!</v>
      </c>
      <c r="CMC158" s="62" t="s">
        <v>291</v>
      </c>
      <c r="CMD158" s="123" t="e">
        <f>[32]Loka!#REF!</f>
        <v>#REF!</v>
      </c>
      <c r="CME158" s="124" t="e">
        <f>[32]Loka!#REF!</f>
        <v>#REF!</v>
      </c>
      <c r="CMF158" s="125" t="e">
        <f>CMD158*[31]Loka!_xlbgnm.CME16</f>
        <v>#REF!</v>
      </c>
      <c r="CMG158" s="62" t="s">
        <v>291</v>
      </c>
      <c r="CMH158" s="123" t="e">
        <f>[32]Loka!#REF!</f>
        <v>#REF!</v>
      </c>
      <c r="CMI158" s="124" t="e">
        <f>[32]Loka!#REF!</f>
        <v>#REF!</v>
      </c>
      <c r="CMJ158" s="125" t="e">
        <f>CMH158*[31]Loka!_xlbgnm.CMI16</f>
        <v>#REF!</v>
      </c>
      <c r="CMK158" s="62" t="s">
        <v>291</v>
      </c>
      <c r="CML158" s="123" t="e">
        <f>[32]Loka!#REF!</f>
        <v>#REF!</v>
      </c>
      <c r="CMM158" s="124" t="e">
        <f>[32]Loka!#REF!</f>
        <v>#REF!</v>
      </c>
      <c r="CMN158" s="125" t="e">
        <f>CML158*[31]Loka!_xlbgnm.CMM16</f>
        <v>#REF!</v>
      </c>
      <c r="CMO158" s="62" t="s">
        <v>291</v>
      </c>
      <c r="CMP158" s="123" t="e">
        <f>[32]Loka!#REF!</f>
        <v>#REF!</v>
      </c>
      <c r="CMQ158" s="124" t="e">
        <f>[32]Loka!#REF!</f>
        <v>#REF!</v>
      </c>
      <c r="CMR158" s="125" t="e">
        <f>CMP158*[31]Loka!_xlbgnm.CMQ16</f>
        <v>#REF!</v>
      </c>
      <c r="CMS158" s="62" t="s">
        <v>291</v>
      </c>
      <c r="CMT158" s="123" t="e">
        <f>[32]Loka!#REF!</f>
        <v>#REF!</v>
      </c>
      <c r="CMU158" s="124" t="e">
        <f>[32]Loka!#REF!</f>
        <v>#REF!</v>
      </c>
      <c r="CMV158" s="125" t="e">
        <f>CMT158*[31]Loka!_xlbgnm.CMU16</f>
        <v>#REF!</v>
      </c>
      <c r="CMW158" s="62" t="s">
        <v>291</v>
      </c>
      <c r="CMX158" s="123" t="e">
        <f>[32]Loka!#REF!</f>
        <v>#REF!</v>
      </c>
      <c r="CMY158" s="124" t="e">
        <f>[32]Loka!#REF!</f>
        <v>#REF!</v>
      </c>
      <c r="CMZ158" s="125" t="e">
        <f>CMX158*[31]Loka!_xlbgnm.CMY16</f>
        <v>#REF!</v>
      </c>
      <c r="CNA158" s="62" t="s">
        <v>291</v>
      </c>
      <c r="CNB158" s="123" t="e">
        <f>[32]Loka!#REF!</f>
        <v>#REF!</v>
      </c>
      <c r="CNC158" s="124" t="e">
        <f>[32]Loka!#REF!</f>
        <v>#REF!</v>
      </c>
      <c r="CND158" s="125" t="e">
        <f>CNB158*[31]Loka!_xlbgnm.CNC16</f>
        <v>#REF!</v>
      </c>
      <c r="CNE158" s="62" t="s">
        <v>291</v>
      </c>
      <c r="CNF158" s="123" t="e">
        <f>[32]Loka!#REF!</f>
        <v>#REF!</v>
      </c>
      <c r="CNG158" s="124" t="e">
        <f>[32]Loka!#REF!</f>
        <v>#REF!</v>
      </c>
      <c r="CNH158" s="125" t="e">
        <f>CNF158*[31]Loka!_xlbgnm.CNG16</f>
        <v>#REF!</v>
      </c>
      <c r="CNI158" s="62" t="s">
        <v>291</v>
      </c>
      <c r="CNJ158" s="123" t="e">
        <f>[32]Loka!#REF!</f>
        <v>#REF!</v>
      </c>
      <c r="CNK158" s="124" t="e">
        <f>[32]Loka!#REF!</f>
        <v>#REF!</v>
      </c>
      <c r="CNL158" s="125" t="e">
        <f>CNJ158*[31]Loka!_xlbgnm.CNK16</f>
        <v>#REF!</v>
      </c>
      <c r="CNM158" s="62" t="s">
        <v>291</v>
      </c>
      <c r="CNN158" s="123" t="e">
        <f>[32]Loka!#REF!</f>
        <v>#REF!</v>
      </c>
      <c r="CNO158" s="124" t="e">
        <f>[32]Loka!#REF!</f>
        <v>#REF!</v>
      </c>
      <c r="CNP158" s="125" t="e">
        <f>CNN158*[31]Loka!_xlbgnm.CNO16</f>
        <v>#REF!</v>
      </c>
      <c r="CNQ158" s="62" t="s">
        <v>291</v>
      </c>
      <c r="CNR158" s="123" t="e">
        <f>[32]Loka!#REF!</f>
        <v>#REF!</v>
      </c>
      <c r="CNS158" s="124" t="e">
        <f>[32]Loka!#REF!</f>
        <v>#REF!</v>
      </c>
      <c r="CNT158" s="125" t="e">
        <f>CNR158*[31]Loka!_xlbgnm.CNS16</f>
        <v>#REF!</v>
      </c>
      <c r="CNU158" s="62" t="s">
        <v>291</v>
      </c>
      <c r="CNV158" s="123" t="e">
        <f>[32]Loka!#REF!</f>
        <v>#REF!</v>
      </c>
      <c r="CNW158" s="124" t="e">
        <f>[32]Loka!#REF!</f>
        <v>#REF!</v>
      </c>
      <c r="CNX158" s="125" t="e">
        <f>CNV158*[31]Loka!_xlbgnm.CNW16</f>
        <v>#REF!</v>
      </c>
      <c r="CNY158" s="62" t="s">
        <v>291</v>
      </c>
      <c r="CNZ158" s="123" t="e">
        <f>[32]Loka!#REF!</f>
        <v>#REF!</v>
      </c>
      <c r="COA158" s="124" t="e">
        <f>[32]Loka!#REF!</f>
        <v>#REF!</v>
      </c>
      <c r="COB158" s="125" t="e">
        <f>CNZ158*[31]Loka!_xlbgnm.COA16</f>
        <v>#REF!</v>
      </c>
      <c r="COC158" s="62" t="s">
        <v>291</v>
      </c>
      <c r="COD158" s="123" t="e">
        <f>[32]Loka!#REF!</f>
        <v>#REF!</v>
      </c>
      <c r="COE158" s="124" t="e">
        <f>[32]Loka!#REF!</f>
        <v>#REF!</v>
      </c>
      <c r="COF158" s="125" t="e">
        <f>COD158*[31]Loka!_xlbgnm.COE16</f>
        <v>#REF!</v>
      </c>
      <c r="COG158" s="62" t="s">
        <v>291</v>
      </c>
      <c r="COH158" s="123" t="e">
        <f>[32]Loka!#REF!</f>
        <v>#REF!</v>
      </c>
      <c r="COI158" s="124" t="e">
        <f>[32]Loka!#REF!</f>
        <v>#REF!</v>
      </c>
      <c r="COJ158" s="125" t="e">
        <f>COH158*[31]Loka!_xlbgnm.COI16</f>
        <v>#REF!</v>
      </c>
      <c r="COK158" s="62" t="s">
        <v>291</v>
      </c>
      <c r="COL158" s="123" t="e">
        <f>[32]Loka!#REF!</f>
        <v>#REF!</v>
      </c>
      <c r="COM158" s="124" t="e">
        <f>[32]Loka!#REF!</f>
        <v>#REF!</v>
      </c>
      <c r="CON158" s="125" t="e">
        <f>COL158*[31]Loka!_xlbgnm.COM16</f>
        <v>#REF!</v>
      </c>
      <c r="COO158" s="62" t="s">
        <v>291</v>
      </c>
      <c r="COP158" s="123" t="e">
        <f>[32]Loka!#REF!</f>
        <v>#REF!</v>
      </c>
      <c r="COQ158" s="124" t="e">
        <f>[32]Loka!#REF!</f>
        <v>#REF!</v>
      </c>
      <c r="COR158" s="125" t="e">
        <f>COP158*[31]Loka!_xlbgnm.COQ16</f>
        <v>#REF!</v>
      </c>
      <c r="COS158" s="62" t="s">
        <v>291</v>
      </c>
      <c r="COT158" s="123" t="e">
        <f>[32]Loka!#REF!</f>
        <v>#REF!</v>
      </c>
      <c r="COU158" s="124" t="e">
        <f>[32]Loka!#REF!</f>
        <v>#REF!</v>
      </c>
      <c r="COV158" s="125" t="e">
        <f>COT158*[31]Loka!_xlbgnm.COU16</f>
        <v>#REF!</v>
      </c>
      <c r="COW158" s="62" t="s">
        <v>291</v>
      </c>
      <c r="COX158" s="123" t="e">
        <f>[32]Loka!#REF!</f>
        <v>#REF!</v>
      </c>
      <c r="COY158" s="124" t="e">
        <f>[32]Loka!#REF!</f>
        <v>#REF!</v>
      </c>
      <c r="COZ158" s="125" t="e">
        <f>COX158*[31]Loka!_xlbgnm.COY16</f>
        <v>#REF!</v>
      </c>
      <c r="CPA158" s="62" t="s">
        <v>291</v>
      </c>
      <c r="CPB158" s="123" t="e">
        <f>[32]Loka!#REF!</f>
        <v>#REF!</v>
      </c>
      <c r="CPC158" s="124" t="e">
        <f>[32]Loka!#REF!</f>
        <v>#REF!</v>
      </c>
      <c r="CPD158" s="125" t="e">
        <f>CPB158*[31]Loka!_xlbgnm.CPC16</f>
        <v>#REF!</v>
      </c>
      <c r="CPE158" s="62" t="s">
        <v>291</v>
      </c>
      <c r="CPF158" s="123" t="e">
        <f>[32]Loka!#REF!</f>
        <v>#REF!</v>
      </c>
      <c r="CPG158" s="124" t="e">
        <f>[32]Loka!#REF!</f>
        <v>#REF!</v>
      </c>
      <c r="CPH158" s="125" t="e">
        <f>CPF158*[31]Loka!_xlbgnm.CPG16</f>
        <v>#REF!</v>
      </c>
      <c r="CPI158" s="62" t="s">
        <v>291</v>
      </c>
      <c r="CPJ158" s="123" t="e">
        <f>[32]Loka!#REF!</f>
        <v>#REF!</v>
      </c>
      <c r="CPK158" s="124" t="e">
        <f>[32]Loka!#REF!</f>
        <v>#REF!</v>
      </c>
      <c r="CPL158" s="125" t="e">
        <f>CPJ158*[31]Loka!_xlbgnm.CPK16</f>
        <v>#REF!</v>
      </c>
      <c r="CPM158" s="62" t="s">
        <v>291</v>
      </c>
      <c r="CPN158" s="123" t="e">
        <f>[32]Loka!#REF!</f>
        <v>#REF!</v>
      </c>
      <c r="CPO158" s="124" t="e">
        <f>[32]Loka!#REF!</f>
        <v>#REF!</v>
      </c>
      <c r="CPP158" s="125" t="e">
        <f>CPN158*[31]Loka!_xlbgnm.CPO16</f>
        <v>#REF!</v>
      </c>
      <c r="CPQ158" s="62" t="s">
        <v>291</v>
      </c>
      <c r="CPR158" s="123" t="e">
        <f>[32]Loka!#REF!</f>
        <v>#REF!</v>
      </c>
      <c r="CPS158" s="124" t="e">
        <f>[32]Loka!#REF!</f>
        <v>#REF!</v>
      </c>
      <c r="CPT158" s="125" t="e">
        <f>CPR158*[31]Loka!_xlbgnm.CPS16</f>
        <v>#REF!</v>
      </c>
      <c r="CPU158" s="62" t="s">
        <v>291</v>
      </c>
      <c r="CPV158" s="123" t="e">
        <f>[32]Loka!#REF!</f>
        <v>#REF!</v>
      </c>
      <c r="CPW158" s="124" t="e">
        <f>[32]Loka!#REF!</f>
        <v>#REF!</v>
      </c>
      <c r="CPX158" s="125" t="e">
        <f>CPV158*[31]Loka!_xlbgnm.CPW16</f>
        <v>#REF!</v>
      </c>
      <c r="CPY158" s="62" t="s">
        <v>291</v>
      </c>
      <c r="CPZ158" s="123" t="e">
        <f>[32]Loka!#REF!</f>
        <v>#REF!</v>
      </c>
      <c r="CQA158" s="124" t="e">
        <f>[32]Loka!#REF!</f>
        <v>#REF!</v>
      </c>
      <c r="CQB158" s="125" t="e">
        <f>CPZ158*[31]Loka!_xlbgnm.CQA16</f>
        <v>#REF!</v>
      </c>
      <c r="CQC158" s="62" t="s">
        <v>291</v>
      </c>
      <c r="CQD158" s="123" t="e">
        <f>[32]Loka!#REF!</f>
        <v>#REF!</v>
      </c>
      <c r="CQE158" s="124" t="e">
        <f>[32]Loka!#REF!</f>
        <v>#REF!</v>
      </c>
      <c r="CQF158" s="125" t="e">
        <f>CQD158*[31]Loka!_xlbgnm.CQE16</f>
        <v>#REF!</v>
      </c>
      <c r="CQG158" s="62" t="s">
        <v>291</v>
      </c>
      <c r="CQH158" s="123" t="e">
        <f>[32]Loka!#REF!</f>
        <v>#REF!</v>
      </c>
      <c r="CQI158" s="124" t="e">
        <f>[32]Loka!#REF!</f>
        <v>#REF!</v>
      </c>
      <c r="CQJ158" s="125" t="e">
        <f>CQH158*[31]Loka!_xlbgnm.CQI16</f>
        <v>#REF!</v>
      </c>
      <c r="CQK158" s="62" t="s">
        <v>291</v>
      </c>
      <c r="CQL158" s="123" t="e">
        <f>[32]Loka!#REF!</f>
        <v>#REF!</v>
      </c>
      <c r="CQM158" s="124" t="e">
        <f>[32]Loka!#REF!</f>
        <v>#REF!</v>
      </c>
      <c r="CQN158" s="125" t="e">
        <f>CQL158*[31]Loka!_xlbgnm.CQM16</f>
        <v>#REF!</v>
      </c>
      <c r="CQO158" s="62" t="s">
        <v>291</v>
      </c>
      <c r="CQP158" s="123" t="e">
        <f>[32]Loka!#REF!</f>
        <v>#REF!</v>
      </c>
      <c r="CQQ158" s="124" t="e">
        <f>[32]Loka!#REF!</f>
        <v>#REF!</v>
      </c>
      <c r="CQR158" s="125" t="e">
        <f>CQP158*[31]Loka!_xlbgnm.CQQ16</f>
        <v>#REF!</v>
      </c>
      <c r="CQS158" s="62" t="s">
        <v>291</v>
      </c>
      <c r="CQT158" s="123" t="e">
        <f>[32]Loka!#REF!</f>
        <v>#REF!</v>
      </c>
      <c r="CQU158" s="124" t="e">
        <f>[32]Loka!#REF!</f>
        <v>#REF!</v>
      </c>
      <c r="CQV158" s="125" t="e">
        <f>CQT158*[31]Loka!_xlbgnm.CQU16</f>
        <v>#REF!</v>
      </c>
      <c r="CQW158" s="62" t="s">
        <v>291</v>
      </c>
      <c r="CQX158" s="123" t="e">
        <f>[32]Loka!#REF!</f>
        <v>#REF!</v>
      </c>
      <c r="CQY158" s="124" t="e">
        <f>[32]Loka!#REF!</f>
        <v>#REF!</v>
      </c>
      <c r="CQZ158" s="125" t="e">
        <f>CQX158*[31]Loka!_xlbgnm.CQY16</f>
        <v>#REF!</v>
      </c>
      <c r="CRA158" s="62" t="s">
        <v>291</v>
      </c>
      <c r="CRB158" s="123" t="e">
        <f>[32]Loka!#REF!</f>
        <v>#REF!</v>
      </c>
      <c r="CRC158" s="124" t="e">
        <f>[32]Loka!#REF!</f>
        <v>#REF!</v>
      </c>
      <c r="CRD158" s="125" t="e">
        <f>CRB158*[31]Loka!_xlbgnm.CRC16</f>
        <v>#REF!</v>
      </c>
      <c r="CRE158" s="62" t="s">
        <v>291</v>
      </c>
      <c r="CRF158" s="123" t="e">
        <f>[32]Loka!#REF!</f>
        <v>#REF!</v>
      </c>
      <c r="CRG158" s="124" t="e">
        <f>[32]Loka!#REF!</f>
        <v>#REF!</v>
      </c>
      <c r="CRH158" s="125" t="e">
        <f>CRF158*[31]Loka!_xlbgnm.CRG16</f>
        <v>#REF!</v>
      </c>
      <c r="CRI158" s="62" t="s">
        <v>291</v>
      </c>
      <c r="CRJ158" s="123" t="e">
        <f>[32]Loka!#REF!</f>
        <v>#REF!</v>
      </c>
      <c r="CRK158" s="124" t="e">
        <f>[32]Loka!#REF!</f>
        <v>#REF!</v>
      </c>
      <c r="CRL158" s="125" t="e">
        <f>CRJ158*[31]Loka!_xlbgnm.CRK16</f>
        <v>#REF!</v>
      </c>
      <c r="CRM158" s="62" t="s">
        <v>291</v>
      </c>
      <c r="CRN158" s="123" t="e">
        <f>[32]Loka!#REF!</f>
        <v>#REF!</v>
      </c>
      <c r="CRO158" s="124" t="e">
        <f>[32]Loka!#REF!</f>
        <v>#REF!</v>
      </c>
      <c r="CRP158" s="125" t="e">
        <f>CRN158*[31]Loka!_xlbgnm.CRO16</f>
        <v>#REF!</v>
      </c>
      <c r="CRQ158" s="62" t="s">
        <v>291</v>
      </c>
      <c r="CRR158" s="123" t="e">
        <f>[32]Loka!#REF!</f>
        <v>#REF!</v>
      </c>
      <c r="CRS158" s="124" t="e">
        <f>[32]Loka!#REF!</f>
        <v>#REF!</v>
      </c>
      <c r="CRT158" s="125" t="e">
        <f>CRR158*[31]Loka!_xlbgnm.CRS16</f>
        <v>#REF!</v>
      </c>
      <c r="CRU158" s="62" t="s">
        <v>291</v>
      </c>
      <c r="CRV158" s="123" t="e">
        <f>[32]Loka!#REF!</f>
        <v>#REF!</v>
      </c>
      <c r="CRW158" s="124" t="e">
        <f>[32]Loka!#REF!</f>
        <v>#REF!</v>
      </c>
      <c r="CRX158" s="125" t="e">
        <f>CRV158*[31]Loka!_xlbgnm.CRW16</f>
        <v>#REF!</v>
      </c>
      <c r="CRY158" s="62" t="s">
        <v>291</v>
      </c>
      <c r="CRZ158" s="123" t="e">
        <f>[32]Loka!#REF!</f>
        <v>#REF!</v>
      </c>
      <c r="CSA158" s="124" t="e">
        <f>[32]Loka!#REF!</f>
        <v>#REF!</v>
      </c>
      <c r="CSB158" s="125" t="e">
        <f>CRZ158*[31]Loka!_xlbgnm.CSA16</f>
        <v>#REF!</v>
      </c>
      <c r="CSC158" s="62" t="s">
        <v>291</v>
      </c>
      <c r="CSD158" s="123" t="e">
        <f>[32]Loka!#REF!</f>
        <v>#REF!</v>
      </c>
      <c r="CSE158" s="124" t="e">
        <f>[32]Loka!#REF!</f>
        <v>#REF!</v>
      </c>
      <c r="CSF158" s="125" t="e">
        <f>CSD158*[31]Loka!_xlbgnm.CSE16</f>
        <v>#REF!</v>
      </c>
      <c r="CSG158" s="62" t="s">
        <v>291</v>
      </c>
      <c r="CSH158" s="123" t="e">
        <f>[32]Loka!#REF!</f>
        <v>#REF!</v>
      </c>
      <c r="CSI158" s="124" t="e">
        <f>[32]Loka!#REF!</f>
        <v>#REF!</v>
      </c>
      <c r="CSJ158" s="125" t="e">
        <f>CSH158*[31]Loka!_xlbgnm.CSI16</f>
        <v>#REF!</v>
      </c>
      <c r="CSK158" s="62" t="s">
        <v>291</v>
      </c>
      <c r="CSL158" s="123" t="e">
        <f>[32]Loka!#REF!</f>
        <v>#REF!</v>
      </c>
      <c r="CSM158" s="124" t="e">
        <f>[32]Loka!#REF!</f>
        <v>#REF!</v>
      </c>
      <c r="CSN158" s="125" t="e">
        <f>CSL158*[31]Loka!_xlbgnm.CSM16</f>
        <v>#REF!</v>
      </c>
      <c r="CSO158" s="62" t="s">
        <v>291</v>
      </c>
      <c r="CSP158" s="123" t="e">
        <f>[32]Loka!#REF!</f>
        <v>#REF!</v>
      </c>
      <c r="CSQ158" s="124" t="e">
        <f>[32]Loka!#REF!</f>
        <v>#REF!</v>
      </c>
      <c r="CSR158" s="125" t="e">
        <f>CSP158*[31]Loka!_xlbgnm.CSQ16</f>
        <v>#REF!</v>
      </c>
      <c r="CSS158" s="62" t="s">
        <v>291</v>
      </c>
      <c r="CST158" s="123" t="e">
        <f>[32]Loka!#REF!</f>
        <v>#REF!</v>
      </c>
      <c r="CSU158" s="124" t="e">
        <f>[32]Loka!#REF!</f>
        <v>#REF!</v>
      </c>
      <c r="CSV158" s="125" t="e">
        <f>CST158*[31]Loka!_xlbgnm.CSU16</f>
        <v>#REF!</v>
      </c>
      <c r="CSW158" s="62" t="s">
        <v>291</v>
      </c>
      <c r="CSX158" s="123" t="e">
        <f>[32]Loka!#REF!</f>
        <v>#REF!</v>
      </c>
      <c r="CSY158" s="124" t="e">
        <f>[32]Loka!#REF!</f>
        <v>#REF!</v>
      </c>
      <c r="CSZ158" s="125" t="e">
        <f>CSX158*[31]Loka!_xlbgnm.CSY16</f>
        <v>#REF!</v>
      </c>
      <c r="CTA158" s="62" t="s">
        <v>291</v>
      </c>
      <c r="CTB158" s="123" t="e">
        <f>[32]Loka!#REF!</f>
        <v>#REF!</v>
      </c>
      <c r="CTC158" s="124" t="e">
        <f>[32]Loka!#REF!</f>
        <v>#REF!</v>
      </c>
      <c r="CTD158" s="125" t="e">
        <f>CTB158*[31]Loka!_xlbgnm.CTC16</f>
        <v>#REF!</v>
      </c>
      <c r="CTE158" s="62" t="s">
        <v>291</v>
      </c>
      <c r="CTF158" s="123" t="e">
        <f>[32]Loka!#REF!</f>
        <v>#REF!</v>
      </c>
      <c r="CTG158" s="124" t="e">
        <f>[32]Loka!#REF!</f>
        <v>#REF!</v>
      </c>
      <c r="CTH158" s="125" t="e">
        <f>CTF158*[31]Loka!_xlbgnm.CTG16</f>
        <v>#REF!</v>
      </c>
      <c r="CTI158" s="62" t="s">
        <v>291</v>
      </c>
      <c r="CTJ158" s="123" t="e">
        <f>[32]Loka!#REF!</f>
        <v>#REF!</v>
      </c>
      <c r="CTK158" s="124" t="e">
        <f>[32]Loka!#REF!</f>
        <v>#REF!</v>
      </c>
      <c r="CTL158" s="125" t="e">
        <f>CTJ158*[31]Loka!_xlbgnm.CTK16</f>
        <v>#REF!</v>
      </c>
      <c r="CTM158" s="62" t="s">
        <v>291</v>
      </c>
      <c r="CTN158" s="123" t="e">
        <f>[32]Loka!#REF!</f>
        <v>#REF!</v>
      </c>
      <c r="CTO158" s="124" t="e">
        <f>[32]Loka!#REF!</f>
        <v>#REF!</v>
      </c>
      <c r="CTP158" s="125" t="e">
        <f>CTN158*[31]Loka!_xlbgnm.CTO16</f>
        <v>#REF!</v>
      </c>
      <c r="CTQ158" s="62" t="s">
        <v>291</v>
      </c>
      <c r="CTR158" s="123" t="e">
        <f>[32]Loka!#REF!</f>
        <v>#REF!</v>
      </c>
      <c r="CTS158" s="124" t="e">
        <f>[32]Loka!#REF!</f>
        <v>#REF!</v>
      </c>
      <c r="CTT158" s="125" t="e">
        <f>CTR158*[31]Loka!_xlbgnm.CTS16</f>
        <v>#REF!</v>
      </c>
      <c r="CTU158" s="62" t="s">
        <v>291</v>
      </c>
      <c r="CTV158" s="123" t="e">
        <f>[32]Loka!#REF!</f>
        <v>#REF!</v>
      </c>
      <c r="CTW158" s="124" t="e">
        <f>[32]Loka!#REF!</f>
        <v>#REF!</v>
      </c>
      <c r="CTX158" s="125" t="e">
        <f>CTV158*[31]Loka!_xlbgnm.CTW16</f>
        <v>#REF!</v>
      </c>
      <c r="CTY158" s="62" t="s">
        <v>291</v>
      </c>
      <c r="CTZ158" s="123" t="e">
        <f>[32]Loka!#REF!</f>
        <v>#REF!</v>
      </c>
      <c r="CUA158" s="124" t="e">
        <f>[32]Loka!#REF!</f>
        <v>#REF!</v>
      </c>
      <c r="CUB158" s="125" t="e">
        <f>CTZ158*[31]Loka!_xlbgnm.CUA16</f>
        <v>#REF!</v>
      </c>
      <c r="CUC158" s="62" t="s">
        <v>291</v>
      </c>
      <c r="CUD158" s="123" t="e">
        <f>[32]Loka!#REF!</f>
        <v>#REF!</v>
      </c>
      <c r="CUE158" s="124" t="e">
        <f>[32]Loka!#REF!</f>
        <v>#REF!</v>
      </c>
      <c r="CUF158" s="125" t="e">
        <f>CUD158*[31]Loka!_xlbgnm.CUE16</f>
        <v>#REF!</v>
      </c>
      <c r="CUG158" s="62" t="s">
        <v>291</v>
      </c>
      <c r="CUH158" s="123" t="e">
        <f>[32]Loka!#REF!</f>
        <v>#REF!</v>
      </c>
      <c r="CUI158" s="124" t="e">
        <f>[32]Loka!#REF!</f>
        <v>#REF!</v>
      </c>
      <c r="CUJ158" s="125" t="e">
        <f>CUH158*[31]Loka!_xlbgnm.CUI16</f>
        <v>#REF!</v>
      </c>
      <c r="CUK158" s="62" t="s">
        <v>291</v>
      </c>
      <c r="CUL158" s="123" t="e">
        <f>[32]Loka!#REF!</f>
        <v>#REF!</v>
      </c>
      <c r="CUM158" s="124" t="e">
        <f>[32]Loka!#REF!</f>
        <v>#REF!</v>
      </c>
      <c r="CUN158" s="125" t="e">
        <f>CUL158*[31]Loka!_xlbgnm.CUM16</f>
        <v>#REF!</v>
      </c>
      <c r="CUO158" s="62" t="s">
        <v>291</v>
      </c>
      <c r="CUP158" s="123" t="e">
        <f>[32]Loka!#REF!</f>
        <v>#REF!</v>
      </c>
      <c r="CUQ158" s="124" t="e">
        <f>[32]Loka!#REF!</f>
        <v>#REF!</v>
      </c>
      <c r="CUR158" s="125" t="e">
        <f>CUP158*[31]Loka!_xlbgnm.CUQ16</f>
        <v>#REF!</v>
      </c>
      <c r="CUS158" s="62" t="s">
        <v>291</v>
      </c>
      <c r="CUT158" s="123" t="e">
        <f>[32]Loka!#REF!</f>
        <v>#REF!</v>
      </c>
      <c r="CUU158" s="124" t="e">
        <f>[32]Loka!#REF!</f>
        <v>#REF!</v>
      </c>
      <c r="CUV158" s="125" t="e">
        <f>CUT158*[31]Loka!_xlbgnm.CUU16</f>
        <v>#REF!</v>
      </c>
      <c r="CUW158" s="62" t="s">
        <v>291</v>
      </c>
      <c r="CUX158" s="123" t="e">
        <f>[32]Loka!#REF!</f>
        <v>#REF!</v>
      </c>
      <c r="CUY158" s="124" t="e">
        <f>[32]Loka!#REF!</f>
        <v>#REF!</v>
      </c>
      <c r="CUZ158" s="125" t="e">
        <f>CUX158*[31]Loka!_xlbgnm.CUY16</f>
        <v>#REF!</v>
      </c>
      <c r="CVA158" s="62" t="s">
        <v>291</v>
      </c>
      <c r="CVB158" s="123" t="e">
        <f>[32]Loka!#REF!</f>
        <v>#REF!</v>
      </c>
      <c r="CVC158" s="124" t="e">
        <f>[32]Loka!#REF!</f>
        <v>#REF!</v>
      </c>
      <c r="CVD158" s="125" t="e">
        <f>CVB158*[31]Loka!_xlbgnm.CVC16</f>
        <v>#REF!</v>
      </c>
      <c r="CVE158" s="62" t="s">
        <v>291</v>
      </c>
      <c r="CVF158" s="123" t="e">
        <f>[32]Loka!#REF!</f>
        <v>#REF!</v>
      </c>
      <c r="CVG158" s="124" t="e">
        <f>[32]Loka!#REF!</f>
        <v>#REF!</v>
      </c>
      <c r="CVH158" s="125" t="e">
        <f>CVF158*[31]Loka!_xlbgnm.CVG16</f>
        <v>#REF!</v>
      </c>
      <c r="CVI158" s="62" t="s">
        <v>291</v>
      </c>
      <c r="CVJ158" s="123" t="e">
        <f>[32]Loka!#REF!</f>
        <v>#REF!</v>
      </c>
      <c r="CVK158" s="124" t="e">
        <f>[32]Loka!#REF!</f>
        <v>#REF!</v>
      </c>
      <c r="CVL158" s="125" t="e">
        <f>CVJ158*[31]Loka!_xlbgnm.CVK16</f>
        <v>#REF!</v>
      </c>
      <c r="CVM158" s="62" t="s">
        <v>291</v>
      </c>
      <c r="CVN158" s="123" t="e">
        <f>[32]Loka!#REF!</f>
        <v>#REF!</v>
      </c>
      <c r="CVO158" s="124" t="e">
        <f>[32]Loka!#REF!</f>
        <v>#REF!</v>
      </c>
      <c r="CVP158" s="125" t="e">
        <f>CVN158*[31]Loka!_xlbgnm.CVO16</f>
        <v>#REF!</v>
      </c>
      <c r="CVQ158" s="62" t="s">
        <v>291</v>
      </c>
      <c r="CVR158" s="123" t="e">
        <f>[32]Loka!#REF!</f>
        <v>#REF!</v>
      </c>
      <c r="CVS158" s="124" t="e">
        <f>[32]Loka!#REF!</f>
        <v>#REF!</v>
      </c>
      <c r="CVT158" s="125" t="e">
        <f>CVR158*[31]Loka!_xlbgnm.CVS16</f>
        <v>#REF!</v>
      </c>
      <c r="CVU158" s="62" t="s">
        <v>291</v>
      </c>
      <c r="CVV158" s="123" t="e">
        <f>[32]Loka!#REF!</f>
        <v>#REF!</v>
      </c>
      <c r="CVW158" s="124" t="e">
        <f>[32]Loka!#REF!</f>
        <v>#REF!</v>
      </c>
      <c r="CVX158" s="125" t="e">
        <f>CVV158*[31]Loka!_xlbgnm.CVW16</f>
        <v>#REF!</v>
      </c>
      <c r="CVY158" s="62" t="s">
        <v>291</v>
      </c>
      <c r="CVZ158" s="123" t="e">
        <f>[32]Loka!#REF!</f>
        <v>#REF!</v>
      </c>
      <c r="CWA158" s="124" t="e">
        <f>[32]Loka!#REF!</f>
        <v>#REF!</v>
      </c>
      <c r="CWB158" s="125" t="e">
        <f>CVZ158*[31]Loka!_xlbgnm.CWA16</f>
        <v>#REF!</v>
      </c>
      <c r="CWC158" s="62" t="s">
        <v>291</v>
      </c>
      <c r="CWD158" s="123" t="e">
        <f>[32]Loka!#REF!</f>
        <v>#REF!</v>
      </c>
      <c r="CWE158" s="124" t="e">
        <f>[32]Loka!#REF!</f>
        <v>#REF!</v>
      </c>
      <c r="CWF158" s="125" t="e">
        <f>CWD158*[31]Loka!_xlbgnm.CWE16</f>
        <v>#REF!</v>
      </c>
      <c r="CWG158" s="62" t="s">
        <v>291</v>
      </c>
      <c r="CWH158" s="123" t="e">
        <f>[32]Loka!#REF!</f>
        <v>#REF!</v>
      </c>
      <c r="CWI158" s="124" t="e">
        <f>[32]Loka!#REF!</f>
        <v>#REF!</v>
      </c>
      <c r="CWJ158" s="125" t="e">
        <f>CWH158*[31]Loka!_xlbgnm.CWI16</f>
        <v>#REF!</v>
      </c>
      <c r="CWK158" s="62" t="s">
        <v>291</v>
      </c>
      <c r="CWL158" s="123" t="e">
        <f>[32]Loka!#REF!</f>
        <v>#REF!</v>
      </c>
      <c r="CWM158" s="124" t="e">
        <f>[32]Loka!#REF!</f>
        <v>#REF!</v>
      </c>
      <c r="CWN158" s="125" t="e">
        <f>CWL158*[31]Loka!_xlbgnm.CWM16</f>
        <v>#REF!</v>
      </c>
      <c r="CWO158" s="62" t="s">
        <v>291</v>
      </c>
      <c r="CWP158" s="123" t="e">
        <f>[32]Loka!#REF!</f>
        <v>#REF!</v>
      </c>
      <c r="CWQ158" s="124" t="e">
        <f>[32]Loka!#REF!</f>
        <v>#REF!</v>
      </c>
      <c r="CWR158" s="125" t="e">
        <f>CWP158*[31]Loka!_xlbgnm.CWQ16</f>
        <v>#REF!</v>
      </c>
      <c r="CWS158" s="62" t="s">
        <v>291</v>
      </c>
      <c r="CWT158" s="123" t="e">
        <f>[32]Loka!#REF!</f>
        <v>#REF!</v>
      </c>
      <c r="CWU158" s="124" t="e">
        <f>[32]Loka!#REF!</f>
        <v>#REF!</v>
      </c>
      <c r="CWV158" s="125" t="e">
        <f>CWT158*[31]Loka!_xlbgnm.CWU16</f>
        <v>#REF!</v>
      </c>
      <c r="CWW158" s="62" t="s">
        <v>291</v>
      </c>
      <c r="CWX158" s="123" t="e">
        <f>[32]Loka!#REF!</f>
        <v>#REF!</v>
      </c>
      <c r="CWY158" s="124" t="e">
        <f>[32]Loka!#REF!</f>
        <v>#REF!</v>
      </c>
      <c r="CWZ158" s="125" t="e">
        <f>CWX158*[31]Loka!_xlbgnm.CWY16</f>
        <v>#REF!</v>
      </c>
      <c r="CXA158" s="62" t="s">
        <v>291</v>
      </c>
      <c r="CXB158" s="123" t="e">
        <f>[32]Loka!#REF!</f>
        <v>#REF!</v>
      </c>
      <c r="CXC158" s="124" t="e">
        <f>[32]Loka!#REF!</f>
        <v>#REF!</v>
      </c>
      <c r="CXD158" s="125" t="e">
        <f>CXB158*[31]Loka!_xlbgnm.CXC16</f>
        <v>#REF!</v>
      </c>
      <c r="CXE158" s="62" t="s">
        <v>291</v>
      </c>
      <c r="CXF158" s="123" t="e">
        <f>[32]Loka!#REF!</f>
        <v>#REF!</v>
      </c>
      <c r="CXG158" s="124" t="e">
        <f>[32]Loka!#REF!</f>
        <v>#REF!</v>
      </c>
      <c r="CXH158" s="125" t="e">
        <f>CXF158*[31]Loka!_xlbgnm.CXG16</f>
        <v>#REF!</v>
      </c>
      <c r="CXI158" s="62" t="s">
        <v>291</v>
      </c>
      <c r="CXJ158" s="123" t="e">
        <f>[32]Loka!#REF!</f>
        <v>#REF!</v>
      </c>
      <c r="CXK158" s="124" t="e">
        <f>[32]Loka!#REF!</f>
        <v>#REF!</v>
      </c>
      <c r="CXL158" s="125" t="e">
        <f>CXJ158*[31]Loka!_xlbgnm.CXK16</f>
        <v>#REF!</v>
      </c>
      <c r="CXM158" s="62" t="s">
        <v>291</v>
      </c>
      <c r="CXN158" s="123" t="e">
        <f>[32]Loka!#REF!</f>
        <v>#REF!</v>
      </c>
      <c r="CXO158" s="124" t="e">
        <f>[32]Loka!#REF!</f>
        <v>#REF!</v>
      </c>
      <c r="CXP158" s="125" t="e">
        <f>CXN158*[31]Loka!_xlbgnm.CXO16</f>
        <v>#REF!</v>
      </c>
      <c r="CXQ158" s="62" t="s">
        <v>291</v>
      </c>
      <c r="CXR158" s="123" t="e">
        <f>[32]Loka!#REF!</f>
        <v>#REF!</v>
      </c>
      <c r="CXS158" s="124" t="e">
        <f>[32]Loka!#REF!</f>
        <v>#REF!</v>
      </c>
      <c r="CXT158" s="125" t="e">
        <f>CXR158*[31]Loka!_xlbgnm.CXS16</f>
        <v>#REF!</v>
      </c>
      <c r="CXU158" s="62" t="s">
        <v>291</v>
      </c>
      <c r="CXV158" s="123" t="e">
        <f>[32]Loka!#REF!</f>
        <v>#REF!</v>
      </c>
      <c r="CXW158" s="124" t="e">
        <f>[32]Loka!#REF!</f>
        <v>#REF!</v>
      </c>
      <c r="CXX158" s="125" t="e">
        <f>CXV158*[31]Loka!_xlbgnm.CXW16</f>
        <v>#REF!</v>
      </c>
      <c r="CXY158" s="62" t="s">
        <v>291</v>
      </c>
      <c r="CXZ158" s="123" t="e">
        <f>[32]Loka!#REF!</f>
        <v>#REF!</v>
      </c>
      <c r="CYA158" s="124" t="e">
        <f>[32]Loka!#REF!</f>
        <v>#REF!</v>
      </c>
      <c r="CYB158" s="125" t="e">
        <f>CXZ158*[31]Loka!_xlbgnm.CYA16</f>
        <v>#REF!</v>
      </c>
      <c r="CYC158" s="62" t="s">
        <v>291</v>
      </c>
      <c r="CYD158" s="123" t="e">
        <f>[32]Loka!#REF!</f>
        <v>#REF!</v>
      </c>
      <c r="CYE158" s="124" t="e">
        <f>[32]Loka!#REF!</f>
        <v>#REF!</v>
      </c>
      <c r="CYF158" s="125" t="e">
        <f>CYD158*[31]Loka!_xlbgnm.CYE16</f>
        <v>#REF!</v>
      </c>
      <c r="CYG158" s="62" t="s">
        <v>291</v>
      </c>
      <c r="CYH158" s="123" t="e">
        <f>[32]Loka!#REF!</f>
        <v>#REF!</v>
      </c>
      <c r="CYI158" s="124" t="e">
        <f>[32]Loka!#REF!</f>
        <v>#REF!</v>
      </c>
      <c r="CYJ158" s="125" t="e">
        <f>CYH158*[31]Loka!_xlbgnm.CYI16</f>
        <v>#REF!</v>
      </c>
      <c r="CYK158" s="62" t="s">
        <v>291</v>
      </c>
      <c r="CYL158" s="123" t="e">
        <f>[32]Loka!#REF!</f>
        <v>#REF!</v>
      </c>
      <c r="CYM158" s="124" t="e">
        <f>[32]Loka!#REF!</f>
        <v>#REF!</v>
      </c>
      <c r="CYN158" s="125" t="e">
        <f>CYL158*[31]Loka!_xlbgnm.CYM16</f>
        <v>#REF!</v>
      </c>
      <c r="CYO158" s="62" t="s">
        <v>291</v>
      </c>
      <c r="CYP158" s="123" t="e">
        <f>[32]Loka!#REF!</f>
        <v>#REF!</v>
      </c>
      <c r="CYQ158" s="124" t="e">
        <f>[32]Loka!#REF!</f>
        <v>#REF!</v>
      </c>
      <c r="CYR158" s="125" t="e">
        <f>CYP158*[31]Loka!_xlbgnm.CYQ16</f>
        <v>#REF!</v>
      </c>
      <c r="CYS158" s="62" t="s">
        <v>291</v>
      </c>
      <c r="CYT158" s="123" t="e">
        <f>[32]Loka!#REF!</f>
        <v>#REF!</v>
      </c>
      <c r="CYU158" s="124" t="e">
        <f>[32]Loka!#REF!</f>
        <v>#REF!</v>
      </c>
      <c r="CYV158" s="125" t="e">
        <f>CYT158*[31]Loka!_xlbgnm.CYU16</f>
        <v>#REF!</v>
      </c>
      <c r="CYW158" s="62" t="s">
        <v>291</v>
      </c>
      <c r="CYX158" s="123" t="e">
        <f>[32]Loka!#REF!</f>
        <v>#REF!</v>
      </c>
      <c r="CYY158" s="124" t="e">
        <f>[32]Loka!#REF!</f>
        <v>#REF!</v>
      </c>
      <c r="CYZ158" s="125" t="e">
        <f>CYX158*[31]Loka!_xlbgnm.CYY16</f>
        <v>#REF!</v>
      </c>
      <c r="CZA158" s="62" t="s">
        <v>291</v>
      </c>
      <c r="CZB158" s="123" t="e">
        <f>[32]Loka!#REF!</f>
        <v>#REF!</v>
      </c>
      <c r="CZC158" s="124" t="e">
        <f>[32]Loka!#REF!</f>
        <v>#REF!</v>
      </c>
      <c r="CZD158" s="125" t="e">
        <f>CZB158*[31]Loka!_xlbgnm.CZC16</f>
        <v>#REF!</v>
      </c>
      <c r="CZE158" s="62" t="s">
        <v>291</v>
      </c>
      <c r="CZF158" s="123" t="e">
        <f>[32]Loka!#REF!</f>
        <v>#REF!</v>
      </c>
      <c r="CZG158" s="124" t="e">
        <f>[32]Loka!#REF!</f>
        <v>#REF!</v>
      </c>
      <c r="CZH158" s="125" t="e">
        <f>CZF158*[31]Loka!_xlbgnm.CZG16</f>
        <v>#REF!</v>
      </c>
      <c r="CZI158" s="62" t="s">
        <v>291</v>
      </c>
      <c r="CZJ158" s="123" t="e">
        <f>[32]Loka!#REF!</f>
        <v>#REF!</v>
      </c>
      <c r="CZK158" s="124" t="e">
        <f>[32]Loka!#REF!</f>
        <v>#REF!</v>
      </c>
      <c r="CZL158" s="125" t="e">
        <f>CZJ158*[31]Loka!_xlbgnm.CZK16</f>
        <v>#REF!</v>
      </c>
      <c r="CZM158" s="62" t="s">
        <v>291</v>
      </c>
      <c r="CZN158" s="123" t="e">
        <f>[32]Loka!#REF!</f>
        <v>#REF!</v>
      </c>
      <c r="CZO158" s="124" t="e">
        <f>[32]Loka!#REF!</f>
        <v>#REF!</v>
      </c>
      <c r="CZP158" s="125" t="e">
        <f>CZN158*[31]Loka!_xlbgnm.CZO16</f>
        <v>#REF!</v>
      </c>
      <c r="CZQ158" s="62" t="s">
        <v>291</v>
      </c>
      <c r="CZR158" s="123" t="e">
        <f>[32]Loka!#REF!</f>
        <v>#REF!</v>
      </c>
      <c r="CZS158" s="124" t="e">
        <f>[32]Loka!#REF!</f>
        <v>#REF!</v>
      </c>
      <c r="CZT158" s="125" t="e">
        <f>CZR158*[31]Loka!_xlbgnm.CZS16</f>
        <v>#REF!</v>
      </c>
      <c r="CZU158" s="62" t="s">
        <v>291</v>
      </c>
      <c r="CZV158" s="123" t="e">
        <f>[32]Loka!#REF!</f>
        <v>#REF!</v>
      </c>
      <c r="CZW158" s="124" t="e">
        <f>[32]Loka!#REF!</f>
        <v>#REF!</v>
      </c>
      <c r="CZX158" s="125" t="e">
        <f>CZV158*[31]Loka!_xlbgnm.CZW16</f>
        <v>#REF!</v>
      </c>
      <c r="CZY158" s="62" t="s">
        <v>291</v>
      </c>
      <c r="CZZ158" s="123" t="e">
        <f>[32]Loka!#REF!</f>
        <v>#REF!</v>
      </c>
      <c r="DAA158" s="124" t="e">
        <f>[32]Loka!#REF!</f>
        <v>#REF!</v>
      </c>
      <c r="DAB158" s="125" t="e">
        <f>CZZ158*[31]Loka!_xlbgnm.DAA16</f>
        <v>#REF!</v>
      </c>
      <c r="DAC158" s="62" t="s">
        <v>291</v>
      </c>
      <c r="DAD158" s="123" t="e">
        <f>[32]Loka!#REF!</f>
        <v>#REF!</v>
      </c>
      <c r="DAE158" s="124" t="e">
        <f>[32]Loka!#REF!</f>
        <v>#REF!</v>
      </c>
      <c r="DAF158" s="125" t="e">
        <f>DAD158*[31]Loka!_xlbgnm.DAE16</f>
        <v>#REF!</v>
      </c>
      <c r="DAG158" s="62" t="s">
        <v>291</v>
      </c>
      <c r="DAH158" s="123" t="e">
        <f>[32]Loka!#REF!</f>
        <v>#REF!</v>
      </c>
      <c r="DAI158" s="124" t="e">
        <f>[32]Loka!#REF!</f>
        <v>#REF!</v>
      </c>
      <c r="DAJ158" s="125" t="e">
        <f>DAH158*[31]Loka!_xlbgnm.DAI16</f>
        <v>#REF!</v>
      </c>
      <c r="DAK158" s="62" t="s">
        <v>291</v>
      </c>
      <c r="DAL158" s="123" t="e">
        <f>[32]Loka!#REF!</f>
        <v>#REF!</v>
      </c>
      <c r="DAM158" s="124" t="e">
        <f>[32]Loka!#REF!</f>
        <v>#REF!</v>
      </c>
      <c r="DAN158" s="125" t="e">
        <f>DAL158*[31]Loka!_xlbgnm.DAM16</f>
        <v>#REF!</v>
      </c>
      <c r="DAO158" s="62" t="s">
        <v>291</v>
      </c>
      <c r="DAP158" s="123" t="e">
        <f>[32]Loka!#REF!</f>
        <v>#REF!</v>
      </c>
      <c r="DAQ158" s="124" t="e">
        <f>[32]Loka!#REF!</f>
        <v>#REF!</v>
      </c>
      <c r="DAR158" s="125" t="e">
        <f>DAP158*[31]Loka!_xlbgnm.DAQ16</f>
        <v>#REF!</v>
      </c>
      <c r="DAS158" s="62" t="s">
        <v>291</v>
      </c>
      <c r="DAT158" s="123" t="e">
        <f>[32]Loka!#REF!</f>
        <v>#REF!</v>
      </c>
      <c r="DAU158" s="124" t="e">
        <f>[32]Loka!#REF!</f>
        <v>#REF!</v>
      </c>
      <c r="DAV158" s="125" t="e">
        <f>DAT158*[31]Loka!_xlbgnm.DAU16</f>
        <v>#REF!</v>
      </c>
      <c r="DAW158" s="62" t="s">
        <v>291</v>
      </c>
      <c r="DAX158" s="123" t="e">
        <f>[32]Loka!#REF!</f>
        <v>#REF!</v>
      </c>
      <c r="DAY158" s="124" t="e">
        <f>[32]Loka!#REF!</f>
        <v>#REF!</v>
      </c>
      <c r="DAZ158" s="125" t="e">
        <f>DAX158*[31]Loka!_xlbgnm.DAY16</f>
        <v>#REF!</v>
      </c>
      <c r="DBA158" s="62" t="s">
        <v>291</v>
      </c>
      <c r="DBB158" s="123" t="e">
        <f>[32]Loka!#REF!</f>
        <v>#REF!</v>
      </c>
      <c r="DBC158" s="124" t="e">
        <f>[32]Loka!#REF!</f>
        <v>#REF!</v>
      </c>
      <c r="DBD158" s="125" t="e">
        <f>DBB158*[31]Loka!_xlbgnm.DBC16</f>
        <v>#REF!</v>
      </c>
      <c r="DBE158" s="62" t="s">
        <v>291</v>
      </c>
      <c r="DBF158" s="123" t="e">
        <f>[32]Loka!#REF!</f>
        <v>#REF!</v>
      </c>
      <c r="DBG158" s="124" t="e">
        <f>[32]Loka!#REF!</f>
        <v>#REF!</v>
      </c>
      <c r="DBH158" s="125" t="e">
        <f>DBF158*[31]Loka!_xlbgnm.DBG16</f>
        <v>#REF!</v>
      </c>
      <c r="DBI158" s="62" t="s">
        <v>291</v>
      </c>
      <c r="DBJ158" s="123" t="e">
        <f>[32]Loka!#REF!</f>
        <v>#REF!</v>
      </c>
      <c r="DBK158" s="124" t="e">
        <f>[32]Loka!#REF!</f>
        <v>#REF!</v>
      </c>
      <c r="DBL158" s="125" t="e">
        <f>DBJ158*[31]Loka!_xlbgnm.DBK16</f>
        <v>#REF!</v>
      </c>
      <c r="DBM158" s="62" t="s">
        <v>291</v>
      </c>
      <c r="DBN158" s="123" t="e">
        <f>[32]Loka!#REF!</f>
        <v>#REF!</v>
      </c>
      <c r="DBO158" s="124" t="e">
        <f>[32]Loka!#REF!</f>
        <v>#REF!</v>
      </c>
      <c r="DBP158" s="125" t="e">
        <f>DBN158*[31]Loka!_xlbgnm.DBO16</f>
        <v>#REF!</v>
      </c>
      <c r="DBQ158" s="62" t="s">
        <v>291</v>
      </c>
      <c r="DBR158" s="123" t="e">
        <f>[32]Loka!#REF!</f>
        <v>#REF!</v>
      </c>
      <c r="DBS158" s="124" t="e">
        <f>[32]Loka!#REF!</f>
        <v>#REF!</v>
      </c>
      <c r="DBT158" s="125" t="e">
        <f>DBR158*[31]Loka!_xlbgnm.DBS16</f>
        <v>#REF!</v>
      </c>
      <c r="DBU158" s="62" t="s">
        <v>291</v>
      </c>
      <c r="DBV158" s="123" t="e">
        <f>[32]Loka!#REF!</f>
        <v>#REF!</v>
      </c>
      <c r="DBW158" s="124" t="e">
        <f>[32]Loka!#REF!</f>
        <v>#REF!</v>
      </c>
      <c r="DBX158" s="125" t="e">
        <f>DBV158*[31]Loka!_xlbgnm.DBW16</f>
        <v>#REF!</v>
      </c>
      <c r="DBY158" s="62" t="s">
        <v>291</v>
      </c>
      <c r="DBZ158" s="123" t="e">
        <f>[32]Loka!#REF!</f>
        <v>#REF!</v>
      </c>
      <c r="DCA158" s="124" t="e">
        <f>[32]Loka!#REF!</f>
        <v>#REF!</v>
      </c>
      <c r="DCB158" s="125" t="e">
        <f>DBZ158*[31]Loka!_xlbgnm.DCA16</f>
        <v>#REF!</v>
      </c>
      <c r="DCC158" s="62" t="s">
        <v>291</v>
      </c>
      <c r="DCD158" s="123" t="e">
        <f>[32]Loka!#REF!</f>
        <v>#REF!</v>
      </c>
      <c r="DCE158" s="124" t="e">
        <f>[32]Loka!#REF!</f>
        <v>#REF!</v>
      </c>
      <c r="DCF158" s="125" t="e">
        <f>DCD158*[31]Loka!_xlbgnm.DCE16</f>
        <v>#REF!</v>
      </c>
      <c r="DCG158" s="62" t="s">
        <v>291</v>
      </c>
      <c r="DCH158" s="123" t="e">
        <f>[32]Loka!#REF!</f>
        <v>#REF!</v>
      </c>
      <c r="DCI158" s="124" t="e">
        <f>[32]Loka!#REF!</f>
        <v>#REF!</v>
      </c>
      <c r="DCJ158" s="125" t="e">
        <f>DCH158*[31]Loka!_xlbgnm.DCI16</f>
        <v>#REF!</v>
      </c>
      <c r="DCK158" s="62" t="s">
        <v>291</v>
      </c>
      <c r="DCL158" s="123" t="e">
        <f>[32]Loka!#REF!</f>
        <v>#REF!</v>
      </c>
      <c r="DCM158" s="124" t="e">
        <f>[32]Loka!#REF!</f>
        <v>#REF!</v>
      </c>
      <c r="DCN158" s="125" t="e">
        <f>DCL158*[31]Loka!_xlbgnm.DCM16</f>
        <v>#REF!</v>
      </c>
      <c r="DCO158" s="62" t="s">
        <v>291</v>
      </c>
      <c r="DCP158" s="123" t="e">
        <f>[32]Loka!#REF!</f>
        <v>#REF!</v>
      </c>
      <c r="DCQ158" s="124" t="e">
        <f>[32]Loka!#REF!</f>
        <v>#REF!</v>
      </c>
      <c r="DCR158" s="125" t="e">
        <f>DCP158*[31]Loka!_xlbgnm.DCQ16</f>
        <v>#REF!</v>
      </c>
      <c r="DCS158" s="62" t="s">
        <v>291</v>
      </c>
      <c r="DCT158" s="123" t="e">
        <f>[32]Loka!#REF!</f>
        <v>#REF!</v>
      </c>
      <c r="DCU158" s="124" t="e">
        <f>[32]Loka!#REF!</f>
        <v>#REF!</v>
      </c>
      <c r="DCV158" s="125" t="e">
        <f>DCT158*[31]Loka!_xlbgnm.DCU16</f>
        <v>#REF!</v>
      </c>
      <c r="DCW158" s="62" t="s">
        <v>291</v>
      </c>
      <c r="DCX158" s="123" t="e">
        <f>[32]Loka!#REF!</f>
        <v>#REF!</v>
      </c>
      <c r="DCY158" s="124" t="e">
        <f>[32]Loka!#REF!</f>
        <v>#REF!</v>
      </c>
      <c r="DCZ158" s="125" t="e">
        <f>DCX158*[31]Loka!_xlbgnm.DCY16</f>
        <v>#REF!</v>
      </c>
      <c r="DDA158" s="62" t="s">
        <v>291</v>
      </c>
      <c r="DDB158" s="123" t="e">
        <f>[32]Loka!#REF!</f>
        <v>#REF!</v>
      </c>
      <c r="DDC158" s="124" t="e">
        <f>[32]Loka!#REF!</f>
        <v>#REF!</v>
      </c>
      <c r="DDD158" s="125" t="e">
        <f>DDB158*[31]Loka!_xlbgnm.DDC16</f>
        <v>#REF!</v>
      </c>
      <c r="DDE158" s="62" t="s">
        <v>291</v>
      </c>
      <c r="DDF158" s="123" t="e">
        <f>[32]Loka!#REF!</f>
        <v>#REF!</v>
      </c>
      <c r="DDG158" s="124" t="e">
        <f>[32]Loka!#REF!</f>
        <v>#REF!</v>
      </c>
      <c r="DDH158" s="125" t="e">
        <f>DDF158*[31]Loka!_xlbgnm.DDG16</f>
        <v>#REF!</v>
      </c>
      <c r="DDI158" s="62" t="s">
        <v>291</v>
      </c>
      <c r="DDJ158" s="123" t="e">
        <f>[32]Loka!#REF!</f>
        <v>#REF!</v>
      </c>
      <c r="DDK158" s="124" t="e">
        <f>[32]Loka!#REF!</f>
        <v>#REF!</v>
      </c>
      <c r="DDL158" s="125" t="e">
        <f>DDJ158*[31]Loka!_xlbgnm.DDK16</f>
        <v>#REF!</v>
      </c>
      <c r="DDM158" s="62" t="s">
        <v>291</v>
      </c>
      <c r="DDN158" s="123" t="e">
        <f>[32]Loka!#REF!</f>
        <v>#REF!</v>
      </c>
      <c r="DDO158" s="124" t="e">
        <f>[32]Loka!#REF!</f>
        <v>#REF!</v>
      </c>
      <c r="DDP158" s="125" t="e">
        <f>DDN158*[31]Loka!_xlbgnm.DDO16</f>
        <v>#REF!</v>
      </c>
      <c r="DDQ158" s="62" t="s">
        <v>291</v>
      </c>
      <c r="DDR158" s="123" t="e">
        <f>[32]Loka!#REF!</f>
        <v>#REF!</v>
      </c>
      <c r="DDS158" s="124" t="e">
        <f>[32]Loka!#REF!</f>
        <v>#REF!</v>
      </c>
      <c r="DDT158" s="125" t="e">
        <f>DDR158*[31]Loka!_xlbgnm.DDS16</f>
        <v>#REF!</v>
      </c>
      <c r="DDU158" s="62" t="s">
        <v>291</v>
      </c>
      <c r="DDV158" s="123" t="e">
        <f>[32]Loka!#REF!</f>
        <v>#REF!</v>
      </c>
      <c r="DDW158" s="124" t="e">
        <f>[32]Loka!#REF!</f>
        <v>#REF!</v>
      </c>
      <c r="DDX158" s="125" t="e">
        <f>DDV158*[31]Loka!_xlbgnm.DDW16</f>
        <v>#REF!</v>
      </c>
      <c r="DDY158" s="62" t="s">
        <v>291</v>
      </c>
      <c r="DDZ158" s="123" t="e">
        <f>[32]Loka!#REF!</f>
        <v>#REF!</v>
      </c>
      <c r="DEA158" s="124" t="e">
        <f>[32]Loka!#REF!</f>
        <v>#REF!</v>
      </c>
      <c r="DEB158" s="125" t="e">
        <f>DDZ158*[31]Loka!_xlbgnm.DEA16</f>
        <v>#REF!</v>
      </c>
      <c r="DEC158" s="62" t="s">
        <v>291</v>
      </c>
      <c r="DED158" s="123" t="e">
        <f>[32]Loka!#REF!</f>
        <v>#REF!</v>
      </c>
      <c r="DEE158" s="124" t="e">
        <f>[32]Loka!#REF!</f>
        <v>#REF!</v>
      </c>
      <c r="DEF158" s="125" t="e">
        <f>DED158*[31]Loka!_xlbgnm.DEE16</f>
        <v>#REF!</v>
      </c>
      <c r="DEG158" s="62" t="s">
        <v>291</v>
      </c>
      <c r="DEH158" s="123" t="e">
        <f>[32]Loka!#REF!</f>
        <v>#REF!</v>
      </c>
      <c r="DEI158" s="124" t="e">
        <f>[32]Loka!#REF!</f>
        <v>#REF!</v>
      </c>
      <c r="DEJ158" s="125" t="e">
        <f>DEH158*[31]Loka!_xlbgnm.DEI16</f>
        <v>#REF!</v>
      </c>
      <c r="DEK158" s="62" t="s">
        <v>291</v>
      </c>
      <c r="DEL158" s="123" t="e">
        <f>[32]Loka!#REF!</f>
        <v>#REF!</v>
      </c>
      <c r="DEM158" s="124" t="e">
        <f>[32]Loka!#REF!</f>
        <v>#REF!</v>
      </c>
      <c r="DEN158" s="125" t="e">
        <f>DEL158*[31]Loka!_xlbgnm.DEM16</f>
        <v>#REF!</v>
      </c>
      <c r="DEO158" s="62" t="s">
        <v>291</v>
      </c>
      <c r="DEP158" s="123" t="e">
        <f>[32]Loka!#REF!</f>
        <v>#REF!</v>
      </c>
      <c r="DEQ158" s="124" t="e">
        <f>[32]Loka!#REF!</f>
        <v>#REF!</v>
      </c>
      <c r="DER158" s="125" t="e">
        <f>DEP158*[31]Loka!_xlbgnm.DEQ16</f>
        <v>#REF!</v>
      </c>
      <c r="DES158" s="62" t="s">
        <v>291</v>
      </c>
      <c r="DET158" s="123" t="e">
        <f>[32]Loka!#REF!</f>
        <v>#REF!</v>
      </c>
      <c r="DEU158" s="124" t="e">
        <f>[32]Loka!#REF!</f>
        <v>#REF!</v>
      </c>
      <c r="DEV158" s="125" t="e">
        <f>DET158*[31]Loka!_xlbgnm.DEU16</f>
        <v>#REF!</v>
      </c>
      <c r="DEW158" s="62" t="s">
        <v>291</v>
      </c>
      <c r="DEX158" s="123" t="e">
        <f>[32]Loka!#REF!</f>
        <v>#REF!</v>
      </c>
      <c r="DEY158" s="124" t="e">
        <f>[32]Loka!#REF!</f>
        <v>#REF!</v>
      </c>
      <c r="DEZ158" s="125" t="e">
        <f>DEX158*[31]Loka!_xlbgnm.DEY16</f>
        <v>#REF!</v>
      </c>
      <c r="DFA158" s="62" t="s">
        <v>291</v>
      </c>
      <c r="DFB158" s="123" t="e">
        <f>[32]Loka!#REF!</f>
        <v>#REF!</v>
      </c>
      <c r="DFC158" s="124" t="e">
        <f>[32]Loka!#REF!</f>
        <v>#REF!</v>
      </c>
      <c r="DFD158" s="125" t="e">
        <f>DFB158*[31]Loka!_xlbgnm.DFC16</f>
        <v>#REF!</v>
      </c>
      <c r="DFE158" s="62" t="s">
        <v>291</v>
      </c>
      <c r="DFF158" s="123" t="e">
        <f>[32]Loka!#REF!</f>
        <v>#REF!</v>
      </c>
      <c r="DFG158" s="124" t="e">
        <f>[32]Loka!#REF!</f>
        <v>#REF!</v>
      </c>
      <c r="DFH158" s="125" t="e">
        <f>DFF158*[31]Loka!_xlbgnm.DFG16</f>
        <v>#REF!</v>
      </c>
      <c r="DFI158" s="62" t="s">
        <v>291</v>
      </c>
      <c r="DFJ158" s="123" t="e">
        <f>[32]Loka!#REF!</f>
        <v>#REF!</v>
      </c>
      <c r="DFK158" s="124" t="e">
        <f>[32]Loka!#REF!</f>
        <v>#REF!</v>
      </c>
      <c r="DFL158" s="125" t="e">
        <f>DFJ158*[31]Loka!_xlbgnm.DFK16</f>
        <v>#REF!</v>
      </c>
      <c r="DFM158" s="62" t="s">
        <v>291</v>
      </c>
      <c r="DFN158" s="123" t="e">
        <f>[32]Loka!#REF!</f>
        <v>#REF!</v>
      </c>
      <c r="DFO158" s="124" t="e">
        <f>[32]Loka!#REF!</f>
        <v>#REF!</v>
      </c>
      <c r="DFP158" s="125" t="e">
        <f>DFN158*[31]Loka!_xlbgnm.DFO16</f>
        <v>#REF!</v>
      </c>
      <c r="DFQ158" s="62" t="s">
        <v>291</v>
      </c>
      <c r="DFR158" s="123" t="e">
        <f>[32]Loka!#REF!</f>
        <v>#REF!</v>
      </c>
      <c r="DFS158" s="124" t="e">
        <f>[32]Loka!#REF!</f>
        <v>#REF!</v>
      </c>
      <c r="DFT158" s="125" t="e">
        <f>DFR158*[31]Loka!_xlbgnm.DFS16</f>
        <v>#REF!</v>
      </c>
      <c r="DFU158" s="62" t="s">
        <v>291</v>
      </c>
      <c r="DFV158" s="123" t="e">
        <f>[32]Loka!#REF!</f>
        <v>#REF!</v>
      </c>
      <c r="DFW158" s="124" t="e">
        <f>[32]Loka!#REF!</f>
        <v>#REF!</v>
      </c>
      <c r="DFX158" s="125" t="e">
        <f>DFV158*[31]Loka!_xlbgnm.DFW16</f>
        <v>#REF!</v>
      </c>
      <c r="DFY158" s="62" t="s">
        <v>291</v>
      </c>
      <c r="DFZ158" s="123" t="e">
        <f>[32]Loka!#REF!</f>
        <v>#REF!</v>
      </c>
      <c r="DGA158" s="124" t="e">
        <f>[32]Loka!#REF!</f>
        <v>#REF!</v>
      </c>
      <c r="DGB158" s="125" t="e">
        <f>DFZ158*[31]Loka!_xlbgnm.DGA16</f>
        <v>#REF!</v>
      </c>
      <c r="DGC158" s="62" t="s">
        <v>291</v>
      </c>
      <c r="DGD158" s="123" t="e">
        <f>[32]Loka!#REF!</f>
        <v>#REF!</v>
      </c>
      <c r="DGE158" s="124" t="e">
        <f>[32]Loka!#REF!</f>
        <v>#REF!</v>
      </c>
      <c r="DGF158" s="125" t="e">
        <f>DGD158*[31]Loka!_xlbgnm.DGE16</f>
        <v>#REF!</v>
      </c>
      <c r="DGG158" s="62" t="s">
        <v>291</v>
      </c>
      <c r="DGH158" s="123" t="e">
        <f>[32]Loka!#REF!</f>
        <v>#REF!</v>
      </c>
      <c r="DGI158" s="124" t="e">
        <f>[32]Loka!#REF!</f>
        <v>#REF!</v>
      </c>
      <c r="DGJ158" s="125" t="e">
        <f>DGH158*[31]Loka!_xlbgnm.DGI16</f>
        <v>#REF!</v>
      </c>
      <c r="DGK158" s="62" t="s">
        <v>291</v>
      </c>
      <c r="DGL158" s="123" t="e">
        <f>[32]Loka!#REF!</f>
        <v>#REF!</v>
      </c>
      <c r="DGM158" s="124" t="e">
        <f>[32]Loka!#REF!</f>
        <v>#REF!</v>
      </c>
      <c r="DGN158" s="125" t="e">
        <f>DGL158*[31]Loka!_xlbgnm.DGM16</f>
        <v>#REF!</v>
      </c>
      <c r="DGO158" s="62" t="s">
        <v>291</v>
      </c>
      <c r="DGP158" s="123" t="e">
        <f>[32]Loka!#REF!</f>
        <v>#REF!</v>
      </c>
      <c r="DGQ158" s="124" t="e">
        <f>[32]Loka!#REF!</f>
        <v>#REF!</v>
      </c>
      <c r="DGR158" s="125" t="e">
        <f>DGP158*[31]Loka!_xlbgnm.DGQ16</f>
        <v>#REF!</v>
      </c>
      <c r="DGS158" s="62" t="s">
        <v>291</v>
      </c>
      <c r="DGT158" s="123" t="e">
        <f>[32]Loka!#REF!</f>
        <v>#REF!</v>
      </c>
      <c r="DGU158" s="124" t="e">
        <f>[32]Loka!#REF!</f>
        <v>#REF!</v>
      </c>
      <c r="DGV158" s="125" t="e">
        <f>DGT158*[31]Loka!_xlbgnm.DGU16</f>
        <v>#REF!</v>
      </c>
      <c r="DGW158" s="62" t="s">
        <v>291</v>
      </c>
      <c r="DGX158" s="123" t="e">
        <f>[32]Loka!#REF!</f>
        <v>#REF!</v>
      </c>
      <c r="DGY158" s="124" t="e">
        <f>[32]Loka!#REF!</f>
        <v>#REF!</v>
      </c>
      <c r="DGZ158" s="125" t="e">
        <f>DGX158*[31]Loka!_xlbgnm.DGY16</f>
        <v>#REF!</v>
      </c>
      <c r="DHA158" s="62" t="s">
        <v>291</v>
      </c>
      <c r="DHB158" s="123" t="e">
        <f>[32]Loka!#REF!</f>
        <v>#REF!</v>
      </c>
      <c r="DHC158" s="124" t="e">
        <f>[32]Loka!#REF!</f>
        <v>#REF!</v>
      </c>
      <c r="DHD158" s="125" t="e">
        <f>DHB158*[31]Loka!_xlbgnm.DHC16</f>
        <v>#REF!</v>
      </c>
      <c r="DHE158" s="62" t="s">
        <v>291</v>
      </c>
      <c r="DHF158" s="123" t="e">
        <f>[32]Loka!#REF!</f>
        <v>#REF!</v>
      </c>
      <c r="DHG158" s="124" t="e">
        <f>[32]Loka!#REF!</f>
        <v>#REF!</v>
      </c>
      <c r="DHH158" s="125" t="e">
        <f>DHF158*[31]Loka!_xlbgnm.DHG16</f>
        <v>#REF!</v>
      </c>
      <c r="DHI158" s="62" t="s">
        <v>291</v>
      </c>
      <c r="DHJ158" s="123" t="e">
        <f>[32]Loka!#REF!</f>
        <v>#REF!</v>
      </c>
      <c r="DHK158" s="124" t="e">
        <f>[32]Loka!#REF!</f>
        <v>#REF!</v>
      </c>
      <c r="DHL158" s="125" t="e">
        <f>DHJ158*[31]Loka!_xlbgnm.DHK16</f>
        <v>#REF!</v>
      </c>
      <c r="DHM158" s="62" t="s">
        <v>291</v>
      </c>
      <c r="DHN158" s="123" t="e">
        <f>[32]Loka!#REF!</f>
        <v>#REF!</v>
      </c>
      <c r="DHO158" s="124" t="e">
        <f>[32]Loka!#REF!</f>
        <v>#REF!</v>
      </c>
      <c r="DHP158" s="125" t="e">
        <f>DHN158*[31]Loka!_xlbgnm.DHO16</f>
        <v>#REF!</v>
      </c>
      <c r="DHQ158" s="62" t="s">
        <v>291</v>
      </c>
      <c r="DHR158" s="123" t="e">
        <f>[32]Loka!#REF!</f>
        <v>#REF!</v>
      </c>
      <c r="DHS158" s="124" t="e">
        <f>[32]Loka!#REF!</f>
        <v>#REF!</v>
      </c>
      <c r="DHT158" s="125" t="e">
        <f>DHR158*[31]Loka!_xlbgnm.DHS16</f>
        <v>#REF!</v>
      </c>
      <c r="DHU158" s="62" t="s">
        <v>291</v>
      </c>
      <c r="DHV158" s="123" t="e">
        <f>[32]Loka!#REF!</f>
        <v>#REF!</v>
      </c>
      <c r="DHW158" s="124" t="e">
        <f>[32]Loka!#REF!</f>
        <v>#REF!</v>
      </c>
      <c r="DHX158" s="125" t="e">
        <f>DHV158*[31]Loka!_xlbgnm.DHW16</f>
        <v>#REF!</v>
      </c>
      <c r="DHY158" s="62" t="s">
        <v>291</v>
      </c>
      <c r="DHZ158" s="123" t="e">
        <f>[32]Loka!#REF!</f>
        <v>#REF!</v>
      </c>
      <c r="DIA158" s="124" t="e">
        <f>[32]Loka!#REF!</f>
        <v>#REF!</v>
      </c>
      <c r="DIB158" s="125" t="e">
        <f>DHZ158*[31]Loka!_xlbgnm.DIA16</f>
        <v>#REF!</v>
      </c>
      <c r="DIC158" s="62" t="s">
        <v>291</v>
      </c>
      <c r="DID158" s="123" t="e">
        <f>[32]Loka!#REF!</f>
        <v>#REF!</v>
      </c>
      <c r="DIE158" s="124" t="e">
        <f>[32]Loka!#REF!</f>
        <v>#REF!</v>
      </c>
      <c r="DIF158" s="125" t="e">
        <f>DID158*[31]Loka!_xlbgnm.DIE16</f>
        <v>#REF!</v>
      </c>
      <c r="DIG158" s="62" t="s">
        <v>291</v>
      </c>
      <c r="DIH158" s="123" t="e">
        <f>[32]Loka!#REF!</f>
        <v>#REF!</v>
      </c>
      <c r="DII158" s="124" t="e">
        <f>[32]Loka!#REF!</f>
        <v>#REF!</v>
      </c>
      <c r="DIJ158" s="125" t="e">
        <f>DIH158*[31]Loka!_xlbgnm.DII16</f>
        <v>#REF!</v>
      </c>
      <c r="DIK158" s="62" t="s">
        <v>291</v>
      </c>
      <c r="DIL158" s="123" t="e">
        <f>[32]Loka!#REF!</f>
        <v>#REF!</v>
      </c>
      <c r="DIM158" s="124" t="e">
        <f>[32]Loka!#REF!</f>
        <v>#REF!</v>
      </c>
      <c r="DIN158" s="125" t="e">
        <f>DIL158*[31]Loka!_xlbgnm.DIM16</f>
        <v>#REF!</v>
      </c>
      <c r="DIO158" s="62" t="s">
        <v>291</v>
      </c>
      <c r="DIP158" s="123" t="e">
        <f>[32]Loka!#REF!</f>
        <v>#REF!</v>
      </c>
      <c r="DIQ158" s="124" t="e">
        <f>[32]Loka!#REF!</f>
        <v>#REF!</v>
      </c>
      <c r="DIR158" s="125" t="e">
        <f>DIP158*[31]Loka!_xlbgnm.DIQ16</f>
        <v>#REF!</v>
      </c>
      <c r="DIS158" s="62" t="s">
        <v>291</v>
      </c>
      <c r="DIT158" s="123" t="e">
        <f>[32]Loka!#REF!</f>
        <v>#REF!</v>
      </c>
      <c r="DIU158" s="124" t="e">
        <f>[32]Loka!#REF!</f>
        <v>#REF!</v>
      </c>
      <c r="DIV158" s="125" t="e">
        <f>DIT158*[31]Loka!_xlbgnm.DIU16</f>
        <v>#REF!</v>
      </c>
      <c r="DIW158" s="62" t="s">
        <v>291</v>
      </c>
      <c r="DIX158" s="123" t="e">
        <f>[32]Loka!#REF!</f>
        <v>#REF!</v>
      </c>
      <c r="DIY158" s="124" t="e">
        <f>[32]Loka!#REF!</f>
        <v>#REF!</v>
      </c>
      <c r="DIZ158" s="125" t="e">
        <f>DIX158*[31]Loka!_xlbgnm.DIY16</f>
        <v>#REF!</v>
      </c>
      <c r="DJA158" s="62" t="s">
        <v>291</v>
      </c>
      <c r="DJB158" s="123" t="e">
        <f>[32]Loka!#REF!</f>
        <v>#REF!</v>
      </c>
      <c r="DJC158" s="124" t="e">
        <f>[32]Loka!#REF!</f>
        <v>#REF!</v>
      </c>
      <c r="DJD158" s="125" t="e">
        <f>DJB158*[31]Loka!_xlbgnm.DJC16</f>
        <v>#REF!</v>
      </c>
      <c r="DJE158" s="62" t="s">
        <v>291</v>
      </c>
      <c r="DJF158" s="123" t="e">
        <f>[32]Loka!#REF!</f>
        <v>#REF!</v>
      </c>
      <c r="DJG158" s="124" t="e">
        <f>[32]Loka!#REF!</f>
        <v>#REF!</v>
      </c>
      <c r="DJH158" s="125" t="e">
        <f>DJF158*[31]Loka!_xlbgnm.DJG16</f>
        <v>#REF!</v>
      </c>
      <c r="DJI158" s="62" t="s">
        <v>291</v>
      </c>
      <c r="DJJ158" s="123" t="e">
        <f>[32]Loka!#REF!</f>
        <v>#REF!</v>
      </c>
      <c r="DJK158" s="124" t="e">
        <f>[32]Loka!#REF!</f>
        <v>#REF!</v>
      </c>
      <c r="DJL158" s="125" t="e">
        <f>DJJ158*[31]Loka!_xlbgnm.DJK16</f>
        <v>#REF!</v>
      </c>
      <c r="DJM158" s="62" t="s">
        <v>291</v>
      </c>
      <c r="DJN158" s="123" t="e">
        <f>[32]Loka!#REF!</f>
        <v>#REF!</v>
      </c>
      <c r="DJO158" s="124" t="e">
        <f>[32]Loka!#REF!</f>
        <v>#REF!</v>
      </c>
      <c r="DJP158" s="125" t="e">
        <f>DJN158*[31]Loka!_xlbgnm.DJO16</f>
        <v>#REF!</v>
      </c>
      <c r="DJQ158" s="62" t="s">
        <v>291</v>
      </c>
      <c r="DJR158" s="123" t="e">
        <f>[32]Loka!#REF!</f>
        <v>#REF!</v>
      </c>
      <c r="DJS158" s="124" t="e">
        <f>[32]Loka!#REF!</f>
        <v>#REF!</v>
      </c>
      <c r="DJT158" s="125" t="e">
        <f>DJR158*[31]Loka!_xlbgnm.DJS16</f>
        <v>#REF!</v>
      </c>
      <c r="DJU158" s="62" t="s">
        <v>291</v>
      </c>
      <c r="DJV158" s="123" t="e">
        <f>[32]Loka!#REF!</f>
        <v>#REF!</v>
      </c>
      <c r="DJW158" s="124" t="e">
        <f>[32]Loka!#REF!</f>
        <v>#REF!</v>
      </c>
      <c r="DJX158" s="125" t="e">
        <f>DJV158*[31]Loka!_xlbgnm.DJW16</f>
        <v>#REF!</v>
      </c>
      <c r="DJY158" s="62" t="s">
        <v>291</v>
      </c>
      <c r="DJZ158" s="123" t="e">
        <f>[32]Loka!#REF!</f>
        <v>#REF!</v>
      </c>
      <c r="DKA158" s="124" t="e">
        <f>[32]Loka!#REF!</f>
        <v>#REF!</v>
      </c>
      <c r="DKB158" s="125" t="e">
        <f>DJZ158*[31]Loka!_xlbgnm.DKA16</f>
        <v>#REF!</v>
      </c>
      <c r="DKC158" s="62" t="s">
        <v>291</v>
      </c>
      <c r="DKD158" s="123" t="e">
        <f>[32]Loka!#REF!</f>
        <v>#REF!</v>
      </c>
      <c r="DKE158" s="124" t="e">
        <f>[32]Loka!#REF!</f>
        <v>#REF!</v>
      </c>
      <c r="DKF158" s="125" t="e">
        <f>DKD158*[31]Loka!_xlbgnm.DKE16</f>
        <v>#REF!</v>
      </c>
      <c r="DKG158" s="62" t="s">
        <v>291</v>
      </c>
      <c r="DKH158" s="123" t="e">
        <f>[32]Loka!#REF!</f>
        <v>#REF!</v>
      </c>
      <c r="DKI158" s="124" t="e">
        <f>[32]Loka!#REF!</f>
        <v>#REF!</v>
      </c>
      <c r="DKJ158" s="125" t="e">
        <f>DKH158*[31]Loka!_xlbgnm.DKI16</f>
        <v>#REF!</v>
      </c>
      <c r="DKK158" s="62" t="s">
        <v>291</v>
      </c>
      <c r="DKL158" s="123" t="e">
        <f>[32]Loka!#REF!</f>
        <v>#REF!</v>
      </c>
      <c r="DKM158" s="124" t="e">
        <f>[32]Loka!#REF!</f>
        <v>#REF!</v>
      </c>
      <c r="DKN158" s="125" t="e">
        <f>DKL158*[31]Loka!_xlbgnm.DKM16</f>
        <v>#REF!</v>
      </c>
      <c r="DKO158" s="62" t="s">
        <v>291</v>
      </c>
      <c r="DKP158" s="123" t="e">
        <f>[32]Loka!#REF!</f>
        <v>#REF!</v>
      </c>
      <c r="DKQ158" s="124" t="e">
        <f>[32]Loka!#REF!</f>
        <v>#REF!</v>
      </c>
      <c r="DKR158" s="125" t="e">
        <f>DKP158*[31]Loka!_xlbgnm.DKQ16</f>
        <v>#REF!</v>
      </c>
      <c r="DKS158" s="62" t="s">
        <v>291</v>
      </c>
      <c r="DKT158" s="123" t="e">
        <f>[32]Loka!#REF!</f>
        <v>#REF!</v>
      </c>
      <c r="DKU158" s="124" t="e">
        <f>[32]Loka!#REF!</f>
        <v>#REF!</v>
      </c>
      <c r="DKV158" s="125" t="e">
        <f>DKT158*[31]Loka!_xlbgnm.DKU16</f>
        <v>#REF!</v>
      </c>
      <c r="DKW158" s="62" t="s">
        <v>291</v>
      </c>
      <c r="DKX158" s="123" t="e">
        <f>[32]Loka!#REF!</f>
        <v>#REF!</v>
      </c>
      <c r="DKY158" s="124" t="e">
        <f>[32]Loka!#REF!</f>
        <v>#REF!</v>
      </c>
      <c r="DKZ158" s="125" t="e">
        <f>DKX158*[31]Loka!_xlbgnm.DKY16</f>
        <v>#REF!</v>
      </c>
      <c r="DLA158" s="62" t="s">
        <v>291</v>
      </c>
      <c r="DLB158" s="123" t="e">
        <f>[32]Loka!#REF!</f>
        <v>#REF!</v>
      </c>
      <c r="DLC158" s="124" t="e">
        <f>[32]Loka!#REF!</f>
        <v>#REF!</v>
      </c>
      <c r="DLD158" s="125" t="e">
        <f>DLB158*[31]Loka!_xlbgnm.DLC16</f>
        <v>#REF!</v>
      </c>
      <c r="DLE158" s="62" t="s">
        <v>291</v>
      </c>
      <c r="DLF158" s="123" t="e">
        <f>[32]Loka!#REF!</f>
        <v>#REF!</v>
      </c>
      <c r="DLG158" s="124" t="e">
        <f>[32]Loka!#REF!</f>
        <v>#REF!</v>
      </c>
      <c r="DLH158" s="125" t="e">
        <f>DLF158*[31]Loka!_xlbgnm.DLG16</f>
        <v>#REF!</v>
      </c>
      <c r="DLI158" s="62" t="s">
        <v>291</v>
      </c>
      <c r="DLJ158" s="123" t="e">
        <f>[32]Loka!#REF!</f>
        <v>#REF!</v>
      </c>
      <c r="DLK158" s="124" t="e">
        <f>[32]Loka!#REF!</f>
        <v>#REF!</v>
      </c>
      <c r="DLL158" s="125" t="e">
        <f>DLJ158*[31]Loka!_xlbgnm.DLK16</f>
        <v>#REF!</v>
      </c>
      <c r="DLM158" s="62" t="s">
        <v>291</v>
      </c>
      <c r="DLN158" s="123" t="e">
        <f>[32]Loka!#REF!</f>
        <v>#REF!</v>
      </c>
      <c r="DLO158" s="124" t="e">
        <f>[32]Loka!#REF!</f>
        <v>#REF!</v>
      </c>
      <c r="DLP158" s="125" t="e">
        <f>DLN158*[31]Loka!_xlbgnm.DLO16</f>
        <v>#REF!</v>
      </c>
      <c r="DLQ158" s="62" t="s">
        <v>291</v>
      </c>
      <c r="DLR158" s="123" t="e">
        <f>[32]Loka!#REF!</f>
        <v>#REF!</v>
      </c>
      <c r="DLS158" s="124" t="e">
        <f>[32]Loka!#REF!</f>
        <v>#REF!</v>
      </c>
      <c r="DLT158" s="125" t="e">
        <f>DLR158*[31]Loka!_xlbgnm.DLS16</f>
        <v>#REF!</v>
      </c>
      <c r="DLU158" s="62" t="s">
        <v>291</v>
      </c>
      <c r="DLV158" s="123" t="e">
        <f>[32]Loka!#REF!</f>
        <v>#REF!</v>
      </c>
      <c r="DLW158" s="124" t="e">
        <f>[32]Loka!#REF!</f>
        <v>#REF!</v>
      </c>
      <c r="DLX158" s="125" t="e">
        <f>DLV158*[31]Loka!_xlbgnm.DLW16</f>
        <v>#REF!</v>
      </c>
      <c r="DLY158" s="62" t="s">
        <v>291</v>
      </c>
      <c r="DLZ158" s="123" t="e">
        <f>[32]Loka!#REF!</f>
        <v>#REF!</v>
      </c>
      <c r="DMA158" s="124" t="e">
        <f>[32]Loka!#REF!</f>
        <v>#REF!</v>
      </c>
      <c r="DMB158" s="125" t="e">
        <f>DLZ158*[31]Loka!_xlbgnm.DMA16</f>
        <v>#REF!</v>
      </c>
      <c r="DMC158" s="62" t="s">
        <v>291</v>
      </c>
      <c r="DMD158" s="123" t="e">
        <f>[32]Loka!#REF!</f>
        <v>#REF!</v>
      </c>
      <c r="DME158" s="124" t="e">
        <f>[32]Loka!#REF!</f>
        <v>#REF!</v>
      </c>
      <c r="DMF158" s="125" t="e">
        <f>DMD158*[31]Loka!_xlbgnm.DME16</f>
        <v>#REF!</v>
      </c>
      <c r="DMG158" s="62" t="s">
        <v>291</v>
      </c>
      <c r="DMH158" s="123" t="e">
        <f>[32]Loka!#REF!</f>
        <v>#REF!</v>
      </c>
      <c r="DMI158" s="124" t="e">
        <f>[32]Loka!#REF!</f>
        <v>#REF!</v>
      </c>
      <c r="DMJ158" s="125" t="e">
        <f>DMH158*[31]Loka!_xlbgnm.DMI16</f>
        <v>#REF!</v>
      </c>
      <c r="DMK158" s="62" t="s">
        <v>291</v>
      </c>
      <c r="DML158" s="123" t="e">
        <f>[32]Loka!#REF!</f>
        <v>#REF!</v>
      </c>
      <c r="DMM158" s="124" t="e">
        <f>[32]Loka!#REF!</f>
        <v>#REF!</v>
      </c>
      <c r="DMN158" s="125" t="e">
        <f>DML158*[31]Loka!_xlbgnm.DMM16</f>
        <v>#REF!</v>
      </c>
      <c r="DMO158" s="62" t="s">
        <v>291</v>
      </c>
      <c r="DMP158" s="123" t="e">
        <f>[32]Loka!#REF!</f>
        <v>#REF!</v>
      </c>
      <c r="DMQ158" s="124" t="e">
        <f>[32]Loka!#REF!</f>
        <v>#REF!</v>
      </c>
      <c r="DMR158" s="125" t="e">
        <f>DMP158*[31]Loka!_xlbgnm.DMQ16</f>
        <v>#REF!</v>
      </c>
      <c r="DMS158" s="62" t="s">
        <v>291</v>
      </c>
      <c r="DMT158" s="123" t="e">
        <f>[32]Loka!#REF!</f>
        <v>#REF!</v>
      </c>
      <c r="DMU158" s="124" t="e">
        <f>[32]Loka!#REF!</f>
        <v>#REF!</v>
      </c>
      <c r="DMV158" s="125" t="e">
        <f>DMT158*[31]Loka!_xlbgnm.DMU16</f>
        <v>#REF!</v>
      </c>
      <c r="DMW158" s="62" t="s">
        <v>291</v>
      </c>
      <c r="DMX158" s="123" t="e">
        <f>[32]Loka!#REF!</f>
        <v>#REF!</v>
      </c>
      <c r="DMY158" s="124" t="e">
        <f>[32]Loka!#REF!</f>
        <v>#REF!</v>
      </c>
      <c r="DMZ158" s="125" t="e">
        <f>DMX158*[31]Loka!_xlbgnm.DMY16</f>
        <v>#REF!</v>
      </c>
      <c r="DNA158" s="62" t="s">
        <v>291</v>
      </c>
      <c r="DNB158" s="123" t="e">
        <f>[32]Loka!#REF!</f>
        <v>#REF!</v>
      </c>
      <c r="DNC158" s="124" t="e">
        <f>[32]Loka!#REF!</f>
        <v>#REF!</v>
      </c>
      <c r="DND158" s="125" t="e">
        <f>DNB158*[31]Loka!_xlbgnm.DNC16</f>
        <v>#REF!</v>
      </c>
      <c r="DNE158" s="62" t="s">
        <v>291</v>
      </c>
      <c r="DNF158" s="123" t="e">
        <f>[32]Loka!#REF!</f>
        <v>#REF!</v>
      </c>
      <c r="DNG158" s="124" t="e">
        <f>[32]Loka!#REF!</f>
        <v>#REF!</v>
      </c>
      <c r="DNH158" s="125" t="e">
        <f>DNF158*[31]Loka!_xlbgnm.DNG16</f>
        <v>#REF!</v>
      </c>
      <c r="DNI158" s="62" t="s">
        <v>291</v>
      </c>
      <c r="DNJ158" s="123" t="e">
        <f>[32]Loka!#REF!</f>
        <v>#REF!</v>
      </c>
      <c r="DNK158" s="124" t="e">
        <f>[32]Loka!#REF!</f>
        <v>#REF!</v>
      </c>
      <c r="DNL158" s="125" t="e">
        <f>DNJ158*[31]Loka!_xlbgnm.DNK16</f>
        <v>#REF!</v>
      </c>
      <c r="DNM158" s="62" t="s">
        <v>291</v>
      </c>
      <c r="DNN158" s="123" t="e">
        <f>[32]Loka!#REF!</f>
        <v>#REF!</v>
      </c>
      <c r="DNO158" s="124" t="e">
        <f>[32]Loka!#REF!</f>
        <v>#REF!</v>
      </c>
      <c r="DNP158" s="125" t="e">
        <f>DNN158*[31]Loka!_xlbgnm.DNO16</f>
        <v>#REF!</v>
      </c>
      <c r="DNQ158" s="62" t="s">
        <v>291</v>
      </c>
      <c r="DNR158" s="123" t="e">
        <f>[32]Loka!#REF!</f>
        <v>#REF!</v>
      </c>
      <c r="DNS158" s="124" t="e">
        <f>[32]Loka!#REF!</f>
        <v>#REF!</v>
      </c>
      <c r="DNT158" s="125" t="e">
        <f>DNR158*[31]Loka!_xlbgnm.DNS16</f>
        <v>#REF!</v>
      </c>
      <c r="DNU158" s="62" t="s">
        <v>291</v>
      </c>
      <c r="DNV158" s="123" t="e">
        <f>[32]Loka!#REF!</f>
        <v>#REF!</v>
      </c>
      <c r="DNW158" s="124" t="e">
        <f>[32]Loka!#REF!</f>
        <v>#REF!</v>
      </c>
      <c r="DNX158" s="125" t="e">
        <f>DNV158*[31]Loka!_xlbgnm.DNW16</f>
        <v>#REF!</v>
      </c>
      <c r="DNY158" s="62" t="s">
        <v>291</v>
      </c>
      <c r="DNZ158" s="123" t="e">
        <f>[32]Loka!#REF!</f>
        <v>#REF!</v>
      </c>
      <c r="DOA158" s="124" t="e">
        <f>[32]Loka!#REF!</f>
        <v>#REF!</v>
      </c>
      <c r="DOB158" s="125" t="e">
        <f>DNZ158*[31]Loka!_xlbgnm.DOA16</f>
        <v>#REF!</v>
      </c>
      <c r="DOC158" s="62" t="s">
        <v>291</v>
      </c>
      <c r="DOD158" s="123" t="e">
        <f>[32]Loka!#REF!</f>
        <v>#REF!</v>
      </c>
      <c r="DOE158" s="124" t="e">
        <f>[32]Loka!#REF!</f>
        <v>#REF!</v>
      </c>
      <c r="DOF158" s="125" t="e">
        <f>DOD158*[31]Loka!_xlbgnm.DOE16</f>
        <v>#REF!</v>
      </c>
      <c r="DOG158" s="62" t="s">
        <v>291</v>
      </c>
      <c r="DOH158" s="123" t="e">
        <f>[32]Loka!#REF!</f>
        <v>#REF!</v>
      </c>
      <c r="DOI158" s="124" t="e">
        <f>[32]Loka!#REF!</f>
        <v>#REF!</v>
      </c>
      <c r="DOJ158" s="125" t="e">
        <f>DOH158*[31]Loka!_xlbgnm.DOI16</f>
        <v>#REF!</v>
      </c>
      <c r="DOK158" s="62" t="s">
        <v>291</v>
      </c>
      <c r="DOL158" s="123" t="e">
        <f>[32]Loka!#REF!</f>
        <v>#REF!</v>
      </c>
      <c r="DOM158" s="124" t="e">
        <f>[32]Loka!#REF!</f>
        <v>#REF!</v>
      </c>
      <c r="DON158" s="125" t="e">
        <f>DOL158*[31]Loka!_xlbgnm.DOM16</f>
        <v>#REF!</v>
      </c>
      <c r="DOO158" s="62" t="s">
        <v>291</v>
      </c>
      <c r="DOP158" s="123" t="e">
        <f>[32]Loka!#REF!</f>
        <v>#REF!</v>
      </c>
      <c r="DOQ158" s="124" t="e">
        <f>[32]Loka!#REF!</f>
        <v>#REF!</v>
      </c>
      <c r="DOR158" s="125" t="e">
        <f>DOP158*[31]Loka!_xlbgnm.DOQ16</f>
        <v>#REF!</v>
      </c>
      <c r="DOS158" s="62" t="s">
        <v>291</v>
      </c>
      <c r="DOT158" s="123" t="e">
        <f>[32]Loka!#REF!</f>
        <v>#REF!</v>
      </c>
      <c r="DOU158" s="124" t="e">
        <f>[32]Loka!#REF!</f>
        <v>#REF!</v>
      </c>
      <c r="DOV158" s="125" t="e">
        <f>DOT158*[31]Loka!_xlbgnm.DOU16</f>
        <v>#REF!</v>
      </c>
      <c r="DOW158" s="62" t="s">
        <v>291</v>
      </c>
      <c r="DOX158" s="123" t="e">
        <f>[32]Loka!#REF!</f>
        <v>#REF!</v>
      </c>
      <c r="DOY158" s="124" t="e">
        <f>[32]Loka!#REF!</f>
        <v>#REF!</v>
      </c>
      <c r="DOZ158" s="125" t="e">
        <f>DOX158*[31]Loka!_xlbgnm.DOY16</f>
        <v>#REF!</v>
      </c>
      <c r="DPA158" s="62" t="s">
        <v>291</v>
      </c>
      <c r="DPB158" s="123" t="e">
        <f>[32]Loka!#REF!</f>
        <v>#REF!</v>
      </c>
      <c r="DPC158" s="124" t="e">
        <f>[32]Loka!#REF!</f>
        <v>#REF!</v>
      </c>
      <c r="DPD158" s="125" t="e">
        <f>DPB158*[31]Loka!_xlbgnm.DPC16</f>
        <v>#REF!</v>
      </c>
      <c r="DPE158" s="62" t="s">
        <v>291</v>
      </c>
      <c r="DPF158" s="123" t="e">
        <f>[32]Loka!#REF!</f>
        <v>#REF!</v>
      </c>
      <c r="DPG158" s="124" t="e">
        <f>[32]Loka!#REF!</f>
        <v>#REF!</v>
      </c>
      <c r="DPH158" s="125" t="e">
        <f>DPF158*[31]Loka!_xlbgnm.DPG16</f>
        <v>#REF!</v>
      </c>
      <c r="DPI158" s="62" t="s">
        <v>291</v>
      </c>
      <c r="DPJ158" s="123" t="e">
        <f>[32]Loka!#REF!</f>
        <v>#REF!</v>
      </c>
      <c r="DPK158" s="124" t="e">
        <f>[32]Loka!#REF!</f>
        <v>#REF!</v>
      </c>
      <c r="DPL158" s="125" t="e">
        <f>DPJ158*[31]Loka!_xlbgnm.DPK16</f>
        <v>#REF!</v>
      </c>
      <c r="DPM158" s="62" t="s">
        <v>291</v>
      </c>
      <c r="DPN158" s="123" t="e">
        <f>[32]Loka!#REF!</f>
        <v>#REF!</v>
      </c>
      <c r="DPO158" s="124" t="e">
        <f>[32]Loka!#REF!</f>
        <v>#REF!</v>
      </c>
      <c r="DPP158" s="125" t="e">
        <f>DPN158*[31]Loka!_xlbgnm.DPO16</f>
        <v>#REF!</v>
      </c>
      <c r="DPQ158" s="62" t="s">
        <v>291</v>
      </c>
      <c r="DPR158" s="123" t="e">
        <f>[32]Loka!#REF!</f>
        <v>#REF!</v>
      </c>
      <c r="DPS158" s="124" t="e">
        <f>[32]Loka!#REF!</f>
        <v>#REF!</v>
      </c>
      <c r="DPT158" s="125" t="e">
        <f>DPR158*[31]Loka!_xlbgnm.DPS16</f>
        <v>#REF!</v>
      </c>
      <c r="DPU158" s="62" t="s">
        <v>291</v>
      </c>
      <c r="DPV158" s="123" t="e">
        <f>[32]Loka!#REF!</f>
        <v>#REF!</v>
      </c>
      <c r="DPW158" s="124" t="e">
        <f>[32]Loka!#REF!</f>
        <v>#REF!</v>
      </c>
      <c r="DPX158" s="125" t="e">
        <f>DPV158*[31]Loka!_xlbgnm.DPW16</f>
        <v>#REF!</v>
      </c>
      <c r="DPY158" s="62" t="s">
        <v>291</v>
      </c>
      <c r="DPZ158" s="123" t="e">
        <f>[32]Loka!#REF!</f>
        <v>#REF!</v>
      </c>
      <c r="DQA158" s="124" t="e">
        <f>[32]Loka!#REF!</f>
        <v>#REF!</v>
      </c>
      <c r="DQB158" s="125" t="e">
        <f>DPZ158*[31]Loka!_xlbgnm.DQA16</f>
        <v>#REF!</v>
      </c>
      <c r="DQC158" s="62" t="s">
        <v>291</v>
      </c>
      <c r="DQD158" s="123" t="e">
        <f>[32]Loka!#REF!</f>
        <v>#REF!</v>
      </c>
      <c r="DQE158" s="124" t="e">
        <f>[32]Loka!#REF!</f>
        <v>#REF!</v>
      </c>
      <c r="DQF158" s="125" t="e">
        <f>DQD158*[31]Loka!_xlbgnm.DQE16</f>
        <v>#REF!</v>
      </c>
      <c r="DQG158" s="62" t="s">
        <v>291</v>
      </c>
      <c r="DQH158" s="123" t="e">
        <f>[32]Loka!#REF!</f>
        <v>#REF!</v>
      </c>
      <c r="DQI158" s="124" t="e">
        <f>[32]Loka!#REF!</f>
        <v>#REF!</v>
      </c>
      <c r="DQJ158" s="125" t="e">
        <f>DQH158*[31]Loka!_xlbgnm.DQI16</f>
        <v>#REF!</v>
      </c>
      <c r="DQK158" s="62" t="s">
        <v>291</v>
      </c>
      <c r="DQL158" s="123" t="e">
        <f>[32]Loka!#REF!</f>
        <v>#REF!</v>
      </c>
      <c r="DQM158" s="124" t="e">
        <f>[32]Loka!#REF!</f>
        <v>#REF!</v>
      </c>
      <c r="DQN158" s="125" t="e">
        <f>DQL158*[31]Loka!_xlbgnm.DQM16</f>
        <v>#REF!</v>
      </c>
      <c r="DQO158" s="62" t="s">
        <v>291</v>
      </c>
      <c r="DQP158" s="123" t="e">
        <f>[32]Loka!#REF!</f>
        <v>#REF!</v>
      </c>
      <c r="DQQ158" s="124" t="e">
        <f>[32]Loka!#REF!</f>
        <v>#REF!</v>
      </c>
      <c r="DQR158" s="125" t="e">
        <f>DQP158*[31]Loka!_xlbgnm.DQQ16</f>
        <v>#REF!</v>
      </c>
      <c r="DQS158" s="62" t="s">
        <v>291</v>
      </c>
      <c r="DQT158" s="123" t="e">
        <f>[32]Loka!#REF!</f>
        <v>#REF!</v>
      </c>
      <c r="DQU158" s="124" t="e">
        <f>[32]Loka!#REF!</f>
        <v>#REF!</v>
      </c>
      <c r="DQV158" s="125" t="e">
        <f>DQT158*[31]Loka!_xlbgnm.DQU16</f>
        <v>#REF!</v>
      </c>
      <c r="DQW158" s="62" t="s">
        <v>291</v>
      </c>
      <c r="DQX158" s="123" t="e">
        <f>[32]Loka!#REF!</f>
        <v>#REF!</v>
      </c>
      <c r="DQY158" s="124" t="e">
        <f>[32]Loka!#REF!</f>
        <v>#REF!</v>
      </c>
      <c r="DQZ158" s="125" t="e">
        <f>DQX158*[31]Loka!_xlbgnm.DQY16</f>
        <v>#REF!</v>
      </c>
      <c r="DRA158" s="62" t="s">
        <v>291</v>
      </c>
      <c r="DRB158" s="123" t="e">
        <f>[32]Loka!#REF!</f>
        <v>#REF!</v>
      </c>
      <c r="DRC158" s="124" t="e">
        <f>[32]Loka!#REF!</f>
        <v>#REF!</v>
      </c>
      <c r="DRD158" s="125" t="e">
        <f>DRB158*[31]Loka!_xlbgnm.DRC16</f>
        <v>#REF!</v>
      </c>
      <c r="DRE158" s="62" t="s">
        <v>291</v>
      </c>
      <c r="DRF158" s="123" t="e">
        <f>[32]Loka!#REF!</f>
        <v>#REF!</v>
      </c>
      <c r="DRG158" s="124" t="e">
        <f>[32]Loka!#REF!</f>
        <v>#REF!</v>
      </c>
      <c r="DRH158" s="125" t="e">
        <f>DRF158*[31]Loka!_xlbgnm.DRG16</f>
        <v>#REF!</v>
      </c>
      <c r="DRI158" s="62" t="s">
        <v>291</v>
      </c>
      <c r="DRJ158" s="123" t="e">
        <f>[32]Loka!#REF!</f>
        <v>#REF!</v>
      </c>
      <c r="DRK158" s="124" t="e">
        <f>[32]Loka!#REF!</f>
        <v>#REF!</v>
      </c>
      <c r="DRL158" s="125" t="e">
        <f>DRJ158*[31]Loka!_xlbgnm.DRK16</f>
        <v>#REF!</v>
      </c>
      <c r="DRM158" s="62" t="s">
        <v>291</v>
      </c>
      <c r="DRN158" s="123" t="e">
        <f>[32]Loka!#REF!</f>
        <v>#REF!</v>
      </c>
      <c r="DRO158" s="124" t="e">
        <f>[32]Loka!#REF!</f>
        <v>#REF!</v>
      </c>
      <c r="DRP158" s="125" t="e">
        <f>DRN158*[31]Loka!_xlbgnm.DRO16</f>
        <v>#REF!</v>
      </c>
      <c r="DRQ158" s="62" t="s">
        <v>291</v>
      </c>
      <c r="DRR158" s="123" t="e">
        <f>[32]Loka!#REF!</f>
        <v>#REF!</v>
      </c>
      <c r="DRS158" s="124" t="e">
        <f>[32]Loka!#REF!</f>
        <v>#REF!</v>
      </c>
      <c r="DRT158" s="125" t="e">
        <f>DRR158*[31]Loka!_xlbgnm.DRS16</f>
        <v>#REF!</v>
      </c>
      <c r="DRU158" s="62" t="s">
        <v>291</v>
      </c>
      <c r="DRV158" s="123" t="e">
        <f>[32]Loka!#REF!</f>
        <v>#REF!</v>
      </c>
      <c r="DRW158" s="124" t="e">
        <f>[32]Loka!#REF!</f>
        <v>#REF!</v>
      </c>
      <c r="DRX158" s="125" t="e">
        <f>DRV158*[31]Loka!_xlbgnm.DRW16</f>
        <v>#REF!</v>
      </c>
      <c r="DRY158" s="62" t="s">
        <v>291</v>
      </c>
      <c r="DRZ158" s="123" t="e">
        <f>[32]Loka!#REF!</f>
        <v>#REF!</v>
      </c>
      <c r="DSA158" s="124" t="e">
        <f>[32]Loka!#REF!</f>
        <v>#REF!</v>
      </c>
      <c r="DSB158" s="125" t="e">
        <f>DRZ158*[31]Loka!_xlbgnm.DSA16</f>
        <v>#REF!</v>
      </c>
      <c r="DSC158" s="62" t="s">
        <v>291</v>
      </c>
      <c r="DSD158" s="123" t="e">
        <f>[32]Loka!#REF!</f>
        <v>#REF!</v>
      </c>
      <c r="DSE158" s="124" t="e">
        <f>[32]Loka!#REF!</f>
        <v>#REF!</v>
      </c>
      <c r="DSF158" s="125" t="e">
        <f>DSD158*[31]Loka!_xlbgnm.DSE16</f>
        <v>#REF!</v>
      </c>
      <c r="DSG158" s="62" t="s">
        <v>291</v>
      </c>
      <c r="DSH158" s="123" t="e">
        <f>[32]Loka!#REF!</f>
        <v>#REF!</v>
      </c>
      <c r="DSI158" s="124" t="e">
        <f>[32]Loka!#REF!</f>
        <v>#REF!</v>
      </c>
      <c r="DSJ158" s="125" t="e">
        <f>DSH158*[31]Loka!_xlbgnm.DSI16</f>
        <v>#REF!</v>
      </c>
      <c r="DSK158" s="62" t="s">
        <v>291</v>
      </c>
      <c r="DSL158" s="123" t="e">
        <f>[32]Loka!#REF!</f>
        <v>#REF!</v>
      </c>
      <c r="DSM158" s="124" t="e">
        <f>[32]Loka!#REF!</f>
        <v>#REF!</v>
      </c>
      <c r="DSN158" s="125" t="e">
        <f>DSL158*[31]Loka!_xlbgnm.DSM16</f>
        <v>#REF!</v>
      </c>
      <c r="DSO158" s="62" t="s">
        <v>291</v>
      </c>
      <c r="DSP158" s="123" t="e">
        <f>[32]Loka!#REF!</f>
        <v>#REF!</v>
      </c>
      <c r="DSQ158" s="124" t="e">
        <f>[32]Loka!#REF!</f>
        <v>#REF!</v>
      </c>
      <c r="DSR158" s="125" t="e">
        <f>DSP158*[31]Loka!_xlbgnm.DSQ16</f>
        <v>#REF!</v>
      </c>
      <c r="DSS158" s="62" t="s">
        <v>291</v>
      </c>
      <c r="DST158" s="123" t="e">
        <f>[32]Loka!#REF!</f>
        <v>#REF!</v>
      </c>
      <c r="DSU158" s="124" t="e">
        <f>[32]Loka!#REF!</f>
        <v>#REF!</v>
      </c>
      <c r="DSV158" s="125" t="e">
        <f>DST158*[31]Loka!_xlbgnm.DSU16</f>
        <v>#REF!</v>
      </c>
      <c r="DSW158" s="62" t="s">
        <v>291</v>
      </c>
      <c r="DSX158" s="123" t="e">
        <f>[32]Loka!#REF!</f>
        <v>#REF!</v>
      </c>
      <c r="DSY158" s="124" t="e">
        <f>[32]Loka!#REF!</f>
        <v>#REF!</v>
      </c>
      <c r="DSZ158" s="125" t="e">
        <f>DSX158*[31]Loka!_xlbgnm.DSY16</f>
        <v>#REF!</v>
      </c>
      <c r="DTA158" s="62" t="s">
        <v>291</v>
      </c>
      <c r="DTB158" s="123" t="e">
        <f>[32]Loka!#REF!</f>
        <v>#REF!</v>
      </c>
      <c r="DTC158" s="124" t="e">
        <f>[32]Loka!#REF!</f>
        <v>#REF!</v>
      </c>
      <c r="DTD158" s="125" t="e">
        <f>DTB158*[31]Loka!_xlbgnm.DTC16</f>
        <v>#REF!</v>
      </c>
      <c r="DTE158" s="62" t="s">
        <v>291</v>
      </c>
      <c r="DTF158" s="123" t="e">
        <f>[32]Loka!#REF!</f>
        <v>#REF!</v>
      </c>
      <c r="DTG158" s="124" t="e">
        <f>[32]Loka!#REF!</f>
        <v>#REF!</v>
      </c>
      <c r="DTH158" s="125" t="e">
        <f>DTF158*[31]Loka!_xlbgnm.DTG16</f>
        <v>#REF!</v>
      </c>
      <c r="DTI158" s="62" t="s">
        <v>291</v>
      </c>
      <c r="DTJ158" s="123" t="e">
        <f>[32]Loka!#REF!</f>
        <v>#REF!</v>
      </c>
      <c r="DTK158" s="124" t="e">
        <f>[32]Loka!#REF!</f>
        <v>#REF!</v>
      </c>
      <c r="DTL158" s="125" t="e">
        <f>DTJ158*[31]Loka!_xlbgnm.DTK16</f>
        <v>#REF!</v>
      </c>
      <c r="DTM158" s="62" t="s">
        <v>291</v>
      </c>
      <c r="DTN158" s="123" t="e">
        <f>[32]Loka!#REF!</f>
        <v>#REF!</v>
      </c>
      <c r="DTO158" s="124" t="e">
        <f>[32]Loka!#REF!</f>
        <v>#REF!</v>
      </c>
      <c r="DTP158" s="125" t="e">
        <f>DTN158*[31]Loka!_xlbgnm.DTO16</f>
        <v>#REF!</v>
      </c>
      <c r="DTQ158" s="62" t="s">
        <v>291</v>
      </c>
      <c r="DTR158" s="123" t="e">
        <f>[32]Loka!#REF!</f>
        <v>#REF!</v>
      </c>
      <c r="DTS158" s="124" t="e">
        <f>[32]Loka!#REF!</f>
        <v>#REF!</v>
      </c>
      <c r="DTT158" s="125" t="e">
        <f>DTR158*[31]Loka!_xlbgnm.DTS16</f>
        <v>#REF!</v>
      </c>
      <c r="DTU158" s="62" t="s">
        <v>291</v>
      </c>
      <c r="DTV158" s="123" t="e">
        <f>[32]Loka!#REF!</f>
        <v>#REF!</v>
      </c>
      <c r="DTW158" s="124" t="e">
        <f>[32]Loka!#REF!</f>
        <v>#REF!</v>
      </c>
      <c r="DTX158" s="125" t="e">
        <f>DTV158*[31]Loka!_xlbgnm.DTW16</f>
        <v>#REF!</v>
      </c>
      <c r="DTY158" s="62" t="s">
        <v>291</v>
      </c>
      <c r="DTZ158" s="123" t="e">
        <f>[32]Loka!#REF!</f>
        <v>#REF!</v>
      </c>
      <c r="DUA158" s="124" t="e">
        <f>[32]Loka!#REF!</f>
        <v>#REF!</v>
      </c>
      <c r="DUB158" s="125" t="e">
        <f>DTZ158*[31]Loka!_xlbgnm.DUA16</f>
        <v>#REF!</v>
      </c>
      <c r="DUC158" s="62" t="s">
        <v>291</v>
      </c>
      <c r="DUD158" s="123" t="e">
        <f>[32]Loka!#REF!</f>
        <v>#REF!</v>
      </c>
      <c r="DUE158" s="124" t="e">
        <f>[32]Loka!#REF!</f>
        <v>#REF!</v>
      </c>
      <c r="DUF158" s="125" t="e">
        <f>DUD158*[31]Loka!_xlbgnm.DUE16</f>
        <v>#REF!</v>
      </c>
      <c r="DUG158" s="62" t="s">
        <v>291</v>
      </c>
      <c r="DUH158" s="123" t="e">
        <f>[32]Loka!#REF!</f>
        <v>#REF!</v>
      </c>
      <c r="DUI158" s="124" t="e">
        <f>[32]Loka!#REF!</f>
        <v>#REF!</v>
      </c>
      <c r="DUJ158" s="125" t="e">
        <f>DUH158*[31]Loka!_xlbgnm.DUI16</f>
        <v>#REF!</v>
      </c>
      <c r="DUK158" s="62" t="s">
        <v>291</v>
      </c>
      <c r="DUL158" s="123" t="e">
        <f>[32]Loka!#REF!</f>
        <v>#REF!</v>
      </c>
      <c r="DUM158" s="124" t="e">
        <f>[32]Loka!#REF!</f>
        <v>#REF!</v>
      </c>
      <c r="DUN158" s="125" t="e">
        <f>DUL158*[31]Loka!_xlbgnm.DUM16</f>
        <v>#REF!</v>
      </c>
      <c r="DUO158" s="62" t="s">
        <v>291</v>
      </c>
      <c r="DUP158" s="123" t="e">
        <f>[32]Loka!#REF!</f>
        <v>#REF!</v>
      </c>
      <c r="DUQ158" s="124" t="e">
        <f>[32]Loka!#REF!</f>
        <v>#REF!</v>
      </c>
      <c r="DUR158" s="125" t="e">
        <f>DUP158*[31]Loka!_xlbgnm.DUQ16</f>
        <v>#REF!</v>
      </c>
      <c r="DUS158" s="62" t="s">
        <v>291</v>
      </c>
      <c r="DUT158" s="123" t="e">
        <f>[32]Loka!#REF!</f>
        <v>#REF!</v>
      </c>
      <c r="DUU158" s="124" t="e">
        <f>[32]Loka!#REF!</f>
        <v>#REF!</v>
      </c>
      <c r="DUV158" s="125" t="e">
        <f>DUT158*[31]Loka!_xlbgnm.DUU16</f>
        <v>#REF!</v>
      </c>
      <c r="DUW158" s="62" t="s">
        <v>291</v>
      </c>
      <c r="DUX158" s="123" t="e">
        <f>[32]Loka!#REF!</f>
        <v>#REF!</v>
      </c>
      <c r="DUY158" s="124" t="e">
        <f>[32]Loka!#REF!</f>
        <v>#REF!</v>
      </c>
      <c r="DUZ158" s="125" t="e">
        <f>DUX158*[31]Loka!_xlbgnm.DUY16</f>
        <v>#REF!</v>
      </c>
      <c r="DVA158" s="62" t="s">
        <v>291</v>
      </c>
      <c r="DVB158" s="123" t="e">
        <f>[32]Loka!#REF!</f>
        <v>#REF!</v>
      </c>
      <c r="DVC158" s="124" t="e">
        <f>[32]Loka!#REF!</f>
        <v>#REF!</v>
      </c>
      <c r="DVD158" s="125" t="e">
        <f>DVB158*[31]Loka!_xlbgnm.DVC16</f>
        <v>#REF!</v>
      </c>
      <c r="DVE158" s="62" t="s">
        <v>291</v>
      </c>
      <c r="DVF158" s="123" t="e">
        <f>[32]Loka!#REF!</f>
        <v>#REF!</v>
      </c>
      <c r="DVG158" s="124" t="e">
        <f>[32]Loka!#REF!</f>
        <v>#REF!</v>
      </c>
      <c r="DVH158" s="125" t="e">
        <f>DVF158*[31]Loka!_xlbgnm.DVG16</f>
        <v>#REF!</v>
      </c>
      <c r="DVI158" s="62" t="s">
        <v>291</v>
      </c>
      <c r="DVJ158" s="123" t="e">
        <f>[32]Loka!#REF!</f>
        <v>#REF!</v>
      </c>
      <c r="DVK158" s="124" t="e">
        <f>[32]Loka!#REF!</f>
        <v>#REF!</v>
      </c>
      <c r="DVL158" s="125" t="e">
        <f>DVJ158*[31]Loka!_xlbgnm.DVK16</f>
        <v>#REF!</v>
      </c>
      <c r="DVM158" s="62" t="s">
        <v>291</v>
      </c>
      <c r="DVN158" s="123" t="e">
        <f>[32]Loka!#REF!</f>
        <v>#REF!</v>
      </c>
      <c r="DVO158" s="124" t="e">
        <f>[32]Loka!#REF!</f>
        <v>#REF!</v>
      </c>
      <c r="DVP158" s="125" t="e">
        <f>DVN158*[31]Loka!_xlbgnm.DVO16</f>
        <v>#REF!</v>
      </c>
      <c r="DVQ158" s="62" t="s">
        <v>291</v>
      </c>
      <c r="DVR158" s="123" t="e">
        <f>[32]Loka!#REF!</f>
        <v>#REF!</v>
      </c>
      <c r="DVS158" s="124" t="e">
        <f>[32]Loka!#REF!</f>
        <v>#REF!</v>
      </c>
      <c r="DVT158" s="125" t="e">
        <f>DVR158*[31]Loka!_xlbgnm.DVS16</f>
        <v>#REF!</v>
      </c>
      <c r="DVU158" s="62" t="s">
        <v>291</v>
      </c>
      <c r="DVV158" s="123" t="e">
        <f>[32]Loka!#REF!</f>
        <v>#REF!</v>
      </c>
      <c r="DVW158" s="124" t="e">
        <f>[32]Loka!#REF!</f>
        <v>#REF!</v>
      </c>
      <c r="DVX158" s="125" t="e">
        <f>DVV158*[31]Loka!_xlbgnm.DVW16</f>
        <v>#REF!</v>
      </c>
      <c r="DVY158" s="62" t="s">
        <v>291</v>
      </c>
      <c r="DVZ158" s="123" t="e">
        <f>[32]Loka!#REF!</f>
        <v>#REF!</v>
      </c>
      <c r="DWA158" s="124" t="e">
        <f>[32]Loka!#REF!</f>
        <v>#REF!</v>
      </c>
      <c r="DWB158" s="125" t="e">
        <f>DVZ158*[31]Loka!_xlbgnm.DWA16</f>
        <v>#REF!</v>
      </c>
      <c r="DWC158" s="62" t="s">
        <v>291</v>
      </c>
      <c r="DWD158" s="123" t="e">
        <f>[32]Loka!#REF!</f>
        <v>#REF!</v>
      </c>
      <c r="DWE158" s="124" t="e">
        <f>[32]Loka!#REF!</f>
        <v>#REF!</v>
      </c>
      <c r="DWF158" s="125" t="e">
        <f>DWD158*[31]Loka!_xlbgnm.DWE16</f>
        <v>#REF!</v>
      </c>
      <c r="DWG158" s="62" t="s">
        <v>291</v>
      </c>
      <c r="DWH158" s="123" t="e">
        <f>[32]Loka!#REF!</f>
        <v>#REF!</v>
      </c>
      <c r="DWI158" s="124" t="e">
        <f>[32]Loka!#REF!</f>
        <v>#REF!</v>
      </c>
      <c r="DWJ158" s="125" t="e">
        <f>DWH158*[31]Loka!_xlbgnm.DWI16</f>
        <v>#REF!</v>
      </c>
      <c r="DWK158" s="62" t="s">
        <v>291</v>
      </c>
      <c r="DWL158" s="123" t="e">
        <f>[32]Loka!#REF!</f>
        <v>#REF!</v>
      </c>
      <c r="DWM158" s="124" t="e">
        <f>[32]Loka!#REF!</f>
        <v>#REF!</v>
      </c>
      <c r="DWN158" s="125" t="e">
        <f>DWL158*[31]Loka!_xlbgnm.DWM16</f>
        <v>#REF!</v>
      </c>
      <c r="DWO158" s="62" t="s">
        <v>291</v>
      </c>
      <c r="DWP158" s="123" t="e">
        <f>[32]Loka!#REF!</f>
        <v>#REF!</v>
      </c>
      <c r="DWQ158" s="124" t="e">
        <f>[32]Loka!#REF!</f>
        <v>#REF!</v>
      </c>
      <c r="DWR158" s="125" t="e">
        <f>DWP158*[31]Loka!_xlbgnm.DWQ16</f>
        <v>#REF!</v>
      </c>
      <c r="DWS158" s="62" t="s">
        <v>291</v>
      </c>
      <c r="DWT158" s="123" t="e">
        <f>[32]Loka!#REF!</f>
        <v>#REF!</v>
      </c>
      <c r="DWU158" s="124" t="e">
        <f>[32]Loka!#REF!</f>
        <v>#REF!</v>
      </c>
      <c r="DWV158" s="125" t="e">
        <f>DWT158*[31]Loka!_xlbgnm.DWU16</f>
        <v>#REF!</v>
      </c>
      <c r="DWW158" s="62" t="s">
        <v>291</v>
      </c>
      <c r="DWX158" s="123" t="e">
        <f>[32]Loka!#REF!</f>
        <v>#REF!</v>
      </c>
      <c r="DWY158" s="124" t="e">
        <f>[32]Loka!#REF!</f>
        <v>#REF!</v>
      </c>
      <c r="DWZ158" s="125" t="e">
        <f>DWX158*[31]Loka!_xlbgnm.DWY16</f>
        <v>#REF!</v>
      </c>
      <c r="DXA158" s="62" t="s">
        <v>291</v>
      </c>
      <c r="DXB158" s="123" t="e">
        <f>[32]Loka!#REF!</f>
        <v>#REF!</v>
      </c>
      <c r="DXC158" s="124" t="e">
        <f>[32]Loka!#REF!</f>
        <v>#REF!</v>
      </c>
      <c r="DXD158" s="125" t="e">
        <f>DXB158*[31]Loka!_xlbgnm.DXC16</f>
        <v>#REF!</v>
      </c>
      <c r="DXE158" s="62" t="s">
        <v>291</v>
      </c>
      <c r="DXF158" s="123" t="e">
        <f>[32]Loka!#REF!</f>
        <v>#REF!</v>
      </c>
      <c r="DXG158" s="124" t="e">
        <f>[32]Loka!#REF!</f>
        <v>#REF!</v>
      </c>
      <c r="DXH158" s="125" t="e">
        <f>DXF158*[31]Loka!_xlbgnm.DXG16</f>
        <v>#REF!</v>
      </c>
      <c r="DXI158" s="62" t="s">
        <v>291</v>
      </c>
      <c r="DXJ158" s="123" t="e">
        <f>[32]Loka!#REF!</f>
        <v>#REF!</v>
      </c>
      <c r="DXK158" s="124" t="e">
        <f>[32]Loka!#REF!</f>
        <v>#REF!</v>
      </c>
      <c r="DXL158" s="125" t="e">
        <f>DXJ158*[31]Loka!_xlbgnm.DXK16</f>
        <v>#REF!</v>
      </c>
      <c r="DXM158" s="62" t="s">
        <v>291</v>
      </c>
      <c r="DXN158" s="123" t="e">
        <f>[32]Loka!#REF!</f>
        <v>#REF!</v>
      </c>
      <c r="DXO158" s="124" t="e">
        <f>[32]Loka!#REF!</f>
        <v>#REF!</v>
      </c>
      <c r="DXP158" s="125" t="e">
        <f>DXN158*[31]Loka!_xlbgnm.DXO16</f>
        <v>#REF!</v>
      </c>
      <c r="DXQ158" s="62" t="s">
        <v>291</v>
      </c>
      <c r="DXR158" s="123" t="e">
        <f>[32]Loka!#REF!</f>
        <v>#REF!</v>
      </c>
      <c r="DXS158" s="124" t="e">
        <f>[32]Loka!#REF!</f>
        <v>#REF!</v>
      </c>
      <c r="DXT158" s="125" t="e">
        <f>DXR158*[31]Loka!_xlbgnm.DXS16</f>
        <v>#REF!</v>
      </c>
      <c r="DXU158" s="62" t="s">
        <v>291</v>
      </c>
      <c r="DXV158" s="123" t="e">
        <f>[32]Loka!#REF!</f>
        <v>#REF!</v>
      </c>
      <c r="DXW158" s="124" t="e">
        <f>[32]Loka!#REF!</f>
        <v>#REF!</v>
      </c>
      <c r="DXX158" s="125" t="e">
        <f>DXV158*[31]Loka!_xlbgnm.DXW16</f>
        <v>#REF!</v>
      </c>
      <c r="DXY158" s="62" t="s">
        <v>291</v>
      </c>
      <c r="DXZ158" s="123" t="e">
        <f>[32]Loka!#REF!</f>
        <v>#REF!</v>
      </c>
      <c r="DYA158" s="124" t="e">
        <f>[32]Loka!#REF!</f>
        <v>#REF!</v>
      </c>
      <c r="DYB158" s="125" t="e">
        <f>DXZ158*[31]Loka!_xlbgnm.DYA16</f>
        <v>#REF!</v>
      </c>
      <c r="DYC158" s="62" t="s">
        <v>291</v>
      </c>
      <c r="DYD158" s="123" t="e">
        <f>[32]Loka!#REF!</f>
        <v>#REF!</v>
      </c>
      <c r="DYE158" s="124" t="e">
        <f>[32]Loka!#REF!</f>
        <v>#REF!</v>
      </c>
      <c r="DYF158" s="125" t="e">
        <f>DYD158*[31]Loka!_xlbgnm.DYE16</f>
        <v>#REF!</v>
      </c>
      <c r="DYG158" s="62" t="s">
        <v>291</v>
      </c>
      <c r="DYH158" s="123" t="e">
        <f>[32]Loka!#REF!</f>
        <v>#REF!</v>
      </c>
      <c r="DYI158" s="124" t="e">
        <f>[32]Loka!#REF!</f>
        <v>#REF!</v>
      </c>
      <c r="DYJ158" s="125" t="e">
        <f>DYH158*[31]Loka!_xlbgnm.DYI16</f>
        <v>#REF!</v>
      </c>
      <c r="DYK158" s="62" t="s">
        <v>291</v>
      </c>
      <c r="DYL158" s="123" t="e">
        <f>[32]Loka!#REF!</f>
        <v>#REF!</v>
      </c>
      <c r="DYM158" s="124" t="e">
        <f>[32]Loka!#REF!</f>
        <v>#REF!</v>
      </c>
      <c r="DYN158" s="125" t="e">
        <f>DYL158*[31]Loka!_xlbgnm.DYM16</f>
        <v>#REF!</v>
      </c>
      <c r="DYO158" s="62" t="s">
        <v>291</v>
      </c>
      <c r="DYP158" s="123" t="e">
        <f>[32]Loka!#REF!</f>
        <v>#REF!</v>
      </c>
      <c r="DYQ158" s="124" t="e">
        <f>[32]Loka!#REF!</f>
        <v>#REF!</v>
      </c>
      <c r="DYR158" s="125" t="e">
        <f>DYP158*[31]Loka!_xlbgnm.DYQ16</f>
        <v>#REF!</v>
      </c>
      <c r="DYS158" s="62" t="s">
        <v>291</v>
      </c>
      <c r="DYT158" s="123" t="e">
        <f>[32]Loka!#REF!</f>
        <v>#REF!</v>
      </c>
      <c r="DYU158" s="124" t="e">
        <f>[32]Loka!#REF!</f>
        <v>#REF!</v>
      </c>
      <c r="DYV158" s="125" t="e">
        <f>DYT158*[31]Loka!_xlbgnm.DYU16</f>
        <v>#REF!</v>
      </c>
      <c r="DYW158" s="62" t="s">
        <v>291</v>
      </c>
      <c r="DYX158" s="123" t="e">
        <f>[32]Loka!#REF!</f>
        <v>#REF!</v>
      </c>
      <c r="DYY158" s="124" t="e">
        <f>[32]Loka!#REF!</f>
        <v>#REF!</v>
      </c>
      <c r="DYZ158" s="125" t="e">
        <f>DYX158*[31]Loka!_xlbgnm.DYY16</f>
        <v>#REF!</v>
      </c>
      <c r="DZA158" s="62" t="s">
        <v>291</v>
      </c>
      <c r="DZB158" s="123" t="e">
        <f>[32]Loka!#REF!</f>
        <v>#REF!</v>
      </c>
      <c r="DZC158" s="124" t="e">
        <f>[32]Loka!#REF!</f>
        <v>#REF!</v>
      </c>
      <c r="DZD158" s="125" t="e">
        <f>DZB158*[31]Loka!_xlbgnm.DZC16</f>
        <v>#REF!</v>
      </c>
      <c r="DZE158" s="62" t="s">
        <v>291</v>
      </c>
      <c r="DZF158" s="123" t="e">
        <f>[32]Loka!#REF!</f>
        <v>#REF!</v>
      </c>
      <c r="DZG158" s="124" t="e">
        <f>[32]Loka!#REF!</f>
        <v>#REF!</v>
      </c>
      <c r="DZH158" s="125" t="e">
        <f>DZF158*[31]Loka!_xlbgnm.DZG16</f>
        <v>#REF!</v>
      </c>
      <c r="DZI158" s="62" t="s">
        <v>291</v>
      </c>
      <c r="DZJ158" s="123" t="e">
        <f>[32]Loka!#REF!</f>
        <v>#REF!</v>
      </c>
      <c r="DZK158" s="124" t="e">
        <f>[32]Loka!#REF!</f>
        <v>#REF!</v>
      </c>
      <c r="DZL158" s="125" t="e">
        <f>DZJ158*[31]Loka!_xlbgnm.DZK16</f>
        <v>#REF!</v>
      </c>
      <c r="DZM158" s="62" t="s">
        <v>291</v>
      </c>
      <c r="DZN158" s="123" t="e">
        <f>[32]Loka!#REF!</f>
        <v>#REF!</v>
      </c>
      <c r="DZO158" s="124" t="e">
        <f>[32]Loka!#REF!</f>
        <v>#REF!</v>
      </c>
      <c r="DZP158" s="125" t="e">
        <f>DZN158*[31]Loka!_xlbgnm.DZO16</f>
        <v>#REF!</v>
      </c>
      <c r="DZQ158" s="62" t="s">
        <v>291</v>
      </c>
      <c r="DZR158" s="123" t="e">
        <f>[32]Loka!#REF!</f>
        <v>#REF!</v>
      </c>
      <c r="DZS158" s="124" t="e">
        <f>[32]Loka!#REF!</f>
        <v>#REF!</v>
      </c>
      <c r="DZT158" s="125" t="e">
        <f>DZR158*[31]Loka!_xlbgnm.DZS16</f>
        <v>#REF!</v>
      </c>
      <c r="DZU158" s="62" t="s">
        <v>291</v>
      </c>
      <c r="DZV158" s="123" t="e">
        <f>[32]Loka!#REF!</f>
        <v>#REF!</v>
      </c>
      <c r="DZW158" s="124" t="e">
        <f>[32]Loka!#REF!</f>
        <v>#REF!</v>
      </c>
      <c r="DZX158" s="125" t="e">
        <f>DZV158*[31]Loka!_xlbgnm.DZW16</f>
        <v>#REF!</v>
      </c>
      <c r="DZY158" s="62" t="s">
        <v>291</v>
      </c>
      <c r="DZZ158" s="123" t="e">
        <f>[32]Loka!#REF!</f>
        <v>#REF!</v>
      </c>
      <c r="EAA158" s="124" t="e">
        <f>[32]Loka!#REF!</f>
        <v>#REF!</v>
      </c>
      <c r="EAB158" s="125" t="e">
        <f>DZZ158*[31]Loka!_xlbgnm.EAA16</f>
        <v>#REF!</v>
      </c>
      <c r="EAC158" s="62" t="s">
        <v>291</v>
      </c>
      <c r="EAD158" s="123" t="e">
        <f>[32]Loka!#REF!</f>
        <v>#REF!</v>
      </c>
      <c r="EAE158" s="124" t="e">
        <f>[32]Loka!#REF!</f>
        <v>#REF!</v>
      </c>
      <c r="EAF158" s="125" t="e">
        <f>EAD158*[31]Loka!_xlbgnm.EAE16</f>
        <v>#REF!</v>
      </c>
      <c r="EAG158" s="62" t="s">
        <v>291</v>
      </c>
      <c r="EAH158" s="123" t="e">
        <f>[32]Loka!#REF!</f>
        <v>#REF!</v>
      </c>
      <c r="EAI158" s="124" t="e">
        <f>[32]Loka!#REF!</f>
        <v>#REF!</v>
      </c>
      <c r="EAJ158" s="125" t="e">
        <f>EAH158*[31]Loka!_xlbgnm.EAI16</f>
        <v>#REF!</v>
      </c>
      <c r="EAK158" s="62" t="s">
        <v>291</v>
      </c>
      <c r="EAL158" s="123" t="e">
        <f>[32]Loka!#REF!</f>
        <v>#REF!</v>
      </c>
      <c r="EAM158" s="124" t="e">
        <f>[32]Loka!#REF!</f>
        <v>#REF!</v>
      </c>
      <c r="EAN158" s="125" t="e">
        <f>EAL158*[31]Loka!_xlbgnm.EAM16</f>
        <v>#REF!</v>
      </c>
      <c r="EAO158" s="62" t="s">
        <v>291</v>
      </c>
      <c r="EAP158" s="123" t="e">
        <f>[32]Loka!#REF!</f>
        <v>#REF!</v>
      </c>
      <c r="EAQ158" s="124" t="e">
        <f>[32]Loka!#REF!</f>
        <v>#REF!</v>
      </c>
      <c r="EAR158" s="125" t="e">
        <f>EAP158*[31]Loka!_xlbgnm.EAQ16</f>
        <v>#REF!</v>
      </c>
      <c r="EAS158" s="62" t="s">
        <v>291</v>
      </c>
      <c r="EAT158" s="123" t="e">
        <f>[32]Loka!#REF!</f>
        <v>#REF!</v>
      </c>
      <c r="EAU158" s="124" t="e">
        <f>[32]Loka!#REF!</f>
        <v>#REF!</v>
      </c>
      <c r="EAV158" s="125" t="e">
        <f>EAT158*[31]Loka!_xlbgnm.EAU16</f>
        <v>#REF!</v>
      </c>
      <c r="EAW158" s="62" t="s">
        <v>291</v>
      </c>
      <c r="EAX158" s="123" t="e">
        <f>[32]Loka!#REF!</f>
        <v>#REF!</v>
      </c>
      <c r="EAY158" s="124" t="e">
        <f>[32]Loka!#REF!</f>
        <v>#REF!</v>
      </c>
      <c r="EAZ158" s="125" t="e">
        <f>EAX158*[31]Loka!_xlbgnm.EAY16</f>
        <v>#REF!</v>
      </c>
      <c r="EBA158" s="62" t="s">
        <v>291</v>
      </c>
      <c r="EBB158" s="123" t="e">
        <f>[32]Loka!#REF!</f>
        <v>#REF!</v>
      </c>
      <c r="EBC158" s="124" t="e">
        <f>[32]Loka!#REF!</f>
        <v>#REF!</v>
      </c>
      <c r="EBD158" s="125" t="e">
        <f>EBB158*[31]Loka!_xlbgnm.EBC16</f>
        <v>#REF!</v>
      </c>
      <c r="EBE158" s="62" t="s">
        <v>291</v>
      </c>
      <c r="EBF158" s="123" t="e">
        <f>[32]Loka!#REF!</f>
        <v>#REF!</v>
      </c>
      <c r="EBG158" s="124" t="e">
        <f>[32]Loka!#REF!</f>
        <v>#REF!</v>
      </c>
      <c r="EBH158" s="125" t="e">
        <f>EBF158*[31]Loka!_xlbgnm.EBG16</f>
        <v>#REF!</v>
      </c>
      <c r="EBI158" s="62" t="s">
        <v>291</v>
      </c>
      <c r="EBJ158" s="123" t="e">
        <f>[32]Loka!#REF!</f>
        <v>#REF!</v>
      </c>
      <c r="EBK158" s="124" t="e">
        <f>[32]Loka!#REF!</f>
        <v>#REF!</v>
      </c>
      <c r="EBL158" s="125" t="e">
        <f>EBJ158*[31]Loka!_xlbgnm.EBK16</f>
        <v>#REF!</v>
      </c>
      <c r="EBM158" s="62" t="s">
        <v>291</v>
      </c>
      <c r="EBN158" s="123" t="e">
        <f>[32]Loka!#REF!</f>
        <v>#REF!</v>
      </c>
      <c r="EBO158" s="124" t="e">
        <f>[32]Loka!#REF!</f>
        <v>#REF!</v>
      </c>
      <c r="EBP158" s="125" t="e">
        <f>EBN158*[31]Loka!_xlbgnm.EBO16</f>
        <v>#REF!</v>
      </c>
      <c r="EBQ158" s="62" t="s">
        <v>291</v>
      </c>
      <c r="EBR158" s="123" t="e">
        <f>[32]Loka!#REF!</f>
        <v>#REF!</v>
      </c>
      <c r="EBS158" s="124" t="e">
        <f>[32]Loka!#REF!</f>
        <v>#REF!</v>
      </c>
      <c r="EBT158" s="125" t="e">
        <f>EBR158*[31]Loka!_xlbgnm.EBS16</f>
        <v>#REF!</v>
      </c>
      <c r="EBU158" s="62" t="s">
        <v>291</v>
      </c>
      <c r="EBV158" s="123" t="e">
        <f>[32]Loka!#REF!</f>
        <v>#REF!</v>
      </c>
      <c r="EBW158" s="124" t="e">
        <f>[32]Loka!#REF!</f>
        <v>#REF!</v>
      </c>
      <c r="EBX158" s="125" t="e">
        <f>EBV158*[31]Loka!_xlbgnm.EBW16</f>
        <v>#REF!</v>
      </c>
      <c r="EBY158" s="62" t="s">
        <v>291</v>
      </c>
      <c r="EBZ158" s="123" t="e">
        <f>[32]Loka!#REF!</f>
        <v>#REF!</v>
      </c>
      <c r="ECA158" s="124" t="e">
        <f>[32]Loka!#REF!</f>
        <v>#REF!</v>
      </c>
      <c r="ECB158" s="125" t="e">
        <f>EBZ158*[31]Loka!_xlbgnm.ECA16</f>
        <v>#REF!</v>
      </c>
      <c r="ECC158" s="62" t="s">
        <v>291</v>
      </c>
      <c r="ECD158" s="123" t="e">
        <f>[32]Loka!#REF!</f>
        <v>#REF!</v>
      </c>
      <c r="ECE158" s="124" t="e">
        <f>[32]Loka!#REF!</f>
        <v>#REF!</v>
      </c>
      <c r="ECF158" s="125" t="e">
        <f>ECD158*[31]Loka!_xlbgnm.ECE16</f>
        <v>#REF!</v>
      </c>
      <c r="ECG158" s="62" t="s">
        <v>291</v>
      </c>
      <c r="ECH158" s="123" t="e">
        <f>[32]Loka!#REF!</f>
        <v>#REF!</v>
      </c>
      <c r="ECI158" s="124" t="e">
        <f>[32]Loka!#REF!</f>
        <v>#REF!</v>
      </c>
      <c r="ECJ158" s="125" t="e">
        <f>ECH158*[31]Loka!_xlbgnm.ECI16</f>
        <v>#REF!</v>
      </c>
      <c r="ECK158" s="62" t="s">
        <v>291</v>
      </c>
      <c r="ECL158" s="123" t="e">
        <f>[32]Loka!#REF!</f>
        <v>#REF!</v>
      </c>
      <c r="ECM158" s="124" t="e">
        <f>[32]Loka!#REF!</f>
        <v>#REF!</v>
      </c>
      <c r="ECN158" s="125" t="e">
        <f>ECL158*[31]Loka!_xlbgnm.ECM16</f>
        <v>#REF!</v>
      </c>
      <c r="ECO158" s="62" t="s">
        <v>291</v>
      </c>
      <c r="ECP158" s="123" t="e">
        <f>[32]Loka!#REF!</f>
        <v>#REF!</v>
      </c>
      <c r="ECQ158" s="124" t="e">
        <f>[32]Loka!#REF!</f>
        <v>#REF!</v>
      </c>
      <c r="ECR158" s="125" t="e">
        <f>ECP158*[31]Loka!_xlbgnm.ECQ16</f>
        <v>#REF!</v>
      </c>
      <c r="ECS158" s="62" t="s">
        <v>291</v>
      </c>
      <c r="ECT158" s="123" t="e">
        <f>[32]Loka!#REF!</f>
        <v>#REF!</v>
      </c>
      <c r="ECU158" s="124" t="e">
        <f>[32]Loka!#REF!</f>
        <v>#REF!</v>
      </c>
      <c r="ECV158" s="125" t="e">
        <f>ECT158*[31]Loka!_xlbgnm.ECU16</f>
        <v>#REF!</v>
      </c>
      <c r="ECW158" s="62" t="s">
        <v>291</v>
      </c>
      <c r="ECX158" s="123" t="e">
        <f>[32]Loka!#REF!</f>
        <v>#REF!</v>
      </c>
      <c r="ECY158" s="124" t="e">
        <f>[32]Loka!#REF!</f>
        <v>#REF!</v>
      </c>
      <c r="ECZ158" s="125" t="e">
        <f>ECX158*[31]Loka!_xlbgnm.ECY16</f>
        <v>#REF!</v>
      </c>
      <c r="EDA158" s="62" t="s">
        <v>291</v>
      </c>
      <c r="EDB158" s="123" t="e">
        <f>[32]Loka!#REF!</f>
        <v>#REF!</v>
      </c>
      <c r="EDC158" s="124" t="e">
        <f>[32]Loka!#REF!</f>
        <v>#REF!</v>
      </c>
      <c r="EDD158" s="125" t="e">
        <f>EDB158*[31]Loka!_xlbgnm.EDC16</f>
        <v>#REF!</v>
      </c>
      <c r="EDE158" s="62" t="s">
        <v>291</v>
      </c>
      <c r="EDF158" s="123" t="e">
        <f>[32]Loka!#REF!</f>
        <v>#REF!</v>
      </c>
      <c r="EDG158" s="124" t="e">
        <f>[32]Loka!#REF!</f>
        <v>#REF!</v>
      </c>
      <c r="EDH158" s="125" t="e">
        <f>EDF158*[31]Loka!_xlbgnm.EDG16</f>
        <v>#REF!</v>
      </c>
      <c r="EDI158" s="62" t="s">
        <v>291</v>
      </c>
      <c r="EDJ158" s="123" t="e">
        <f>[32]Loka!#REF!</f>
        <v>#REF!</v>
      </c>
      <c r="EDK158" s="124" t="e">
        <f>[32]Loka!#REF!</f>
        <v>#REF!</v>
      </c>
      <c r="EDL158" s="125" t="e">
        <f>EDJ158*[31]Loka!_xlbgnm.EDK16</f>
        <v>#REF!</v>
      </c>
      <c r="EDM158" s="62" t="s">
        <v>291</v>
      </c>
      <c r="EDN158" s="123" t="e">
        <f>[32]Loka!#REF!</f>
        <v>#REF!</v>
      </c>
      <c r="EDO158" s="124" t="e">
        <f>[32]Loka!#REF!</f>
        <v>#REF!</v>
      </c>
      <c r="EDP158" s="125" t="e">
        <f>EDN158*[31]Loka!_xlbgnm.EDO16</f>
        <v>#REF!</v>
      </c>
      <c r="EDQ158" s="62" t="s">
        <v>291</v>
      </c>
      <c r="EDR158" s="123" t="e">
        <f>[32]Loka!#REF!</f>
        <v>#REF!</v>
      </c>
      <c r="EDS158" s="124" t="e">
        <f>[32]Loka!#REF!</f>
        <v>#REF!</v>
      </c>
      <c r="EDT158" s="125" t="e">
        <f>EDR158*[31]Loka!_xlbgnm.EDS16</f>
        <v>#REF!</v>
      </c>
      <c r="EDU158" s="62" t="s">
        <v>291</v>
      </c>
      <c r="EDV158" s="123" t="e">
        <f>[32]Loka!#REF!</f>
        <v>#REF!</v>
      </c>
      <c r="EDW158" s="124" t="e">
        <f>[32]Loka!#REF!</f>
        <v>#REF!</v>
      </c>
      <c r="EDX158" s="125" t="e">
        <f>EDV158*[31]Loka!_xlbgnm.EDW16</f>
        <v>#REF!</v>
      </c>
      <c r="EDY158" s="62" t="s">
        <v>291</v>
      </c>
      <c r="EDZ158" s="123" t="e">
        <f>[32]Loka!#REF!</f>
        <v>#REF!</v>
      </c>
      <c r="EEA158" s="124" t="e">
        <f>[32]Loka!#REF!</f>
        <v>#REF!</v>
      </c>
      <c r="EEB158" s="125" t="e">
        <f>EDZ158*[31]Loka!_xlbgnm.EEA16</f>
        <v>#REF!</v>
      </c>
      <c r="EEC158" s="62" t="s">
        <v>291</v>
      </c>
      <c r="EED158" s="123" t="e">
        <f>[32]Loka!#REF!</f>
        <v>#REF!</v>
      </c>
      <c r="EEE158" s="124" t="e">
        <f>[32]Loka!#REF!</f>
        <v>#REF!</v>
      </c>
      <c r="EEF158" s="125" t="e">
        <f>EED158*[31]Loka!_xlbgnm.EEE16</f>
        <v>#REF!</v>
      </c>
      <c r="EEG158" s="62" t="s">
        <v>291</v>
      </c>
      <c r="EEH158" s="123" t="e">
        <f>[32]Loka!#REF!</f>
        <v>#REF!</v>
      </c>
      <c r="EEI158" s="124" t="e">
        <f>[32]Loka!#REF!</f>
        <v>#REF!</v>
      </c>
      <c r="EEJ158" s="125" t="e">
        <f>EEH158*[31]Loka!_xlbgnm.EEI16</f>
        <v>#REF!</v>
      </c>
      <c r="EEK158" s="62" t="s">
        <v>291</v>
      </c>
      <c r="EEL158" s="123" t="e">
        <f>[32]Loka!#REF!</f>
        <v>#REF!</v>
      </c>
      <c r="EEM158" s="124" t="e">
        <f>[32]Loka!#REF!</f>
        <v>#REF!</v>
      </c>
      <c r="EEN158" s="125" t="e">
        <f>EEL158*[31]Loka!_xlbgnm.EEM16</f>
        <v>#REF!</v>
      </c>
      <c r="EEO158" s="62" t="s">
        <v>291</v>
      </c>
      <c r="EEP158" s="123" t="e">
        <f>[32]Loka!#REF!</f>
        <v>#REF!</v>
      </c>
      <c r="EEQ158" s="124" t="e">
        <f>[32]Loka!#REF!</f>
        <v>#REF!</v>
      </c>
      <c r="EER158" s="125" t="e">
        <f>EEP158*[31]Loka!_xlbgnm.EEQ16</f>
        <v>#REF!</v>
      </c>
      <c r="EES158" s="62" t="s">
        <v>291</v>
      </c>
      <c r="EET158" s="123" t="e">
        <f>[32]Loka!#REF!</f>
        <v>#REF!</v>
      </c>
      <c r="EEU158" s="124" t="e">
        <f>[32]Loka!#REF!</f>
        <v>#REF!</v>
      </c>
      <c r="EEV158" s="125" t="e">
        <f>EET158*[31]Loka!_xlbgnm.EEU16</f>
        <v>#REF!</v>
      </c>
      <c r="EEW158" s="62" t="s">
        <v>291</v>
      </c>
      <c r="EEX158" s="123" t="e">
        <f>[32]Loka!#REF!</f>
        <v>#REF!</v>
      </c>
      <c r="EEY158" s="124" t="e">
        <f>[32]Loka!#REF!</f>
        <v>#REF!</v>
      </c>
      <c r="EEZ158" s="125" t="e">
        <f>EEX158*[31]Loka!_xlbgnm.EEY16</f>
        <v>#REF!</v>
      </c>
      <c r="EFA158" s="62" t="s">
        <v>291</v>
      </c>
      <c r="EFB158" s="123" t="e">
        <f>[32]Loka!#REF!</f>
        <v>#REF!</v>
      </c>
      <c r="EFC158" s="124" t="e">
        <f>[32]Loka!#REF!</f>
        <v>#REF!</v>
      </c>
      <c r="EFD158" s="125" t="e">
        <f>EFB158*[31]Loka!_xlbgnm.EFC16</f>
        <v>#REF!</v>
      </c>
      <c r="EFE158" s="62" t="s">
        <v>291</v>
      </c>
      <c r="EFF158" s="123" t="e">
        <f>[32]Loka!#REF!</f>
        <v>#REF!</v>
      </c>
      <c r="EFG158" s="124" t="e">
        <f>[32]Loka!#REF!</f>
        <v>#REF!</v>
      </c>
      <c r="EFH158" s="125" t="e">
        <f>EFF158*[31]Loka!_xlbgnm.EFG16</f>
        <v>#REF!</v>
      </c>
      <c r="EFI158" s="62" t="s">
        <v>291</v>
      </c>
      <c r="EFJ158" s="123" t="e">
        <f>[32]Loka!#REF!</f>
        <v>#REF!</v>
      </c>
      <c r="EFK158" s="124" t="e">
        <f>[32]Loka!#REF!</f>
        <v>#REF!</v>
      </c>
      <c r="EFL158" s="125" t="e">
        <f>EFJ158*[31]Loka!_xlbgnm.EFK16</f>
        <v>#REF!</v>
      </c>
      <c r="EFM158" s="62" t="s">
        <v>291</v>
      </c>
      <c r="EFN158" s="123" t="e">
        <f>[32]Loka!#REF!</f>
        <v>#REF!</v>
      </c>
      <c r="EFO158" s="124" t="e">
        <f>[32]Loka!#REF!</f>
        <v>#REF!</v>
      </c>
      <c r="EFP158" s="125" t="e">
        <f>EFN158*[31]Loka!_xlbgnm.EFO16</f>
        <v>#REF!</v>
      </c>
      <c r="EFQ158" s="62" t="s">
        <v>291</v>
      </c>
      <c r="EFR158" s="123" t="e">
        <f>[32]Loka!#REF!</f>
        <v>#REF!</v>
      </c>
      <c r="EFS158" s="124" t="e">
        <f>[32]Loka!#REF!</f>
        <v>#REF!</v>
      </c>
      <c r="EFT158" s="125" t="e">
        <f>EFR158*[31]Loka!_xlbgnm.EFS16</f>
        <v>#REF!</v>
      </c>
      <c r="EFU158" s="62" t="s">
        <v>291</v>
      </c>
      <c r="EFV158" s="123" t="e">
        <f>[32]Loka!#REF!</f>
        <v>#REF!</v>
      </c>
      <c r="EFW158" s="124" t="e">
        <f>[32]Loka!#REF!</f>
        <v>#REF!</v>
      </c>
      <c r="EFX158" s="125" t="e">
        <f>EFV158*[31]Loka!_xlbgnm.EFW16</f>
        <v>#REF!</v>
      </c>
      <c r="EFY158" s="62" t="s">
        <v>291</v>
      </c>
      <c r="EFZ158" s="123" t="e">
        <f>[32]Loka!#REF!</f>
        <v>#REF!</v>
      </c>
      <c r="EGA158" s="124" t="e">
        <f>[32]Loka!#REF!</f>
        <v>#REF!</v>
      </c>
      <c r="EGB158" s="125" t="e">
        <f>EFZ158*[31]Loka!_xlbgnm.EGA16</f>
        <v>#REF!</v>
      </c>
      <c r="EGC158" s="62" t="s">
        <v>291</v>
      </c>
      <c r="EGD158" s="123" t="e">
        <f>[32]Loka!#REF!</f>
        <v>#REF!</v>
      </c>
      <c r="EGE158" s="124" t="e">
        <f>[32]Loka!#REF!</f>
        <v>#REF!</v>
      </c>
      <c r="EGF158" s="125" t="e">
        <f>EGD158*[31]Loka!_xlbgnm.EGE16</f>
        <v>#REF!</v>
      </c>
      <c r="EGG158" s="62" t="s">
        <v>291</v>
      </c>
      <c r="EGH158" s="123" t="e">
        <f>[32]Loka!#REF!</f>
        <v>#REF!</v>
      </c>
      <c r="EGI158" s="124" t="e">
        <f>[32]Loka!#REF!</f>
        <v>#REF!</v>
      </c>
      <c r="EGJ158" s="125" t="e">
        <f>EGH158*[31]Loka!_xlbgnm.EGI16</f>
        <v>#REF!</v>
      </c>
      <c r="EGK158" s="62" t="s">
        <v>291</v>
      </c>
      <c r="EGL158" s="123" t="e">
        <f>[32]Loka!#REF!</f>
        <v>#REF!</v>
      </c>
      <c r="EGM158" s="124" t="e">
        <f>[32]Loka!#REF!</f>
        <v>#REF!</v>
      </c>
      <c r="EGN158" s="125" t="e">
        <f>EGL158*[31]Loka!_xlbgnm.EGM16</f>
        <v>#REF!</v>
      </c>
      <c r="EGO158" s="62" t="s">
        <v>291</v>
      </c>
      <c r="EGP158" s="123" t="e">
        <f>[32]Loka!#REF!</f>
        <v>#REF!</v>
      </c>
      <c r="EGQ158" s="124" t="e">
        <f>[32]Loka!#REF!</f>
        <v>#REF!</v>
      </c>
      <c r="EGR158" s="125" t="e">
        <f>EGP158*[31]Loka!_xlbgnm.EGQ16</f>
        <v>#REF!</v>
      </c>
      <c r="EGS158" s="62" t="s">
        <v>291</v>
      </c>
      <c r="EGT158" s="123" t="e">
        <f>[32]Loka!#REF!</f>
        <v>#REF!</v>
      </c>
      <c r="EGU158" s="124" t="e">
        <f>[32]Loka!#REF!</f>
        <v>#REF!</v>
      </c>
      <c r="EGV158" s="125" t="e">
        <f>EGT158*[31]Loka!_xlbgnm.EGU16</f>
        <v>#REF!</v>
      </c>
      <c r="EGW158" s="62" t="s">
        <v>291</v>
      </c>
      <c r="EGX158" s="123" t="e">
        <f>[32]Loka!#REF!</f>
        <v>#REF!</v>
      </c>
      <c r="EGY158" s="124" t="e">
        <f>[32]Loka!#REF!</f>
        <v>#REF!</v>
      </c>
      <c r="EGZ158" s="125" t="e">
        <f>EGX158*[31]Loka!_xlbgnm.EGY16</f>
        <v>#REF!</v>
      </c>
      <c r="EHA158" s="62" t="s">
        <v>291</v>
      </c>
      <c r="EHB158" s="123" t="e">
        <f>[32]Loka!#REF!</f>
        <v>#REF!</v>
      </c>
      <c r="EHC158" s="124" t="e">
        <f>[32]Loka!#REF!</f>
        <v>#REF!</v>
      </c>
      <c r="EHD158" s="125" t="e">
        <f>EHB158*[31]Loka!_xlbgnm.EHC16</f>
        <v>#REF!</v>
      </c>
      <c r="EHE158" s="62" t="s">
        <v>291</v>
      </c>
      <c r="EHF158" s="123" t="e">
        <f>[32]Loka!#REF!</f>
        <v>#REF!</v>
      </c>
      <c r="EHG158" s="124" t="e">
        <f>[32]Loka!#REF!</f>
        <v>#REF!</v>
      </c>
      <c r="EHH158" s="125" t="e">
        <f>EHF158*[31]Loka!_xlbgnm.EHG16</f>
        <v>#REF!</v>
      </c>
      <c r="EHI158" s="62" t="s">
        <v>291</v>
      </c>
      <c r="EHJ158" s="123" t="e">
        <f>[32]Loka!#REF!</f>
        <v>#REF!</v>
      </c>
      <c r="EHK158" s="124" t="e">
        <f>[32]Loka!#REF!</f>
        <v>#REF!</v>
      </c>
      <c r="EHL158" s="125" t="e">
        <f>EHJ158*[31]Loka!_xlbgnm.EHK16</f>
        <v>#REF!</v>
      </c>
      <c r="EHM158" s="62" t="s">
        <v>291</v>
      </c>
      <c r="EHN158" s="123" t="e">
        <f>[32]Loka!#REF!</f>
        <v>#REF!</v>
      </c>
      <c r="EHO158" s="124" t="e">
        <f>[32]Loka!#REF!</f>
        <v>#REF!</v>
      </c>
      <c r="EHP158" s="125" t="e">
        <f>EHN158*[31]Loka!_xlbgnm.EHO16</f>
        <v>#REF!</v>
      </c>
      <c r="EHQ158" s="62" t="s">
        <v>291</v>
      </c>
      <c r="EHR158" s="123" t="e">
        <f>[32]Loka!#REF!</f>
        <v>#REF!</v>
      </c>
      <c r="EHS158" s="124" t="e">
        <f>[32]Loka!#REF!</f>
        <v>#REF!</v>
      </c>
      <c r="EHT158" s="125" t="e">
        <f>EHR158*[31]Loka!_xlbgnm.EHS16</f>
        <v>#REF!</v>
      </c>
      <c r="EHU158" s="62" t="s">
        <v>291</v>
      </c>
      <c r="EHV158" s="123" t="e">
        <f>[32]Loka!#REF!</f>
        <v>#REF!</v>
      </c>
      <c r="EHW158" s="124" t="e">
        <f>[32]Loka!#REF!</f>
        <v>#REF!</v>
      </c>
      <c r="EHX158" s="125" t="e">
        <f>EHV158*[31]Loka!_xlbgnm.EHW16</f>
        <v>#REF!</v>
      </c>
      <c r="EHY158" s="62" t="s">
        <v>291</v>
      </c>
      <c r="EHZ158" s="123" t="e">
        <f>[32]Loka!#REF!</f>
        <v>#REF!</v>
      </c>
      <c r="EIA158" s="124" t="e">
        <f>[32]Loka!#REF!</f>
        <v>#REF!</v>
      </c>
      <c r="EIB158" s="125" t="e">
        <f>EHZ158*[31]Loka!_xlbgnm.EIA16</f>
        <v>#REF!</v>
      </c>
      <c r="EIC158" s="62" t="s">
        <v>291</v>
      </c>
      <c r="EID158" s="123" t="e">
        <f>[32]Loka!#REF!</f>
        <v>#REF!</v>
      </c>
      <c r="EIE158" s="124" t="e">
        <f>[32]Loka!#REF!</f>
        <v>#REF!</v>
      </c>
      <c r="EIF158" s="125" t="e">
        <f>EID158*[31]Loka!_xlbgnm.EIE16</f>
        <v>#REF!</v>
      </c>
      <c r="EIG158" s="62" t="s">
        <v>291</v>
      </c>
      <c r="EIH158" s="123" t="e">
        <f>[32]Loka!#REF!</f>
        <v>#REF!</v>
      </c>
      <c r="EII158" s="124" t="e">
        <f>[32]Loka!#REF!</f>
        <v>#REF!</v>
      </c>
      <c r="EIJ158" s="125" t="e">
        <f>EIH158*[31]Loka!_xlbgnm.EII16</f>
        <v>#REF!</v>
      </c>
      <c r="EIK158" s="62" t="s">
        <v>291</v>
      </c>
      <c r="EIL158" s="123" t="e">
        <f>[32]Loka!#REF!</f>
        <v>#REF!</v>
      </c>
      <c r="EIM158" s="124" t="e">
        <f>[32]Loka!#REF!</f>
        <v>#REF!</v>
      </c>
      <c r="EIN158" s="125" t="e">
        <f>EIL158*[31]Loka!_xlbgnm.EIM16</f>
        <v>#REF!</v>
      </c>
      <c r="EIO158" s="62" t="s">
        <v>291</v>
      </c>
      <c r="EIP158" s="123" t="e">
        <f>[32]Loka!#REF!</f>
        <v>#REF!</v>
      </c>
      <c r="EIQ158" s="124" t="e">
        <f>[32]Loka!#REF!</f>
        <v>#REF!</v>
      </c>
      <c r="EIR158" s="125" t="e">
        <f>EIP158*[31]Loka!_xlbgnm.EIQ16</f>
        <v>#REF!</v>
      </c>
      <c r="EIS158" s="62" t="s">
        <v>291</v>
      </c>
      <c r="EIT158" s="123" t="e">
        <f>[32]Loka!#REF!</f>
        <v>#REF!</v>
      </c>
      <c r="EIU158" s="124" t="e">
        <f>[32]Loka!#REF!</f>
        <v>#REF!</v>
      </c>
      <c r="EIV158" s="125" t="e">
        <f>EIT158*[31]Loka!_xlbgnm.EIU16</f>
        <v>#REF!</v>
      </c>
      <c r="EIW158" s="62" t="s">
        <v>291</v>
      </c>
      <c r="EIX158" s="123" t="e">
        <f>[32]Loka!#REF!</f>
        <v>#REF!</v>
      </c>
      <c r="EIY158" s="124" t="e">
        <f>[32]Loka!#REF!</f>
        <v>#REF!</v>
      </c>
      <c r="EIZ158" s="125" t="e">
        <f>EIX158*[31]Loka!_xlbgnm.EIY16</f>
        <v>#REF!</v>
      </c>
      <c r="EJA158" s="62" t="s">
        <v>291</v>
      </c>
      <c r="EJB158" s="123" t="e">
        <f>[32]Loka!#REF!</f>
        <v>#REF!</v>
      </c>
      <c r="EJC158" s="124" t="e">
        <f>[32]Loka!#REF!</f>
        <v>#REF!</v>
      </c>
      <c r="EJD158" s="125" t="e">
        <f>EJB158*[31]Loka!_xlbgnm.EJC16</f>
        <v>#REF!</v>
      </c>
      <c r="EJE158" s="62" t="s">
        <v>291</v>
      </c>
      <c r="EJF158" s="123" t="e">
        <f>[32]Loka!#REF!</f>
        <v>#REF!</v>
      </c>
      <c r="EJG158" s="124" t="e">
        <f>[32]Loka!#REF!</f>
        <v>#REF!</v>
      </c>
      <c r="EJH158" s="125" t="e">
        <f>EJF158*[31]Loka!_xlbgnm.EJG16</f>
        <v>#REF!</v>
      </c>
      <c r="EJI158" s="62" t="s">
        <v>291</v>
      </c>
      <c r="EJJ158" s="123" t="e">
        <f>[32]Loka!#REF!</f>
        <v>#REF!</v>
      </c>
      <c r="EJK158" s="124" t="e">
        <f>[32]Loka!#REF!</f>
        <v>#REF!</v>
      </c>
      <c r="EJL158" s="125" t="e">
        <f>EJJ158*[31]Loka!_xlbgnm.EJK16</f>
        <v>#REF!</v>
      </c>
      <c r="EJM158" s="62" t="s">
        <v>291</v>
      </c>
      <c r="EJN158" s="123" t="e">
        <f>[32]Loka!#REF!</f>
        <v>#REF!</v>
      </c>
      <c r="EJO158" s="124" t="e">
        <f>[32]Loka!#REF!</f>
        <v>#REF!</v>
      </c>
      <c r="EJP158" s="125" t="e">
        <f>EJN158*[31]Loka!_xlbgnm.EJO16</f>
        <v>#REF!</v>
      </c>
      <c r="EJQ158" s="62" t="s">
        <v>291</v>
      </c>
      <c r="EJR158" s="123" t="e">
        <f>[32]Loka!#REF!</f>
        <v>#REF!</v>
      </c>
      <c r="EJS158" s="124" t="e">
        <f>[32]Loka!#REF!</f>
        <v>#REF!</v>
      </c>
      <c r="EJT158" s="125" t="e">
        <f>EJR158*[31]Loka!_xlbgnm.EJS16</f>
        <v>#REF!</v>
      </c>
      <c r="EJU158" s="62" t="s">
        <v>291</v>
      </c>
      <c r="EJV158" s="123" t="e">
        <f>[32]Loka!#REF!</f>
        <v>#REF!</v>
      </c>
      <c r="EJW158" s="124" t="e">
        <f>[32]Loka!#REF!</f>
        <v>#REF!</v>
      </c>
      <c r="EJX158" s="125" t="e">
        <f>EJV158*[31]Loka!_xlbgnm.EJW16</f>
        <v>#REF!</v>
      </c>
      <c r="EJY158" s="62" t="s">
        <v>291</v>
      </c>
      <c r="EJZ158" s="123" t="e">
        <f>[32]Loka!#REF!</f>
        <v>#REF!</v>
      </c>
      <c r="EKA158" s="124" t="e">
        <f>[32]Loka!#REF!</f>
        <v>#REF!</v>
      </c>
      <c r="EKB158" s="125" t="e">
        <f>EJZ158*[31]Loka!_xlbgnm.EKA16</f>
        <v>#REF!</v>
      </c>
      <c r="EKC158" s="62" t="s">
        <v>291</v>
      </c>
      <c r="EKD158" s="123" t="e">
        <f>[32]Loka!#REF!</f>
        <v>#REF!</v>
      </c>
      <c r="EKE158" s="124" t="e">
        <f>[32]Loka!#REF!</f>
        <v>#REF!</v>
      </c>
      <c r="EKF158" s="125" t="e">
        <f>EKD158*[31]Loka!_xlbgnm.EKE16</f>
        <v>#REF!</v>
      </c>
      <c r="EKG158" s="62" t="s">
        <v>291</v>
      </c>
      <c r="EKH158" s="123" t="e">
        <f>[32]Loka!#REF!</f>
        <v>#REF!</v>
      </c>
      <c r="EKI158" s="124" t="e">
        <f>[32]Loka!#REF!</f>
        <v>#REF!</v>
      </c>
      <c r="EKJ158" s="125" t="e">
        <f>EKH158*[31]Loka!_xlbgnm.EKI16</f>
        <v>#REF!</v>
      </c>
      <c r="EKK158" s="62" t="s">
        <v>291</v>
      </c>
      <c r="EKL158" s="123" t="e">
        <f>[32]Loka!#REF!</f>
        <v>#REF!</v>
      </c>
      <c r="EKM158" s="124" t="e">
        <f>[32]Loka!#REF!</f>
        <v>#REF!</v>
      </c>
      <c r="EKN158" s="125" t="e">
        <f>EKL158*[31]Loka!_xlbgnm.EKM16</f>
        <v>#REF!</v>
      </c>
      <c r="EKO158" s="62" t="s">
        <v>291</v>
      </c>
      <c r="EKP158" s="123" t="e">
        <f>[32]Loka!#REF!</f>
        <v>#REF!</v>
      </c>
      <c r="EKQ158" s="124" t="e">
        <f>[32]Loka!#REF!</f>
        <v>#REF!</v>
      </c>
      <c r="EKR158" s="125" t="e">
        <f>EKP158*[31]Loka!_xlbgnm.EKQ16</f>
        <v>#REF!</v>
      </c>
      <c r="EKS158" s="62" t="s">
        <v>291</v>
      </c>
      <c r="EKT158" s="123" t="e">
        <f>[32]Loka!#REF!</f>
        <v>#REF!</v>
      </c>
      <c r="EKU158" s="124" t="e">
        <f>[32]Loka!#REF!</f>
        <v>#REF!</v>
      </c>
      <c r="EKV158" s="125" t="e">
        <f>EKT158*[31]Loka!_xlbgnm.EKU16</f>
        <v>#REF!</v>
      </c>
      <c r="EKW158" s="62" t="s">
        <v>291</v>
      </c>
      <c r="EKX158" s="123" t="e">
        <f>[32]Loka!#REF!</f>
        <v>#REF!</v>
      </c>
      <c r="EKY158" s="124" t="e">
        <f>[32]Loka!#REF!</f>
        <v>#REF!</v>
      </c>
      <c r="EKZ158" s="125" t="e">
        <f>EKX158*[31]Loka!_xlbgnm.EKY16</f>
        <v>#REF!</v>
      </c>
      <c r="ELA158" s="62" t="s">
        <v>291</v>
      </c>
      <c r="ELB158" s="123" t="e">
        <f>[32]Loka!#REF!</f>
        <v>#REF!</v>
      </c>
      <c r="ELC158" s="124" t="e">
        <f>[32]Loka!#REF!</f>
        <v>#REF!</v>
      </c>
      <c r="ELD158" s="125" t="e">
        <f>ELB158*[31]Loka!_xlbgnm.ELC16</f>
        <v>#REF!</v>
      </c>
      <c r="ELE158" s="62" t="s">
        <v>291</v>
      </c>
      <c r="ELF158" s="123" t="e">
        <f>[32]Loka!#REF!</f>
        <v>#REF!</v>
      </c>
      <c r="ELG158" s="124" t="e">
        <f>[32]Loka!#REF!</f>
        <v>#REF!</v>
      </c>
      <c r="ELH158" s="125" t="e">
        <f>ELF158*[31]Loka!_xlbgnm.ELG16</f>
        <v>#REF!</v>
      </c>
      <c r="ELI158" s="62" t="s">
        <v>291</v>
      </c>
      <c r="ELJ158" s="123" t="e">
        <f>[32]Loka!#REF!</f>
        <v>#REF!</v>
      </c>
      <c r="ELK158" s="124" t="e">
        <f>[32]Loka!#REF!</f>
        <v>#REF!</v>
      </c>
      <c r="ELL158" s="125" t="e">
        <f>ELJ158*[31]Loka!_xlbgnm.ELK16</f>
        <v>#REF!</v>
      </c>
      <c r="ELM158" s="62" t="s">
        <v>291</v>
      </c>
      <c r="ELN158" s="123" t="e">
        <f>[32]Loka!#REF!</f>
        <v>#REF!</v>
      </c>
      <c r="ELO158" s="124" t="e">
        <f>[32]Loka!#REF!</f>
        <v>#REF!</v>
      </c>
      <c r="ELP158" s="125" t="e">
        <f>ELN158*[31]Loka!_xlbgnm.ELO16</f>
        <v>#REF!</v>
      </c>
      <c r="ELQ158" s="62" t="s">
        <v>291</v>
      </c>
      <c r="ELR158" s="123" t="e">
        <f>[32]Loka!#REF!</f>
        <v>#REF!</v>
      </c>
      <c r="ELS158" s="124" t="e">
        <f>[32]Loka!#REF!</f>
        <v>#REF!</v>
      </c>
      <c r="ELT158" s="125" t="e">
        <f>ELR158*[31]Loka!_xlbgnm.ELS16</f>
        <v>#REF!</v>
      </c>
      <c r="ELU158" s="62" t="s">
        <v>291</v>
      </c>
      <c r="ELV158" s="123" t="e">
        <f>[32]Loka!#REF!</f>
        <v>#REF!</v>
      </c>
      <c r="ELW158" s="124" t="e">
        <f>[32]Loka!#REF!</f>
        <v>#REF!</v>
      </c>
      <c r="ELX158" s="125" t="e">
        <f>ELV158*[31]Loka!_xlbgnm.ELW16</f>
        <v>#REF!</v>
      </c>
      <c r="ELY158" s="62" t="s">
        <v>291</v>
      </c>
      <c r="ELZ158" s="123" t="e">
        <f>[32]Loka!#REF!</f>
        <v>#REF!</v>
      </c>
      <c r="EMA158" s="124" t="e">
        <f>[32]Loka!#REF!</f>
        <v>#REF!</v>
      </c>
      <c r="EMB158" s="125" t="e">
        <f>ELZ158*[31]Loka!_xlbgnm.EMA16</f>
        <v>#REF!</v>
      </c>
      <c r="EMC158" s="62" t="s">
        <v>291</v>
      </c>
      <c r="EMD158" s="123" t="e">
        <f>[32]Loka!#REF!</f>
        <v>#REF!</v>
      </c>
      <c r="EME158" s="124" t="e">
        <f>[32]Loka!#REF!</f>
        <v>#REF!</v>
      </c>
      <c r="EMF158" s="125" t="e">
        <f>EMD158*[31]Loka!_xlbgnm.EME16</f>
        <v>#REF!</v>
      </c>
      <c r="EMG158" s="62" t="s">
        <v>291</v>
      </c>
      <c r="EMH158" s="123" t="e">
        <f>[32]Loka!#REF!</f>
        <v>#REF!</v>
      </c>
      <c r="EMI158" s="124" t="e">
        <f>[32]Loka!#REF!</f>
        <v>#REF!</v>
      </c>
      <c r="EMJ158" s="125" t="e">
        <f>EMH158*[31]Loka!_xlbgnm.EMI16</f>
        <v>#REF!</v>
      </c>
      <c r="EMK158" s="62" t="s">
        <v>291</v>
      </c>
      <c r="EML158" s="123" t="e">
        <f>[32]Loka!#REF!</f>
        <v>#REF!</v>
      </c>
      <c r="EMM158" s="124" t="e">
        <f>[32]Loka!#REF!</f>
        <v>#REF!</v>
      </c>
      <c r="EMN158" s="125" t="e">
        <f>EML158*[31]Loka!_xlbgnm.EMM16</f>
        <v>#REF!</v>
      </c>
      <c r="EMO158" s="62" t="s">
        <v>291</v>
      </c>
      <c r="EMP158" s="123" t="e">
        <f>[32]Loka!#REF!</f>
        <v>#REF!</v>
      </c>
      <c r="EMQ158" s="124" t="e">
        <f>[32]Loka!#REF!</f>
        <v>#REF!</v>
      </c>
      <c r="EMR158" s="125" t="e">
        <f>EMP158*[31]Loka!_xlbgnm.EMQ16</f>
        <v>#REF!</v>
      </c>
      <c r="EMS158" s="62" t="s">
        <v>291</v>
      </c>
      <c r="EMT158" s="123" t="e">
        <f>[32]Loka!#REF!</f>
        <v>#REF!</v>
      </c>
      <c r="EMU158" s="124" t="e">
        <f>[32]Loka!#REF!</f>
        <v>#REF!</v>
      </c>
      <c r="EMV158" s="125" t="e">
        <f>EMT158*[31]Loka!_xlbgnm.EMU16</f>
        <v>#REF!</v>
      </c>
      <c r="EMW158" s="62" t="s">
        <v>291</v>
      </c>
      <c r="EMX158" s="123" t="e">
        <f>[32]Loka!#REF!</f>
        <v>#REF!</v>
      </c>
      <c r="EMY158" s="124" t="e">
        <f>[32]Loka!#REF!</f>
        <v>#REF!</v>
      </c>
      <c r="EMZ158" s="125" t="e">
        <f>EMX158*[31]Loka!_xlbgnm.EMY16</f>
        <v>#REF!</v>
      </c>
      <c r="ENA158" s="62" t="s">
        <v>291</v>
      </c>
      <c r="ENB158" s="123" t="e">
        <f>[32]Loka!#REF!</f>
        <v>#REF!</v>
      </c>
      <c r="ENC158" s="124" t="e">
        <f>[32]Loka!#REF!</f>
        <v>#REF!</v>
      </c>
      <c r="END158" s="125" t="e">
        <f>ENB158*[31]Loka!_xlbgnm.ENC16</f>
        <v>#REF!</v>
      </c>
      <c r="ENE158" s="62" t="s">
        <v>291</v>
      </c>
      <c r="ENF158" s="123" t="e">
        <f>[32]Loka!#REF!</f>
        <v>#REF!</v>
      </c>
      <c r="ENG158" s="124" t="e">
        <f>[32]Loka!#REF!</f>
        <v>#REF!</v>
      </c>
      <c r="ENH158" s="125" t="e">
        <f>ENF158*[31]Loka!_xlbgnm.ENG16</f>
        <v>#REF!</v>
      </c>
      <c r="ENI158" s="62" t="s">
        <v>291</v>
      </c>
      <c r="ENJ158" s="123" t="e">
        <f>[32]Loka!#REF!</f>
        <v>#REF!</v>
      </c>
      <c r="ENK158" s="124" t="e">
        <f>[32]Loka!#REF!</f>
        <v>#REF!</v>
      </c>
      <c r="ENL158" s="125" t="e">
        <f>ENJ158*[31]Loka!_xlbgnm.ENK16</f>
        <v>#REF!</v>
      </c>
      <c r="ENM158" s="62" t="s">
        <v>291</v>
      </c>
      <c r="ENN158" s="123" t="e">
        <f>[32]Loka!#REF!</f>
        <v>#REF!</v>
      </c>
      <c r="ENO158" s="124" t="e">
        <f>[32]Loka!#REF!</f>
        <v>#REF!</v>
      </c>
      <c r="ENP158" s="125" t="e">
        <f>ENN158*[31]Loka!_xlbgnm.ENO16</f>
        <v>#REF!</v>
      </c>
      <c r="ENQ158" s="62" t="s">
        <v>291</v>
      </c>
      <c r="ENR158" s="123" t="e">
        <f>[32]Loka!#REF!</f>
        <v>#REF!</v>
      </c>
      <c r="ENS158" s="124" t="e">
        <f>[32]Loka!#REF!</f>
        <v>#REF!</v>
      </c>
      <c r="ENT158" s="125" t="e">
        <f>ENR158*[31]Loka!_xlbgnm.ENS16</f>
        <v>#REF!</v>
      </c>
      <c r="ENU158" s="62" t="s">
        <v>291</v>
      </c>
      <c r="ENV158" s="123" t="e">
        <f>[32]Loka!#REF!</f>
        <v>#REF!</v>
      </c>
      <c r="ENW158" s="124" t="e">
        <f>[32]Loka!#REF!</f>
        <v>#REF!</v>
      </c>
      <c r="ENX158" s="125" t="e">
        <f>ENV158*[31]Loka!_xlbgnm.ENW16</f>
        <v>#REF!</v>
      </c>
      <c r="ENY158" s="62" t="s">
        <v>291</v>
      </c>
      <c r="ENZ158" s="123" t="e">
        <f>[32]Loka!#REF!</f>
        <v>#REF!</v>
      </c>
      <c r="EOA158" s="124" t="e">
        <f>[32]Loka!#REF!</f>
        <v>#REF!</v>
      </c>
      <c r="EOB158" s="125" t="e">
        <f>ENZ158*[31]Loka!_xlbgnm.EOA16</f>
        <v>#REF!</v>
      </c>
      <c r="EOC158" s="62" t="s">
        <v>291</v>
      </c>
      <c r="EOD158" s="123" t="e">
        <f>[32]Loka!#REF!</f>
        <v>#REF!</v>
      </c>
      <c r="EOE158" s="124" t="e">
        <f>[32]Loka!#REF!</f>
        <v>#REF!</v>
      </c>
      <c r="EOF158" s="125" t="e">
        <f>EOD158*[31]Loka!_xlbgnm.EOE16</f>
        <v>#REF!</v>
      </c>
      <c r="EOG158" s="62" t="s">
        <v>291</v>
      </c>
      <c r="EOH158" s="123" t="e">
        <f>[32]Loka!#REF!</f>
        <v>#REF!</v>
      </c>
      <c r="EOI158" s="124" t="e">
        <f>[32]Loka!#REF!</f>
        <v>#REF!</v>
      </c>
      <c r="EOJ158" s="125" t="e">
        <f>EOH158*[31]Loka!_xlbgnm.EOI16</f>
        <v>#REF!</v>
      </c>
      <c r="EOK158" s="62" t="s">
        <v>291</v>
      </c>
      <c r="EOL158" s="123" t="e">
        <f>[32]Loka!#REF!</f>
        <v>#REF!</v>
      </c>
      <c r="EOM158" s="124" t="e">
        <f>[32]Loka!#REF!</f>
        <v>#REF!</v>
      </c>
      <c r="EON158" s="125" t="e">
        <f>EOL158*[31]Loka!_xlbgnm.EOM16</f>
        <v>#REF!</v>
      </c>
      <c r="EOO158" s="62" t="s">
        <v>291</v>
      </c>
      <c r="EOP158" s="123" t="e">
        <f>[32]Loka!#REF!</f>
        <v>#REF!</v>
      </c>
      <c r="EOQ158" s="124" t="e">
        <f>[32]Loka!#REF!</f>
        <v>#REF!</v>
      </c>
      <c r="EOR158" s="125" t="e">
        <f>EOP158*[31]Loka!_xlbgnm.EOQ16</f>
        <v>#REF!</v>
      </c>
      <c r="EOS158" s="62" t="s">
        <v>291</v>
      </c>
      <c r="EOT158" s="123" t="e">
        <f>[32]Loka!#REF!</f>
        <v>#REF!</v>
      </c>
      <c r="EOU158" s="124" t="e">
        <f>[32]Loka!#REF!</f>
        <v>#REF!</v>
      </c>
      <c r="EOV158" s="125" t="e">
        <f>EOT158*[31]Loka!_xlbgnm.EOU16</f>
        <v>#REF!</v>
      </c>
      <c r="EOW158" s="62" t="s">
        <v>291</v>
      </c>
      <c r="EOX158" s="123" t="e">
        <f>[32]Loka!#REF!</f>
        <v>#REF!</v>
      </c>
      <c r="EOY158" s="124" t="e">
        <f>[32]Loka!#REF!</f>
        <v>#REF!</v>
      </c>
      <c r="EOZ158" s="125" t="e">
        <f>EOX158*[31]Loka!_xlbgnm.EOY16</f>
        <v>#REF!</v>
      </c>
      <c r="EPA158" s="62" t="s">
        <v>291</v>
      </c>
      <c r="EPB158" s="123" t="e">
        <f>[32]Loka!#REF!</f>
        <v>#REF!</v>
      </c>
      <c r="EPC158" s="124" t="e">
        <f>[32]Loka!#REF!</f>
        <v>#REF!</v>
      </c>
      <c r="EPD158" s="125" t="e">
        <f>EPB158*[31]Loka!_xlbgnm.EPC16</f>
        <v>#REF!</v>
      </c>
      <c r="EPE158" s="62" t="s">
        <v>291</v>
      </c>
      <c r="EPF158" s="123" t="e">
        <f>[32]Loka!#REF!</f>
        <v>#REF!</v>
      </c>
      <c r="EPG158" s="124" t="e">
        <f>[32]Loka!#REF!</f>
        <v>#REF!</v>
      </c>
      <c r="EPH158" s="125" t="e">
        <f>EPF158*[31]Loka!_xlbgnm.EPG16</f>
        <v>#REF!</v>
      </c>
      <c r="EPI158" s="62" t="s">
        <v>291</v>
      </c>
      <c r="EPJ158" s="123" t="e">
        <f>[32]Loka!#REF!</f>
        <v>#REF!</v>
      </c>
      <c r="EPK158" s="124" t="e">
        <f>[32]Loka!#REF!</f>
        <v>#REF!</v>
      </c>
      <c r="EPL158" s="125" t="e">
        <f>EPJ158*[31]Loka!_xlbgnm.EPK16</f>
        <v>#REF!</v>
      </c>
      <c r="EPM158" s="62" t="s">
        <v>291</v>
      </c>
      <c r="EPN158" s="123" t="e">
        <f>[32]Loka!#REF!</f>
        <v>#REF!</v>
      </c>
      <c r="EPO158" s="124" t="e">
        <f>[32]Loka!#REF!</f>
        <v>#REF!</v>
      </c>
      <c r="EPP158" s="125" t="e">
        <f>EPN158*[31]Loka!_xlbgnm.EPO16</f>
        <v>#REF!</v>
      </c>
      <c r="EPQ158" s="62" t="s">
        <v>291</v>
      </c>
      <c r="EPR158" s="123" t="e">
        <f>[32]Loka!#REF!</f>
        <v>#REF!</v>
      </c>
      <c r="EPS158" s="124" t="e">
        <f>[32]Loka!#REF!</f>
        <v>#REF!</v>
      </c>
      <c r="EPT158" s="125" t="e">
        <f>EPR158*[31]Loka!_xlbgnm.EPS16</f>
        <v>#REF!</v>
      </c>
      <c r="EPU158" s="62" t="s">
        <v>291</v>
      </c>
      <c r="EPV158" s="123" t="e">
        <f>[32]Loka!#REF!</f>
        <v>#REF!</v>
      </c>
      <c r="EPW158" s="124" t="e">
        <f>[32]Loka!#REF!</f>
        <v>#REF!</v>
      </c>
      <c r="EPX158" s="125" t="e">
        <f>EPV158*[31]Loka!_xlbgnm.EPW16</f>
        <v>#REF!</v>
      </c>
      <c r="EPY158" s="62" t="s">
        <v>291</v>
      </c>
      <c r="EPZ158" s="123" t="e">
        <f>[32]Loka!#REF!</f>
        <v>#REF!</v>
      </c>
      <c r="EQA158" s="124" t="e">
        <f>[32]Loka!#REF!</f>
        <v>#REF!</v>
      </c>
      <c r="EQB158" s="125" t="e">
        <f>EPZ158*[31]Loka!_xlbgnm.EQA16</f>
        <v>#REF!</v>
      </c>
      <c r="EQC158" s="62" t="s">
        <v>291</v>
      </c>
      <c r="EQD158" s="123" t="e">
        <f>[32]Loka!#REF!</f>
        <v>#REF!</v>
      </c>
      <c r="EQE158" s="124" t="e">
        <f>[32]Loka!#REF!</f>
        <v>#REF!</v>
      </c>
      <c r="EQF158" s="125" t="e">
        <f>EQD158*[31]Loka!_xlbgnm.EQE16</f>
        <v>#REF!</v>
      </c>
      <c r="EQG158" s="62" t="s">
        <v>291</v>
      </c>
      <c r="EQH158" s="123" t="e">
        <f>[32]Loka!#REF!</f>
        <v>#REF!</v>
      </c>
      <c r="EQI158" s="124" t="e">
        <f>[32]Loka!#REF!</f>
        <v>#REF!</v>
      </c>
      <c r="EQJ158" s="125" t="e">
        <f>EQH158*[31]Loka!_xlbgnm.EQI16</f>
        <v>#REF!</v>
      </c>
      <c r="EQK158" s="62" t="s">
        <v>291</v>
      </c>
      <c r="EQL158" s="123" t="e">
        <f>[32]Loka!#REF!</f>
        <v>#REF!</v>
      </c>
      <c r="EQM158" s="124" t="e">
        <f>[32]Loka!#REF!</f>
        <v>#REF!</v>
      </c>
      <c r="EQN158" s="125" t="e">
        <f>EQL158*[31]Loka!_xlbgnm.EQM16</f>
        <v>#REF!</v>
      </c>
      <c r="EQO158" s="62" t="s">
        <v>291</v>
      </c>
      <c r="EQP158" s="123" t="e">
        <f>[32]Loka!#REF!</f>
        <v>#REF!</v>
      </c>
      <c r="EQQ158" s="124" t="e">
        <f>[32]Loka!#REF!</f>
        <v>#REF!</v>
      </c>
      <c r="EQR158" s="125" t="e">
        <f>EQP158*[31]Loka!_xlbgnm.EQQ16</f>
        <v>#REF!</v>
      </c>
      <c r="EQS158" s="62" t="s">
        <v>291</v>
      </c>
      <c r="EQT158" s="123" t="e">
        <f>[32]Loka!#REF!</f>
        <v>#REF!</v>
      </c>
      <c r="EQU158" s="124" t="e">
        <f>[32]Loka!#REF!</f>
        <v>#REF!</v>
      </c>
      <c r="EQV158" s="125" t="e">
        <f>EQT158*[31]Loka!_xlbgnm.EQU16</f>
        <v>#REF!</v>
      </c>
      <c r="EQW158" s="62" t="s">
        <v>291</v>
      </c>
      <c r="EQX158" s="123" t="e">
        <f>[32]Loka!#REF!</f>
        <v>#REF!</v>
      </c>
      <c r="EQY158" s="124" t="e">
        <f>[32]Loka!#REF!</f>
        <v>#REF!</v>
      </c>
      <c r="EQZ158" s="125" t="e">
        <f>EQX158*[31]Loka!_xlbgnm.EQY16</f>
        <v>#REF!</v>
      </c>
      <c r="ERA158" s="62" t="s">
        <v>291</v>
      </c>
      <c r="ERB158" s="123" t="e">
        <f>[32]Loka!#REF!</f>
        <v>#REF!</v>
      </c>
      <c r="ERC158" s="124" t="e">
        <f>[32]Loka!#REF!</f>
        <v>#REF!</v>
      </c>
      <c r="ERD158" s="125" t="e">
        <f>ERB158*[31]Loka!_xlbgnm.ERC16</f>
        <v>#REF!</v>
      </c>
      <c r="ERE158" s="62" t="s">
        <v>291</v>
      </c>
      <c r="ERF158" s="123" t="e">
        <f>[32]Loka!#REF!</f>
        <v>#REF!</v>
      </c>
      <c r="ERG158" s="124" t="e">
        <f>[32]Loka!#REF!</f>
        <v>#REF!</v>
      </c>
      <c r="ERH158" s="125" t="e">
        <f>ERF158*[31]Loka!_xlbgnm.ERG16</f>
        <v>#REF!</v>
      </c>
      <c r="ERI158" s="62" t="s">
        <v>291</v>
      </c>
      <c r="ERJ158" s="123" t="e">
        <f>[32]Loka!#REF!</f>
        <v>#REF!</v>
      </c>
      <c r="ERK158" s="124" t="e">
        <f>[32]Loka!#REF!</f>
        <v>#REF!</v>
      </c>
      <c r="ERL158" s="125" t="e">
        <f>ERJ158*[31]Loka!_xlbgnm.ERK16</f>
        <v>#REF!</v>
      </c>
      <c r="ERM158" s="62" t="s">
        <v>291</v>
      </c>
      <c r="ERN158" s="123" t="e">
        <f>[32]Loka!#REF!</f>
        <v>#REF!</v>
      </c>
      <c r="ERO158" s="124" t="e">
        <f>[32]Loka!#REF!</f>
        <v>#REF!</v>
      </c>
      <c r="ERP158" s="125" t="e">
        <f>ERN158*[31]Loka!_xlbgnm.ERO16</f>
        <v>#REF!</v>
      </c>
      <c r="ERQ158" s="62" t="s">
        <v>291</v>
      </c>
      <c r="ERR158" s="123" t="e">
        <f>[32]Loka!#REF!</f>
        <v>#REF!</v>
      </c>
      <c r="ERS158" s="124" t="e">
        <f>[32]Loka!#REF!</f>
        <v>#REF!</v>
      </c>
      <c r="ERT158" s="125" t="e">
        <f>ERR158*[31]Loka!_xlbgnm.ERS16</f>
        <v>#REF!</v>
      </c>
      <c r="ERU158" s="62" t="s">
        <v>291</v>
      </c>
      <c r="ERV158" s="123" t="e">
        <f>[32]Loka!#REF!</f>
        <v>#REF!</v>
      </c>
      <c r="ERW158" s="124" t="e">
        <f>[32]Loka!#REF!</f>
        <v>#REF!</v>
      </c>
      <c r="ERX158" s="125" t="e">
        <f>ERV158*[31]Loka!_xlbgnm.ERW16</f>
        <v>#REF!</v>
      </c>
      <c r="ERY158" s="62" t="s">
        <v>291</v>
      </c>
      <c r="ERZ158" s="123" t="e">
        <f>[32]Loka!#REF!</f>
        <v>#REF!</v>
      </c>
      <c r="ESA158" s="124" t="e">
        <f>[32]Loka!#REF!</f>
        <v>#REF!</v>
      </c>
      <c r="ESB158" s="125" t="e">
        <f>ERZ158*[31]Loka!_xlbgnm.ESA16</f>
        <v>#REF!</v>
      </c>
      <c r="ESC158" s="62" t="s">
        <v>291</v>
      </c>
      <c r="ESD158" s="123" t="e">
        <f>[32]Loka!#REF!</f>
        <v>#REF!</v>
      </c>
      <c r="ESE158" s="124" t="e">
        <f>[32]Loka!#REF!</f>
        <v>#REF!</v>
      </c>
      <c r="ESF158" s="125" t="e">
        <f>ESD158*[31]Loka!_xlbgnm.ESE16</f>
        <v>#REF!</v>
      </c>
      <c r="ESG158" s="62" t="s">
        <v>291</v>
      </c>
      <c r="ESH158" s="123" t="e">
        <f>[32]Loka!#REF!</f>
        <v>#REF!</v>
      </c>
      <c r="ESI158" s="124" t="e">
        <f>[32]Loka!#REF!</f>
        <v>#REF!</v>
      </c>
      <c r="ESJ158" s="125" t="e">
        <f>ESH158*[31]Loka!_xlbgnm.ESI16</f>
        <v>#REF!</v>
      </c>
      <c r="ESK158" s="62" t="s">
        <v>291</v>
      </c>
      <c r="ESL158" s="123" t="e">
        <f>[32]Loka!#REF!</f>
        <v>#REF!</v>
      </c>
      <c r="ESM158" s="124" t="e">
        <f>[32]Loka!#REF!</f>
        <v>#REF!</v>
      </c>
      <c r="ESN158" s="125" t="e">
        <f>ESL158*[31]Loka!_xlbgnm.ESM16</f>
        <v>#REF!</v>
      </c>
      <c r="ESO158" s="62" t="s">
        <v>291</v>
      </c>
      <c r="ESP158" s="123" t="e">
        <f>[32]Loka!#REF!</f>
        <v>#REF!</v>
      </c>
      <c r="ESQ158" s="124" t="e">
        <f>[32]Loka!#REF!</f>
        <v>#REF!</v>
      </c>
      <c r="ESR158" s="125" t="e">
        <f>ESP158*[31]Loka!_xlbgnm.ESQ16</f>
        <v>#REF!</v>
      </c>
      <c r="ESS158" s="62" t="s">
        <v>291</v>
      </c>
      <c r="EST158" s="123" t="e">
        <f>[32]Loka!#REF!</f>
        <v>#REF!</v>
      </c>
      <c r="ESU158" s="124" t="e">
        <f>[32]Loka!#REF!</f>
        <v>#REF!</v>
      </c>
      <c r="ESV158" s="125" t="e">
        <f>EST158*[31]Loka!_xlbgnm.ESU16</f>
        <v>#REF!</v>
      </c>
      <c r="ESW158" s="62" t="s">
        <v>291</v>
      </c>
      <c r="ESX158" s="123" t="e">
        <f>[32]Loka!#REF!</f>
        <v>#REF!</v>
      </c>
      <c r="ESY158" s="124" t="e">
        <f>[32]Loka!#REF!</f>
        <v>#REF!</v>
      </c>
      <c r="ESZ158" s="125" t="e">
        <f>ESX158*[31]Loka!_xlbgnm.ESY16</f>
        <v>#REF!</v>
      </c>
      <c r="ETA158" s="62" t="s">
        <v>291</v>
      </c>
      <c r="ETB158" s="123" t="e">
        <f>[32]Loka!#REF!</f>
        <v>#REF!</v>
      </c>
      <c r="ETC158" s="124" t="e">
        <f>[32]Loka!#REF!</f>
        <v>#REF!</v>
      </c>
      <c r="ETD158" s="125" t="e">
        <f>ETB158*[31]Loka!_xlbgnm.ETC16</f>
        <v>#REF!</v>
      </c>
      <c r="ETE158" s="62" t="s">
        <v>291</v>
      </c>
      <c r="ETF158" s="123" t="e">
        <f>[32]Loka!#REF!</f>
        <v>#REF!</v>
      </c>
      <c r="ETG158" s="124" t="e">
        <f>[32]Loka!#REF!</f>
        <v>#REF!</v>
      </c>
      <c r="ETH158" s="125" t="e">
        <f>ETF158*[31]Loka!_xlbgnm.ETG16</f>
        <v>#REF!</v>
      </c>
      <c r="ETI158" s="62" t="s">
        <v>291</v>
      </c>
      <c r="ETJ158" s="123" t="e">
        <f>[32]Loka!#REF!</f>
        <v>#REF!</v>
      </c>
      <c r="ETK158" s="124" t="e">
        <f>[32]Loka!#REF!</f>
        <v>#REF!</v>
      </c>
      <c r="ETL158" s="125" t="e">
        <f>ETJ158*[31]Loka!_xlbgnm.ETK16</f>
        <v>#REF!</v>
      </c>
      <c r="ETM158" s="62" t="s">
        <v>291</v>
      </c>
      <c r="ETN158" s="123" t="e">
        <f>[32]Loka!#REF!</f>
        <v>#REF!</v>
      </c>
      <c r="ETO158" s="124" t="e">
        <f>[32]Loka!#REF!</f>
        <v>#REF!</v>
      </c>
      <c r="ETP158" s="125" t="e">
        <f>ETN158*[31]Loka!_xlbgnm.ETO16</f>
        <v>#REF!</v>
      </c>
      <c r="ETQ158" s="62" t="s">
        <v>291</v>
      </c>
      <c r="ETR158" s="123" t="e">
        <f>[32]Loka!#REF!</f>
        <v>#REF!</v>
      </c>
      <c r="ETS158" s="124" t="e">
        <f>[32]Loka!#REF!</f>
        <v>#REF!</v>
      </c>
      <c r="ETT158" s="125" t="e">
        <f>ETR158*[31]Loka!_xlbgnm.ETS16</f>
        <v>#REF!</v>
      </c>
      <c r="ETU158" s="62" t="s">
        <v>291</v>
      </c>
      <c r="ETV158" s="123" t="e">
        <f>[32]Loka!#REF!</f>
        <v>#REF!</v>
      </c>
      <c r="ETW158" s="124" t="e">
        <f>[32]Loka!#REF!</f>
        <v>#REF!</v>
      </c>
      <c r="ETX158" s="125" t="e">
        <f>ETV158*[31]Loka!_xlbgnm.ETW16</f>
        <v>#REF!</v>
      </c>
      <c r="ETY158" s="62" t="s">
        <v>291</v>
      </c>
      <c r="ETZ158" s="123" t="e">
        <f>[32]Loka!#REF!</f>
        <v>#REF!</v>
      </c>
      <c r="EUA158" s="124" t="e">
        <f>[32]Loka!#REF!</f>
        <v>#REF!</v>
      </c>
      <c r="EUB158" s="125" t="e">
        <f>ETZ158*[31]Loka!_xlbgnm.EUA16</f>
        <v>#REF!</v>
      </c>
      <c r="EUC158" s="62" t="s">
        <v>291</v>
      </c>
      <c r="EUD158" s="123" t="e">
        <f>[32]Loka!#REF!</f>
        <v>#REF!</v>
      </c>
      <c r="EUE158" s="124" t="e">
        <f>[32]Loka!#REF!</f>
        <v>#REF!</v>
      </c>
      <c r="EUF158" s="125" t="e">
        <f>EUD158*[31]Loka!_xlbgnm.EUE16</f>
        <v>#REF!</v>
      </c>
      <c r="EUG158" s="62" t="s">
        <v>291</v>
      </c>
      <c r="EUH158" s="123" t="e">
        <f>[32]Loka!#REF!</f>
        <v>#REF!</v>
      </c>
      <c r="EUI158" s="124" t="e">
        <f>[32]Loka!#REF!</f>
        <v>#REF!</v>
      </c>
      <c r="EUJ158" s="125" t="e">
        <f>EUH158*[31]Loka!_xlbgnm.EUI16</f>
        <v>#REF!</v>
      </c>
      <c r="EUK158" s="62" t="s">
        <v>291</v>
      </c>
      <c r="EUL158" s="123" t="e">
        <f>[32]Loka!#REF!</f>
        <v>#REF!</v>
      </c>
      <c r="EUM158" s="124" t="e">
        <f>[32]Loka!#REF!</f>
        <v>#REF!</v>
      </c>
      <c r="EUN158" s="125" t="e">
        <f>EUL158*[31]Loka!_xlbgnm.EUM16</f>
        <v>#REF!</v>
      </c>
      <c r="EUO158" s="62" t="s">
        <v>291</v>
      </c>
      <c r="EUP158" s="123" t="e">
        <f>[32]Loka!#REF!</f>
        <v>#REF!</v>
      </c>
      <c r="EUQ158" s="124" t="e">
        <f>[32]Loka!#REF!</f>
        <v>#REF!</v>
      </c>
      <c r="EUR158" s="125" t="e">
        <f>EUP158*[31]Loka!_xlbgnm.EUQ16</f>
        <v>#REF!</v>
      </c>
      <c r="EUS158" s="62" t="s">
        <v>291</v>
      </c>
      <c r="EUT158" s="123" t="e">
        <f>[32]Loka!#REF!</f>
        <v>#REF!</v>
      </c>
      <c r="EUU158" s="124" t="e">
        <f>[32]Loka!#REF!</f>
        <v>#REF!</v>
      </c>
      <c r="EUV158" s="125" t="e">
        <f>EUT158*[31]Loka!_xlbgnm.EUU16</f>
        <v>#REF!</v>
      </c>
      <c r="EUW158" s="62" t="s">
        <v>291</v>
      </c>
      <c r="EUX158" s="123" t="e">
        <f>[32]Loka!#REF!</f>
        <v>#REF!</v>
      </c>
      <c r="EUY158" s="124" t="e">
        <f>[32]Loka!#REF!</f>
        <v>#REF!</v>
      </c>
      <c r="EUZ158" s="125" t="e">
        <f>EUX158*[31]Loka!_xlbgnm.EUY16</f>
        <v>#REF!</v>
      </c>
      <c r="EVA158" s="62" t="s">
        <v>291</v>
      </c>
      <c r="EVB158" s="123" t="e">
        <f>[32]Loka!#REF!</f>
        <v>#REF!</v>
      </c>
      <c r="EVC158" s="124" t="e">
        <f>[32]Loka!#REF!</f>
        <v>#REF!</v>
      </c>
      <c r="EVD158" s="125" t="e">
        <f>EVB158*[31]Loka!_xlbgnm.EVC16</f>
        <v>#REF!</v>
      </c>
      <c r="EVE158" s="62" t="s">
        <v>291</v>
      </c>
      <c r="EVF158" s="123" t="e">
        <f>[32]Loka!#REF!</f>
        <v>#REF!</v>
      </c>
      <c r="EVG158" s="124" t="e">
        <f>[32]Loka!#REF!</f>
        <v>#REF!</v>
      </c>
      <c r="EVH158" s="125" t="e">
        <f>EVF158*[31]Loka!_xlbgnm.EVG16</f>
        <v>#REF!</v>
      </c>
      <c r="EVI158" s="62" t="s">
        <v>291</v>
      </c>
      <c r="EVJ158" s="123" t="e">
        <f>[32]Loka!#REF!</f>
        <v>#REF!</v>
      </c>
      <c r="EVK158" s="124" t="e">
        <f>[32]Loka!#REF!</f>
        <v>#REF!</v>
      </c>
      <c r="EVL158" s="125" t="e">
        <f>EVJ158*[31]Loka!_xlbgnm.EVK16</f>
        <v>#REF!</v>
      </c>
      <c r="EVM158" s="62" t="s">
        <v>291</v>
      </c>
      <c r="EVN158" s="123" t="e">
        <f>[32]Loka!#REF!</f>
        <v>#REF!</v>
      </c>
      <c r="EVO158" s="124" t="e">
        <f>[32]Loka!#REF!</f>
        <v>#REF!</v>
      </c>
      <c r="EVP158" s="125" t="e">
        <f>EVN158*[31]Loka!_xlbgnm.EVO16</f>
        <v>#REF!</v>
      </c>
      <c r="EVQ158" s="62" t="s">
        <v>291</v>
      </c>
      <c r="EVR158" s="123" t="e">
        <f>[32]Loka!#REF!</f>
        <v>#REF!</v>
      </c>
      <c r="EVS158" s="124" t="e">
        <f>[32]Loka!#REF!</f>
        <v>#REF!</v>
      </c>
      <c r="EVT158" s="125" t="e">
        <f>EVR158*[31]Loka!_xlbgnm.EVS16</f>
        <v>#REF!</v>
      </c>
      <c r="EVU158" s="62" t="s">
        <v>291</v>
      </c>
      <c r="EVV158" s="123" t="e">
        <f>[32]Loka!#REF!</f>
        <v>#REF!</v>
      </c>
      <c r="EVW158" s="124" t="e">
        <f>[32]Loka!#REF!</f>
        <v>#REF!</v>
      </c>
      <c r="EVX158" s="125" t="e">
        <f>EVV158*[31]Loka!_xlbgnm.EVW16</f>
        <v>#REF!</v>
      </c>
      <c r="EVY158" s="62" t="s">
        <v>291</v>
      </c>
      <c r="EVZ158" s="123" t="e">
        <f>[32]Loka!#REF!</f>
        <v>#REF!</v>
      </c>
      <c r="EWA158" s="124" t="e">
        <f>[32]Loka!#REF!</f>
        <v>#REF!</v>
      </c>
      <c r="EWB158" s="125" t="e">
        <f>EVZ158*[31]Loka!_xlbgnm.EWA16</f>
        <v>#REF!</v>
      </c>
      <c r="EWC158" s="62" t="s">
        <v>291</v>
      </c>
      <c r="EWD158" s="123" t="e">
        <f>[32]Loka!#REF!</f>
        <v>#REF!</v>
      </c>
      <c r="EWE158" s="124" t="e">
        <f>[32]Loka!#REF!</f>
        <v>#REF!</v>
      </c>
      <c r="EWF158" s="125" t="e">
        <f>EWD158*[31]Loka!_xlbgnm.EWE16</f>
        <v>#REF!</v>
      </c>
      <c r="EWG158" s="62" t="s">
        <v>291</v>
      </c>
      <c r="EWH158" s="123" t="e">
        <f>[32]Loka!#REF!</f>
        <v>#REF!</v>
      </c>
      <c r="EWI158" s="124" t="e">
        <f>[32]Loka!#REF!</f>
        <v>#REF!</v>
      </c>
      <c r="EWJ158" s="125" t="e">
        <f>EWH158*[31]Loka!_xlbgnm.EWI16</f>
        <v>#REF!</v>
      </c>
      <c r="EWK158" s="62" t="s">
        <v>291</v>
      </c>
      <c r="EWL158" s="123" t="e">
        <f>[32]Loka!#REF!</f>
        <v>#REF!</v>
      </c>
      <c r="EWM158" s="124" t="e">
        <f>[32]Loka!#REF!</f>
        <v>#REF!</v>
      </c>
      <c r="EWN158" s="125" t="e">
        <f>EWL158*[31]Loka!_xlbgnm.EWM16</f>
        <v>#REF!</v>
      </c>
      <c r="EWO158" s="62" t="s">
        <v>291</v>
      </c>
      <c r="EWP158" s="123" t="e">
        <f>[32]Loka!#REF!</f>
        <v>#REF!</v>
      </c>
      <c r="EWQ158" s="124" t="e">
        <f>[32]Loka!#REF!</f>
        <v>#REF!</v>
      </c>
      <c r="EWR158" s="125" t="e">
        <f>EWP158*[31]Loka!_xlbgnm.EWQ16</f>
        <v>#REF!</v>
      </c>
      <c r="EWS158" s="62" t="s">
        <v>291</v>
      </c>
      <c r="EWT158" s="123" t="e">
        <f>[32]Loka!#REF!</f>
        <v>#REF!</v>
      </c>
      <c r="EWU158" s="124" t="e">
        <f>[32]Loka!#REF!</f>
        <v>#REF!</v>
      </c>
      <c r="EWV158" s="125" t="e">
        <f>EWT158*[31]Loka!_xlbgnm.EWU16</f>
        <v>#REF!</v>
      </c>
      <c r="EWW158" s="62" t="s">
        <v>291</v>
      </c>
      <c r="EWX158" s="123" t="e">
        <f>[32]Loka!#REF!</f>
        <v>#REF!</v>
      </c>
      <c r="EWY158" s="124" t="e">
        <f>[32]Loka!#REF!</f>
        <v>#REF!</v>
      </c>
      <c r="EWZ158" s="125" t="e">
        <f>EWX158*[31]Loka!_xlbgnm.EWY16</f>
        <v>#REF!</v>
      </c>
      <c r="EXA158" s="62" t="s">
        <v>291</v>
      </c>
      <c r="EXB158" s="123" t="e">
        <f>[32]Loka!#REF!</f>
        <v>#REF!</v>
      </c>
      <c r="EXC158" s="124" t="e">
        <f>[32]Loka!#REF!</f>
        <v>#REF!</v>
      </c>
      <c r="EXD158" s="125" t="e">
        <f>EXB158*[31]Loka!_xlbgnm.EXC16</f>
        <v>#REF!</v>
      </c>
      <c r="EXE158" s="62" t="s">
        <v>291</v>
      </c>
      <c r="EXF158" s="123" t="e">
        <f>[32]Loka!#REF!</f>
        <v>#REF!</v>
      </c>
      <c r="EXG158" s="124" t="e">
        <f>[32]Loka!#REF!</f>
        <v>#REF!</v>
      </c>
      <c r="EXH158" s="125" t="e">
        <f>EXF158*[31]Loka!_xlbgnm.EXG16</f>
        <v>#REF!</v>
      </c>
      <c r="EXI158" s="62" t="s">
        <v>291</v>
      </c>
      <c r="EXJ158" s="123" t="e">
        <f>[32]Loka!#REF!</f>
        <v>#REF!</v>
      </c>
      <c r="EXK158" s="124" t="e">
        <f>[32]Loka!#REF!</f>
        <v>#REF!</v>
      </c>
      <c r="EXL158" s="125" t="e">
        <f>EXJ158*[31]Loka!_xlbgnm.EXK16</f>
        <v>#REF!</v>
      </c>
      <c r="EXM158" s="62" t="s">
        <v>291</v>
      </c>
      <c r="EXN158" s="123" t="e">
        <f>[32]Loka!#REF!</f>
        <v>#REF!</v>
      </c>
      <c r="EXO158" s="124" t="e">
        <f>[32]Loka!#REF!</f>
        <v>#REF!</v>
      </c>
      <c r="EXP158" s="125" t="e">
        <f>EXN158*[31]Loka!_xlbgnm.EXO16</f>
        <v>#REF!</v>
      </c>
      <c r="EXQ158" s="62" t="s">
        <v>291</v>
      </c>
      <c r="EXR158" s="123" t="e">
        <f>[32]Loka!#REF!</f>
        <v>#REF!</v>
      </c>
      <c r="EXS158" s="124" t="e">
        <f>[32]Loka!#REF!</f>
        <v>#REF!</v>
      </c>
      <c r="EXT158" s="125" t="e">
        <f>EXR158*[31]Loka!_xlbgnm.EXS16</f>
        <v>#REF!</v>
      </c>
      <c r="EXU158" s="62" t="s">
        <v>291</v>
      </c>
      <c r="EXV158" s="123" t="e">
        <f>[32]Loka!#REF!</f>
        <v>#REF!</v>
      </c>
      <c r="EXW158" s="124" t="e">
        <f>[32]Loka!#REF!</f>
        <v>#REF!</v>
      </c>
      <c r="EXX158" s="125" t="e">
        <f>EXV158*[31]Loka!_xlbgnm.EXW16</f>
        <v>#REF!</v>
      </c>
      <c r="EXY158" s="62" t="s">
        <v>291</v>
      </c>
      <c r="EXZ158" s="123" t="e">
        <f>[32]Loka!#REF!</f>
        <v>#REF!</v>
      </c>
      <c r="EYA158" s="124" t="e">
        <f>[32]Loka!#REF!</f>
        <v>#REF!</v>
      </c>
      <c r="EYB158" s="125" t="e">
        <f>EXZ158*[31]Loka!_xlbgnm.EYA16</f>
        <v>#REF!</v>
      </c>
      <c r="EYC158" s="62" t="s">
        <v>291</v>
      </c>
      <c r="EYD158" s="123" t="e">
        <f>[32]Loka!#REF!</f>
        <v>#REF!</v>
      </c>
      <c r="EYE158" s="124" t="e">
        <f>[32]Loka!#REF!</f>
        <v>#REF!</v>
      </c>
      <c r="EYF158" s="125" t="e">
        <f>EYD158*[31]Loka!_xlbgnm.EYE16</f>
        <v>#REF!</v>
      </c>
      <c r="EYG158" s="62" t="s">
        <v>291</v>
      </c>
      <c r="EYH158" s="123" t="e">
        <f>[32]Loka!#REF!</f>
        <v>#REF!</v>
      </c>
      <c r="EYI158" s="124" t="e">
        <f>[32]Loka!#REF!</f>
        <v>#REF!</v>
      </c>
      <c r="EYJ158" s="125" t="e">
        <f>EYH158*[31]Loka!_xlbgnm.EYI16</f>
        <v>#REF!</v>
      </c>
      <c r="EYK158" s="62" t="s">
        <v>291</v>
      </c>
      <c r="EYL158" s="123" t="e">
        <f>[32]Loka!#REF!</f>
        <v>#REF!</v>
      </c>
      <c r="EYM158" s="124" t="e">
        <f>[32]Loka!#REF!</f>
        <v>#REF!</v>
      </c>
      <c r="EYN158" s="125" t="e">
        <f>EYL158*[31]Loka!_xlbgnm.EYM16</f>
        <v>#REF!</v>
      </c>
      <c r="EYO158" s="62" t="s">
        <v>291</v>
      </c>
      <c r="EYP158" s="123" t="e">
        <f>[32]Loka!#REF!</f>
        <v>#REF!</v>
      </c>
      <c r="EYQ158" s="124" t="e">
        <f>[32]Loka!#REF!</f>
        <v>#REF!</v>
      </c>
      <c r="EYR158" s="125" t="e">
        <f>EYP158*[31]Loka!_xlbgnm.EYQ16</f>
        <v>#REF!</v>
      </c>
      <c r="EYS158" s="62" t="s">
        <v>291</v>
      </c>
      <c r="EYT158" s="123" t="e">
        <f>[32]Loka!#REF!</f>
        <v>#REF!</v>
      </c>
      <c r="EYU158" s="124" t="e">
        <f>[32]Loka!#REF!</f>
        <v>#REF!</v>
      </c>
      <c r="EYV158" s="125" t="e">
        <f>EYT158*[31]Loka!_xlbgnm.EYU16</f>
        <v>#REF!</v>
      </c>
      <c r="EYW158" s="62" t="s">
        <v>291</v>
      </c>
      <c r="EYX158" s="123" t="e">
        <f>[32]Loka!#REF!</f>
        <v>#REF!</v>
      </c>
      <c r="EYY158" s="124" t="e">
        <f>[32]Loka!#REF!</f>
        <v>#REF!</v>
      </c>
      <c r="EYZ158" s="125" t="e">
        <f>EYX158*[31]Loka!_xlbgnm.EYY16</f>
        <v>#REF!</v>
      </c>
      <c r="EZA158" s="62" t="s">
        <v>291</v>
      </c>
      <c r="EZB158" s="123" t="e">
        <f>[32]Loka!#REF!</f>
        <v>#REF!</v>
      </c>
      <c r="EZC158" s="124" t="e">
        <f>[32]Loka!#REF!</f>
        <v>#REF!</v>
      </c>
      <c r="EZD158" s="125" t="e">
        <f>EZB158*[31]Loka!_xlbgnm.EZC16</f>
        <v>#REF!</v>
      </c>
      <c r="EZE158" s="62" t="s">
        <v>291</v>
      </c>
      <c r="EZF158" s="123" t="e">
        <f>[32]Loka!#REF!</f>
        <v>#REF!</v>
      </c>
      <c r="EZG158" s="124" t="e">
        <f>[32]Loka!#REF!</f>
        <v>#REF!</v>
      </c>
      <c r="EZH158" s="125" t="e">
        <f>EZF158*[31]Loka!_xlbgnm.EZG16</f>
        <v>#REF!</v>
      </c>
      <c r="EZI158" s="62" t="s">
        <v>291</v>
      </c>
      <c r="EZJ158" s="123" t="e">
        <f>[32]Loka!#REF!</f>
        <v>#REF!</v>
      </c>
      <c r="EZK158" s="124" t="e">
        <f>[32]Loka!#REF!</f>
        <v>#REF!</v>
      </c>
      <c r="EZL158" s="125" t="e">
        <f>EZJ158*[31]Loka!_xlbgnm.EZK16</f>
        <v>#REF!</v>
      </c>
      <c r="EZM158" s="62" t="s">
        <v>291</v>
      </c>
      <c r="EZN158" s="123" t="e">
        <f>[32]Loka!#REF!</f>
        <v>#REF!</v>
      </c>
      <c r="EZO158" s="124" t="e">
        <f>[32]Loka!#REF!</f>
        <v>#REF!</v>
      </c>
      <c r="EZP158" s="125" t="e">
        <f>EZN158*[31]Loka!_xlbgnm.EZO16</f>
        <v>#REF!</v>
      </c>
      <c r="EZQ158" s="62" t="s">
        <v>291</v>
      </c>
      <c r="EZR158" s="123" t="e">
        <f>[32]Loka!#REF!</f>
        <v>#REF!</v>
      </c>
      <c r="EZS158" s="124" t="e">
        <f>[32]Loka!#REF!</f>
        <v>#REF!</v>
      </c>
      <c r="EZT158" s="125" t="e">
        <f>EZR158*[31]Loka!_xlbgnm.EZS16</f>
        <v>#REF!</v>
      </c>
      <c r="EZU158" s="62" t="s">
        <v>291</v>
      </c>
      <c r="EZV158" s="123" t="e">
        <f>[32]Loka!#REF!</f>
        <v>#REF!</v>
      </c>
      <c r="EZW158" s="124" t="e">
        <f>[32]Loka!#REF!</f>
        <v>#REF!</v>
      </c>
      <c r="EZX158" s="125" t="e">
        <f>EZV158*[31]Loka!_xlbgnm.EZW16</f>
        <v>#REF!</v>
      </c>
      <c r="EZY158" s="62" t="s">
        <v>291</v>
      </c>
      <c r="EZZ158" s="123" t="e">
        <f>[32]Loka!#REF!</f>
        <v>#REF!</v>
      </c>
      <c r="FAA158" s="124" t="e">
        <f>[32]Loka!#REF!</f>
        <v>#REF!</v>
      </c>
      <c r="FAB158" s="125" t="e">
        <f>EZZ158*[31]Loka!_xlbgnm.FAA16</f>
        <v>#REF!</v>
      </c>
      <c r="FAC158" s="62" t="s">
        <v>291</v>
      </c>
      <c r="FAD158" s="123" t="e">
        <f>[32]Loka!#REF!</f>
        <v>#REF!</v>
      </c>
      <c r="FAE158" s="124" t="e">
        <f>[32]Loka!#REF!</f>
        <v>#REF!</v>
      </c>
      <c r="FAF158" s="125" t="e">
        <f>FAD158*[31]Loka!_xlbgnm.FAE16</f>
        <v>#REF!</v>
      </c>
      <c r="FAG158" s="62" t="s">
        <v>291</v>
      </c>
      <c r="FAH158" s="123" t="e">
        <f>[32]Loka!#REF!</f>
        <v>#REF!</v>
      </c>
      <c r="FAI158" s="124" t="e">
        <f>[32]Loka!#REF!</f>
        <v>#REF!</v>
      </c>
      <c r="FAJ158" s="125" t="e">
        <f>FAH158*[31]Loka!_xlbgnm.FAI16</f>
        <v>#REF!</v>
      </c>
      <c r="FAK158" s="62" t="s">
        <v>291</v>
      </c>
      <c r="FAL158" s="123" t="e">
        <f>[32]Loka!#REF!</f>
        <v>#REF!</v>
      </c>
      <c r="FAM158" s="124" t="e">
        <f>[32]Loka!#REF!</f>
        <v>#REF!</v>
      </c>
      <c r="FAN158" s="125" t="e">
        <f>FAL158*[31]Loka!_xlbgnm.FAM16</f>
        <v>#REF!</v>
      </c>
      <c r="FAO158" s="62" t="s">
        <v>291</v>
      </c>
      <c r="FAP158" s="123" t="e">
        <f>[32]Loka!#REF!</f>
        <v>#REF!</v>
      </c>
      <c r="FAQ158" s="124" t="e">
        <f>[32]Loka!#REF!</f>
        <v>#REF!</v>
      </c>
      <c r="FAR158" s="125" t="e">
        <f>FAP158*[31]Loka!_xlbgnm.FAQ16</f>
        <v>#REF!</v>
      </c>
      <c r="FAS158" s="62" t="s">
        <v>291</v>
      </c>
      <c r="FAT158" s="123" t="e">
        <f>[32]Loka!#REF!</f>
        <v>#REF!</v>
      </c>
      <c r="FAU158" s="124" t="e">
        <f>[32]Loka!#REF!</f>
        <v>#REF!</v>
      </c>
      <c r="FAV158" s="125" t="e">
        <f>FAT158*[31]Loka!_xlbgnm.FAU16</f>
        <v>#REF!</v>
      </c>
      <c r="FAW158" s="62" t="s">
        <v>291</v>
      </c>
      <c r="FAX158" s="123" t="e">
        <f>[32]Loka!#REF!</f>
        <v>#REF!</v>
      </c>
      <c r="FAY158" s="124" t="e">
        <f>[32]Loka!#REF!</f>
        <v>#REF!</v>
      </c>
      <c r="FAZ158" s="125" t="e">
        <f>FAX158*[31]Loka!_xlbgnm.FAY16</f>
        <v>#REF!</v>
      </c>
      <c r="FBA158" s="62" t="s">
        <v>291</v>
      </c>
      <c r="FBB158" s="123" t="e">
        <f>[32]Loka!#REF!</f>
        <v>#REF!</v>
      </c>
      <c r="FBC158" s="124" t="e">
        <f>[32]Loka!#REF!</f>
        <v>#REF!</v>
      </c>
      <c r="FBD158" s="125" t="e">
        <f>FBB158*[31]Loka!_xlbgnm.FBC16</f>
        <v>#REF!</v>
      </c>
      <c r="FBE158" s="62" t="s">
        <v>291</v>
      </c>
      <c r="FBF158" s="123" t="e">
        <f>[32]Loka!#REF!</f>
        <v>#REF!</v>
      </c>
      <c r="FBG158" s="124" t="e">
        <f>[32]Loka!#REF!</f>
        <v>#REF!</v>
      </c>
      <c r="FBH158" s="125" t="e">
        <f>FBF158*[31]Loka!_xlbgnm.FBG16</f>
        <v>#REF!</v>
      </c>
      <c r="FBI158" s="62" t="s">
        <v>291</v>
      </c>
      <c r="FBJ158" s="123" t="e">
        <f>[32]Loka!#REF!</f>
        <v>#REF!</v>
      </c>
      <c r="FBK158" s="124" t="e">
        <f>[32]Loka!#REF!</f>
        <v>#REF!</v>
      </c>
      <c r="FBL158" s="125" t="e">
        <f>FBJ158*[31]Loka!_xlbgnm.FBK16</f>
        <v>#REF!</v>
      </c>
      <c r="FBM158" s="62" t="s">
        <v>291</v>
      </c>
      <c r="FBN158" s="123" t="e">
        <f>[32]Loka!#REF!</f>
        <v>#REF!</v>
      </c>
      <c r="FBO158" s="124" t="e">
        <f>[32]Loka!#REF!</f>
        <v>#REF!</v>
      </c>
      <c r="FBP158" s="125" t="e">
        <f>FBN158*[31]Loka!_xlbgnm.FBO16</f>
        <v>#REF!</v>
      </c>
      <c r="FBQ158" s="62" t="s">
        <v>291</v>
      </c>
      <c r="FBR158" s="123" t="e">
        <f>[32]Loka!#REF!</f>
        <v>#REF!</v>
      </c>
      <c r="FBS158" s="124" t="e">
        <f>[32]Loka!#REF!</f>
        <v>#REF!</v>
      </c>
      <c r="FBT158" s="125" t="e">
        <f>FBR158*[31]Loka!_xlbgnm.FBS16</f>
        <v>#REF!</v>
      </c>
      <c r="FBU158" s="62" t="s">
        <v>291</v>
      </c>
      <c r="FBV158" s="123" t="e">
        <f>[32]Loka!#REF!</f>
        <v>#REF!</v>
      </c>
      <c r="FBW158" s="124" t="e">
        <f>[32]Loka!#REF!</f>
        <v>#REF!</v>
      </c>
      <c r="FBX158" s="125" t="e">
        <f>FBV158*[31]Loka!_xlbgnm.FBW16</f>
        <v>#REF!</v>
      </c>
      <c r="FBY158" s="62" t="s">
        <v>291</v>
      </c>
      <c r="FBZ158" s="123" t="e">
        <f>[32]Loka!#REF!</f>
        <v>#REF!</v>
      </c>
      <c r="FCA158" s="124" t="e">
        <f>[32]Loka!#REF!</f>
        <v>#REF!</v>
      </c>
      <c r="FCB158" s="125" t="e">
        <f>FBZ158*[31]Loka!_xlbgnm.FCA16</f>
        <v>#REF!</v>
      </c>
      <c r="FCC158" s="62" t="s">
        <v>291</v>
      </c>
      <c r="FCD158" s="123" t="e">
        <f>[32]Loka!#REF!</f>
        <v>#REF!</v>
      </c>
      <c r="FCE158" s="124" t="e">
        <f>[32]Loka!#REF!</f>
        <v>#REF!</v>
      </c>
      <c r="FCF158" s="125" t="e">
        <f>FCD158*[31]Loka!_xlbgnm.FCE16</f>
        <v>#REF!</v>
      </c>
      <c r="FCG158" s="62" t="s">
        <v>291</v>
      </c>
      <c r="FCH158" s="123" t="e">
        <f>[32]Loka!#REF!</f>
        <v>#REF!</v>
      </c>
      <c r="FCI158" s="124" t="e">
        <f>[32]Loka!#REF!</f>
        <v>#REF!</v>
      </c>
      <c r="FCJ158" s="125" t="e">
        <f>FCH158*[31]Loka!_xlbgnm.FCI16</f>
        <v>#REF!</v>
      </c>
      <c r="FCK158" s="62" t="s">
        <v>291</v>
      </c>
      <c r="FCL158" s="123" t="e">
        <f>[32]Loka!#REF!</f>
        <v>#REF!</v>
      </c>
      <c r="FCM158" s="124" t="e">
        <f>[32]Loka!#REF!</f>
        <v>#REF!</v>
      </c>
      <c r="FCN158" s="125" t="e">
        <f>FCL158*[31]Loka!_xlbgnm.FCM16</f>
        <v>#REF!</v>
      </c>
      <c r="FCO158" s="62" t="s">
        <v>291</v>
      </c>
      <c r="FCP158" s="123" t="e">
        <f>[32]Loka!#REF!</f>
        <v>#REF!</v>
      </c>
      <c r="FCQ158" s="124" t="e">
        <f>[32]Loka!#REF!</f>
        <v>#REF!</v>
      </c>
      <c r="FCR158" s="125" t="e">
        <f>FCP158*[31]Loka!_xlbgnm.FCQ16</f>
        <v>#REF!</v>
      </c>
      <c r="FCS158" s="62" t="s">
        <v>291</v>
      </c>
      <c r="FCT158" s="123" t="e">
        <f>[32]Loka!#REF!</f>
        <v>#REF!</v>
      </c>
      <c r="FCU158" s="124" t="e">
        <f>[32]Loka!#REF!</f>
        <v>#REF!</v>
      </c>
      <c r="FCV158" s="125" t="e">
        <f>FCT158*[31]Loka!_xlbgnm.FCU16</f>
        <v>#REF!</v>
      </c>
      <c r="FCW158" s="62" t="s">
        <v>291</v>
      </c>
      <c r="FCX158" s="123" t="e">
        <f>[32]Loka!#REF!</f>
        <v>#REF!</v>
      </c>
      <c r="FCY158" s="124" t="e">
        <f>[32]Loka!#REF!</f>
        <v>#REF!</v>
      </c>
      <c r="FCZ158" s="125" t="e">
        <f>FCX158*[31]Loka!_xlbgnm.FCY16</f>
        <v>#REF!</v>
      </c>
      <c r="FDA158" s="62" t="s">
        <v>291</v>
      </c>
      <c r="FDB158" s="123" t="e">
        <f>[32]Loka!#REF!</f>
        <v>#REF!</v>
      </c>
      <c r="FDC158" s="124" t="e">
        <f>[32]Loka!#REF!</f>
        <v>#REF!</v>
      </c>
      <c r="FDD158" s="125" t="e">
        <f>FDB158*[31]Loka!_xlbgnm.FDC16</f>
        <v>#REF!</v>
      </c>
      <c r="FDE158" s="62" t="s">
        <v>291</v>
      </c>
      <c r="FDF158" s="123" t="e">
        <f>[32]Loka!#REF!</f>
        <v>#REF!</v>
      </c>
      <c r="FDG158" s="124" t="e">
        <f>[32]Loka!#REF!</f>
        <v>#REF!</v>
      </c>
      <c r="FDH158" s="125" t="e">
        <f>FDF158*[31]Loka!_xlbgnm.FDG16</f>
        <v>#REF!</v>
      </c>
      <c r="FDI158" s="62" t="s">
        <v>291</v>
      </c>
      <c r="FDJ158" s="123" t="e">
        <f>[32]Loka!#REF!</f>
        <v>#REF!</v>
      </c>
      <c r="FDK158" s="124" t="e">
        <f>[32]Loka!#REF!</f>
        <v>#REF!</v>
      </c>
      <c r="FDL158" s="125" t="e">
        <f>FDJ158*[31]Loka!_xlbgnm.FDK16</f>
        <v>#REF!</v>
      </c>
      <c r="FDM158" s="62" t="s">
        <v>291</v>
      </c>
      <c r="FDN158" s="123" t="e">
        <f>[32]Loka!#REF!</f>
        <v>#REF!</v>
      </c>
      <c r="FDO158" s="124" t="e">
        <f>[32]Loka!#REF!</f>
        <v>#REF!</v>
      </c>
      <c r="FDP158" s="125" t="e">
        <f>FDN158*[31]Loka!_xlbgnm.FDO16</f>
        <v>#REF!</v>
      </c>
      <c r="FDQ158" s="62" t="s">
        <v>291</v>
      </c>
      <c r="FDR158" s="123" t="e">
        <f>[32]Loka!#REF!</f>
        <v>#REF!</v>
      </c>
      <c r="FDS158" s="124" t="e">
        <f>[32]Loka!#REF!</f>
        <v>#REF!</v>
      </c>
      <c r="FDT158" s="125" t="e">
        <f>FDR158*[31]Loka!_xlbgnm.FDS16</f>
        <v>#REF!</v>
      </c>
      <c r="FDU158" s="62" t="s">
        <v>291</v>
      </c>
      <c r="FDV158" s="123" t="e">
        <f>[32]Loka!#REF!</f>
        <v>#REF!</v>
      </c>
      <c r="FDW158" s="124" t="e">
        <f>[32]Loka!#REF!</f>
        <v>#REF!</v>
      </c>
      <c r="FDX158" s="125" t="e">
        <f>FDV158*[31]Loka!_xlbgnm.FDW16</f>
        <v>#REF!</v>
      </c>
      <c r="FDY158" s="62" t="s">
        <v>291</v>
      </c>
      <c r="FDZ158" s="123" t="e">
        <f>[32]Loka!#REF!</f>
        <v>#REF!</v>
      </c>
      <c r="FEA158" s="124" t="e">
        <f>[32]Loka!#REF!</f>
        <v>#REF!</v>
      </c>
      <c r="FEB158" s="125" t="e">
        <f>FDZ158*[31]Loka!_xlbgnm.FEA16</f>
        <v>#REF!</v>
      </c>
      <c r="FEC158" s="62" t="s">
        <v>291</v>
      </c>
      <c r="FED158" s="123" t="e">
        <f>[32]Loka!#REF!</f>
        <v>#REF!</v>
      </c>
      <c r="FEE158" s="124" t="e">
        <f>[32]Loka!#REF!</f>
        <v>#REF!</v>
      </c>
      <c r="FEF158" s="125" t="e">
        <f>FED158*[31]Loka!_xlbgnm.FEE16</f>
        <v>#REF!</v>
      </c>
      <c r="FEG158" s="62" t="s">
        <v>291</v>
      </c>
      <c r="FEH158" s="123" t="e">
        <f>[32]Loka!#REF!</f>
        <v>#REF!</v>
      </c>
      <c r="FEI158" s="124" t="e">
        <f>[32]Loka!#REF!</f>
        <v>#REF!</v>
      </c>
      <c r="FEJ158" s="125" t="e">
        <f>FEH158*[31]Loka!_xlbgnm.FEI16</f>
        <v>#REF!</v>
      </c>
      <c r="FEK158" s="62" t="s">
        <v>291</v>
      </c>
      <c r="FEL158" s="123" t="e">
        <f>[32]Loka!#REF!</f>
        <v>#REF!</v>
      </c>
      <c r="FEM158" s="124" t="e">
        <f>[32]Loka!#REF!</f>
        <v>#REF!</v>
      </c>
      <c r="FEN158" s="125" t="e">
        <f>FEL158*[31]Loka!_xlbgnm.FEM16</f>
        <v>#REF!</v>
      </c>
      <c r="FEO158" s="62" t="s">
        <v>291</v>
      </c>
      <c r="FEP158" s="123" t="e">
        <f>[32]Loka!#REF!</f>
        <v>#REF!</v>
      </c>
      <c r="FEQ158" s="124" t="e">
        <f>[32]Loka!#REF!</f>
        <v>#REF!</v>
      </c>
      <c r="FER158" s="125" t="e">
        <f>FEP158*[31]Loka!_xlbgnm.FEQ16</f>
        <v>#REF!</v>
      </c>
      <c r="FES158" s="62" t="s">
        <v>291</v>
      </c>
      <c r="FET158" s="123" t="e">
        <f>[32]Loka!#REF!</f>
        <v>#REF!</v>
      </c>
      <c r="FEU158" s="124" t="e">
        <f>[32]Loka!#REF!</f>
        <v>#REF!</v>
      </c>
      <c r="FEV158" s="125" t="e">
        <f>FET158*[31]Loka!_xlbgnm.FEU16</f>
        <v>#REF!</v>
      </c>
      <c r="FEW158" s="62" t="s">
        <v>291</v>
      </c>
      <c r="FEX158" s="123" t="e">
        <f>[32]Loka!#REF!</f>
        <v>#REF!</v>
      </c>
      <c r="FEY158" s="124" t="e">
        <f>[32]Loka!#REF!</f>
        <v>#REF!</v>
      </c>
      <c r="FEZ158" s="125" t="e">
        <f>FEX158*[31]Loka!_xlbgnm.FEY16</f>
        <v>#REF!</v>
      </c>
      <c r="FFA158" s="62" t="s">
        <v>291</v>
      </c>
      <c r="FFB158" s="123" t="e">
        <f>[32]Loka!#REF!</f>
        <v>#REF!</v>
      </c>
      <c r="FFC158" s="124" t="e">
        <f>[32]Loka!#REF!</f>
        <v>#REF!</v>
      </c>
      <c r="FFD158" s="125" t="e">
        <f>FFB158*[31]Loka!_xlbgnm.FFC16</f>
        <v>#REF!</v>
      </c>
      <c r="FFE158" s="62" t="s">
        <v>291</v>
      </c>
      <c r="FFF158" s="123" t="e">
        <f>[32]Loka!#REF!</f>
        <v>#REF!</v>
      </c>
      <c r="FFG158" s="124" t="e">
        <f>[32]Loka!#REF!</f>
        <v>#REF!</v>
      </c>
      <c r="FFH158" s="125" t="e">
        <f>FFF158*[31]Loka!_xlbgnm.FFG16</f>
        <v>#REF!</v>
      </c>
      <c r="FFI158" s="62" t="s">
        <v>291</v>
      </c>
      <c r="FFJ158" s="123" t="e">
        <f>[32]Loka!#REF!</f>
        <v>#REF!</v>
      </c>
      <c r="FFK158" s="124" t="e">
        <f>[32]Loka!#REF!</f>
        <v>#REF!</v>
      </c>
      <c r="FFL158" s="125" t="e">
        <f>FFJ158*[31]Loka!_xlbgnm.FFK16</f>
        <v>#REF!</v>
      </c>
      <c r="FFM158" s="62" t="s">
        <v>291</v>
      </c>
      <c r="FFN158" s="123" t="e">
        <f>[32]Loka!#REF!</f>
        <v>#REF!</v>
      </c>
      <c r="FFO158" s="124" t="e">
        <f>[32]Loka!#REF!</f>
        <v>#REF!</v>
      </c>
      <c r="FFP158" s="125" t="e">
        <f>FFN158*[31]Loka!_xlbgnm.FFO16</f>
        <v>#REF!</v>
      </c>
      <c r="FFQ158" s="62" t="s">
        <v>291</v>
      </c>
      <c r="FFR158" s="123" t="e">
        <f>[32]Loka!#REF!</f>
        <v>#REF!</v>
      </c>
      <c r="FFS158" s="124" t="e">
        <f>[32]Loka!#REF!</f>
        <v>#REF!</v>
      </c>
      <c r="FFT158" s="125" t="e">
        <f>FFR158*[31]Loka!_xlbgnm.FFS16</f>
        <v>#REF!</v>
      </c>
      <c r="FFU158" s="62" t="s">
        <v>291</v>
      </c>
      <c r="FFV158" s="123" t="e">
        <f>[32]Loka!#REF!</f>
        <v>#REF!</v>
      </c>
      <c r="FFW158" s="124" t="e">
        <f>[32]Loka!#REF!</f>
        <v>#REF!</v>
      </c>
      <c r="FFX158" s="125" t="e">
        <f>FFV158*[31]Loka!_xlbgnm.FFW16</f>
        <v>#REF!</v>
      </c>
      <c r="FFY158" s="62" t="s">
        <v>291</v>
      </c>
      <c r="FFZ158" s="123" t="e">
        <f>[32]Loka!#REF!</f>
        <v>#REF!</v>
      </c>
      <c r="FGA158" s="124" t="e">
        <f>[32]Loka!#REF!</f>
        <v>#REF!</v>
      </c>
      <c r="FGB158" s="125" t="e">
        <f>FFZ158*[31]Loka!_xlbgnm.FGA16</f>
        <v>#REF!</v>
      </c>
      <c r="FGC158" s="62" t="s">
        <v>291</v>
      </c>
      <c r="FGD158" s="123" t="e">
        <f>[32]Loka!#REF!</f>
        <v>#REF!</v>
      </c>
      <c r="FGE158" s="124" t="e">
        <f>[32]Loka!#REF!</f>
        <v>#REF!</v>
      </c>
      <c r="FGF158" s="125" t="e">
        <f>FGD158*[31]Loka!_xlbgnm.FGE16</f>
        <v>#REF!</v>
      </c>
      <c r="FGG158" s="62" t="s">
        <v>291</v>
      </c>
      <c r="FGH158" s="123" t="e">
        <f>[32]Loka!#REF!</f>
        <v>#REF!</v>
      </c>
      <c r="FGI158" s="124" t="e">
        <f>[32]Loka!#REF!</f>
        <v>#REF!</v>
      </c>
      <c r="FGJ158" s="125" t="e">
        <f>FGH158*[31]Loka!_xlbgnm.FGI16</f>
        <v>#REF!</v>
      </c>
      <c r="FGK158" s="62" t="s">
        <v>291</v>
      </c>
      <c r="FGL158" s="123" t="e">
        <f>[32]Loka!#REF!</f>
        <v>#REF!</v>
      </c>
      <c r="FGM158" s="124" t="e">
        <f>[32]Loka!#REF!</f>
        <v>#REF!</v>
      </c>
      <c r="FGN158" s="125" t="e">
        <f>FGL158*[31]Loka!_xlbgnm.FGM16</f>
        <v>#REF!</v>
      </c>
      <c r="FGO158" s="62" t="s">
        <v>291</v>
      </c>
      <c r="FGP158" s="123" t="e">
        <f>[32]Loka!#REF!</f>
        <v>#REF!</v>
      </c>
      <c r="FGQ158" s="124" t="e">
        <f>[32]Loka!#REF!</f>
        <v>#REF!</v>
      </c>
      <c r="FGR158" s="125" t="e">
        <f>FGP158*[31]Loka!_xlbgnm.FGQ16</f>
        <v>#REF!</v>
      </c>
      <c r="FGS158" s="62" t="s">
        <v>291</v>
      </c>
      <c r="FGT158" s="123" t="e">
        <f>[32]Loka!#REF!</f>
        <v>#REF!</v>
      </c>
      <c r="FGU158" s="124" t="e">
        <f>[32]Loka!#REF!</f>
        <v>#REF!</v>
      </c>
      <c r="FGV158" s="125" t="e">
        <f>FGT158*[31]Loka!_xlbgnm.FGU16</f>
        <v>#REF!</v>
      </c>
      <c r="FGW158" s="62" t="s">
        <v>291</v>
      </c>
      <c r="FGX158" s="123" t="e">
        <f>[32]Loka!#REF!</f>
        <v>#REF!</v>
      </c>
      <c r="FGY158" s="124" t="e">
        <f>[32]Loka!#REF!</f>
        <v>#REF!</v>
      </c>
      <c r="FGZ158" s="125" t="e">
        <f>FGX158*[31]Loka!_xlbgnm.FGY16</f>
        <v>#REF!</v>
      </c>
      <c r="FHA158" s="62" t="s">
        <v>291</v>
      </c>
      <c r="FHB158" s="123" t="e">
        <f>[32]Loka!#REF!</f>
        <v>#REF!</v>
      </c>
      <c r="FHC158" s="124" t="e">
        <f>[32]Loka!#REF!</f>
        <v>#REF!</v>
      </c>
      <c r="FHD158" s="125" t="e">
        <f>FHB158*[31]Loka!_xlbgnm.FHC16</f>
        <v>#REF!</v>
      </c>
      <c r="FHE158" s="62" t="s">
        <v>291</v>
      </c>
      <c r="FHF158" s="123" t="e">
        <f>[32]Loka!#REF!</f>
        <v>#REF!</v>
      </c>
      <c r="FHG158" s="124" t="e">
        <f>[32]Loka!#REF!</f>
        <v>#REF!</v>
      </c>
      <c r="FHH158" s="125" t="e">
        <f>FHF158*[31]Loka!_xlbgnm.FHG16</f>
        <v>#REF!</v>
      </c>
      <c r="FHI158" s="62" t="s">
        <v>291</v>
      </c>
      <c r="FHJ158" s="123" t="e">
        <f>[32]Loka!#REF!</f>
        <v>#REF!</v>
      </c>
      <c r="FHK158" s="124" t="e">
        <f>[32]Loka!#REF!</f>
        <v>#REF!</v>
      </c>
      <c r="FHL158" s="125" t="e">
        <f>FHJ158*[31]Loka!_xlbgnm.FHK16</f>
        <v>#REF!</v>
      </c>
      <c r="FHM158" s="62" t="s">
        <v>291</v>
      </c>
      <c r="FHN158" s="123" t="e">
        <f>[32]Loka!#REF!</f>
        <v>#REF!</v>
      </c>
      <c r="FHO158" s="124" t="e">
        <f>[32]Loka!#REF!</f>
        <v>#REF!</v>
      </c>
      <c r="FHP158" s="125" t="e">
        <f>FHN158*[31]Loka!_xlbgnm.FHO16</f>
        <v>#REF!</v>
      </c>
      <c r="FHQ158" s="62" t="s">
        <v>291</v>
      </c>
      <c r="FHR158" s="123" t="e">
        <f>[32]Loka!#REF!</f>
        <v>#REF!</v>
      </c>
      <c r="FHS158" s="124" t="e">
        <f>[32]Loka!#REF!</f>
        <v>#REF!</v>
      </c>
      <c r="FHT158" s="125" t="e">
        <f>FHR158*[31]Loka!_xlbgnm.FHS16</f>
        <v>#REF!</v>
      </c>
      <c r="FHU158" s="62" t="s">
        <v>291</v>
      </c>
      <c r="FHV158" s="123" t="e">
        <f>[32]Loka!#REF!</f>
        <v>#REF!</v>
      </c>
      <c r="FHW158" s="124" t="e">
        <f>[32]Loka!#REF!</f>
        <v>#REF!</v>
      </c>
      <c r="FHX158" s="125" t="e">
        <f>FHV158*[31]Loka!_xlbgnm.FHW16</f>
        <v>#REF!</v>
      </c>
      <c r="FHY158" s="62" t="s">
        <v>291</v>
      </c>
      <c r="FHZ158" s="123" t="e">
        <f>[32]Loka!#REF!</f>
        <v>#REF!</v>
      </c>
      <c r="FIA158" s="124" t="e">
        <f>[32]Loka!#REF!</f>
        <v>#REF!</v>
      </c>
      <c r="FIB158" s="125" t="e">
        <f>FHZ158*[31]Loka!_xlbgnm.FIA16</f>
        <v>#REF!</v>
      </c>
      <c r="FIC158" s="62" t="s">
        <v>291</v>
      </c>
      <c r="FID158" s="123" t="e">
        <f>[32]Loka!#REF!</f>
        <v>#REF!</v>
      </c>
      <c r="FIE158" s="124" t="e">
        <f>[32]Loka!#REF!</f>
        <v>#REF!</v>
      </c>
      <c r="FIF158" s="125" t="e">
        <f>FID158*[31]Loka!_xlbgnm.FIE16</f>
        <v>#REF!</v>
      </c>
      <c r="FIG158" s="62" t="s">
        <v>291</v>
      </c>
      <c r="FIH158" s="123" t="e">
        <f>[32]Loka!#REF!</f>
        <v>#REF!</v>
      </c>
      <c r="FII158" s="124" t="e">
        <f>[32]Loka!#REF!</f>
        <v>#REF!</v>
      </c>
      <c r="FIJ158" s="125" t="e">
        <f>FIH158*[31]Loka!_xlbgnm.FII16</f>
        <v>#REF!</v>
      </c>
      <c r="FIK158" s="62" t="s">
        <v>291</v>
      </c>
      <c r="FIL158" s="123" t="e">
        <f>[32]Loka!#REF!</f>
        <v>#REF!</v>
      </c>
      <c r="FIM158" s="124" t="e">
        <f>[32]Loka!#REF!</f>
        <v>#REF!</v>
      </c>
      <c r="FIN158" s="125" t="e">
        <f>FIL158*[31]Loka!_xlbgnm.FIM16</f>
        <v>#REF!</v>
      </c>
      <c r="FIO158" s="62" t="s">
        <v>291</v>
      </c>
      <c r="FIP158" s="123" t="e">
        <f>[32]Loka!#REF!</f>
        <v>#REF!</v>
      </c>
      <c r="FIQ158" s="124" t="e">
        <f>[32]Loka!#REF!</f>
        <v>#REF!</v>
      </c>
      <c r="FIR158" s="125" t="e">
        <f>FIP158*[31]Loka!_xlbgnm.FIQ16</f>
        <v>#REF!</v>
      </c>
      <c r="FIS158" s="62" t="s">
        <v>291</v>
      </c>
      <c r="FIT158" s="123" t="e">
        <f>[32]Loka!#REF!</f>
        <v>#REF!</v>
      </c>
      <c r="FIU158" s="124" t="e">
        <f>[32]Loka!#REF!</f>
        <v>#REF!</v>
      </c>
      <c r="FIV158" s="125" t="e">
        <f>FIT158*[31]Loka!_xlbgnm.FIU16</f>
        <v>#REF!</v>
      </c>
      <c r="FIW158" s="62" t="s">
        <v>291</v>
      </c>
      <c r="FIX158" s="123" t="e">
        <f>[32]Loka!#REF!</f>
        <v>#REF!</v>
      </c>
      <c r="FIY158" s="124" t="e">
        <f>[32]Loka!#REF!</f>
        <v>#REF!</v>
      </c>
      <c r="FIZ158" s="125" t="e">
        <f>FIX158*[31]Loka!_xlbgnm.FIY16</f>
        <v>#REF!</v>
      </c>
      <c r="FJA158" s="62" t="s">
        <v>291</v>
      </c>
      <c r="FJB158" s="123" t="e">
        <f>[32]Loka!#REF!</f>
        <v>#REF!</v>
      </c>
      <c r="FJC158" s="124" t="e">
        <f>[32]Loka!#REF!</f>
        <v>#REF!</v>
      </c>
      <c r="FJD158" s="125" t="e">
        <f>FJB158*[31]Loka!_xlbgnm.FJC16</f>
        <v>#REF!</v>
      </c>
      <c r="FJE158" s="62" t="s">
        <v>291</v>
      </c>
      <c r="FJF158" s="123" t="e">
        <f>[32]Loka!#REF!</f>
        <v>#REF!</v>
      </c>
      <c r="FJG158" s="124" t="e">
        <f>[32]Loka!#REF!</f>
        <v>#REF!</v>
      </c>
      <c r="FJH158" s="125" t="e">
        <f>FJF158*[31]Loka!_xlbgnm.FJG16</f>
        <v>#REF!</v>
      </c>
      <c r="FJI158" s="62" t="s">
        <v>291</v>
      </c>
      <c r="FJJ158" s="123" t="e">
        <f>[32]Loka!#REF!</f>
        <v>#REF!</v>
      </c>
      <c r="FJK158" s="124" t="e">
        <f>[32]Loka!#REF!</f>
        <v>#REF!</v>
      </c>
      <c r="FJL158" s="125" t="e">
        <f>FJJ158*[31]Loka!_xlbgnm.FJK16</f>
        <v>#REF!</v>
      </c>
      <c r="FJM158" s="62" t="s">
        <v>291</v>
      </c>
      <c r="FJN158" s="123" t="e">
        <f>[32]Loka!#REF!</f>
        <v>#REF!</v>
      </c>
      <c r="FJO158" s="124" t="e">
        <f>[32]Loka!#REF!</f>
        <v>#REF!</v>
      </c>
      <c r="FJP158" s="125" t="e">
        <f>FJN158*[31]Loka!_xlbgnm.FJO16</f>
        <v>#REF!</v>
      </c>
      <c r="FJQ158" s="62" t="s">
        <v>291</v>
      </c>
      <c r="FJR158" s="123" t="e">
        <f>[32]Loka!#REF!</f>
        <v>#REF!</v>
      </c>
      <c r="FJS158" s="124" t="e">
        <f>[32]Loka!#REF!</f>
        <v>#REF!</v>
      </c>
      <c r="FJT158" s="125" t="e">
        <f>FJR158*[31]Loka!_xlbgnm.FJS16</f>
        <v>#REF!</v>
      </c>
      <c r="FJU158" s="62" t="s">
        <v>291</v>
      </c>
      <c r="FJV158" s="123" t="e">
        <f>[32]Loka!#REF!</f>
        <v>#REF!</v>
      </c>
      <c r="FJW158" s="124" t="e">
        <f>[32]Loka!#REF!</f>
        <v>#REF!</v>
      </c>
      <c r="FJX158" s="125" t="e">
        <f>FJV158*[31]Loka!_xlbgnm.FJW16</f>
        <v>#REF!</v>
      </c>
      <c r="FJY158" s="62" t="s">
        <v>291</v>
      </c>
      <c r="FJZ158" s="123" t="e">
        <f>[32]Loka!#REF!</f>
        <v>#REF!</v>
      </c>
      <c r="FKA158" s="124" t="e">
        <f>[32]Loka!#REF!</f>
        <v>#REF!</v>
      </c>
      <c r="FKB158" s="125" t="e">
        <f>FJZ158*[31]Loka!_xlbgnm.FKA16</f>
        <v>#REF!</v>
      </c>
      <c r="FKC158" s="62" t="s">
        <v>291</v>
      </c>
      <c r="FKD158" s="123" t="e">
        <f>[32]Loka!#REF!</f>
        <v>#REF!</v>
      </c>
      <c r="FKE158" s="124" t="e">
        <f>[32]Loka!#REF!</f>
        <v>#REF!</v>
      </c>
      <c r="FKF158" s="125" t="e">
        <f>FKD158*[31]Loka!_xlbgnm.FKE16</f>
        <v>#REF!</v>
      </c>
      <c r="FKG158" s="62" t="s">
        <v>291</v>
      </c>
      <c r="FKH158" s="123" t="e">
        <f>[32]Loka!#REF!</f>
        <v>#REF!</v>
      </c>
      <c r="FKI158" s="124" t="e">
        <f>[32]Loka!#REF!</f>
        <v>#REF!</v>
      </c>
      <c r="FKJ158" s="125" t="e">
        <f>FKH158*[31]Loka!_xlbgnm.FKI16</f>
        <v>#REF!</v>
      </c>
      <c r="FKK158" s="62" t="s">
        <v>291</v>
      </c>
      <c r="FKL158" s="123" t="e">
        <f>[32]Loka!#REF!</f>
        <v>#REF!</v>
      </c>
      <c r="FKM158" s="124" t="e">
        <f>[32]Loka!#REF!</f>
        <v>#REF!</v>
      </c>
      <c r="FKN158" s="125" t="e">
        <f>FKL158*[31]Loka!_xlbgnm.FKM16</f>
        <v>#REF!</v>
      </c>
      <c r="FKO158" s="62" t="s">
        <v>291</v>
      </c>
      <c r="FKP158" s="123" t="e">
        <f>[32]Loka!#REF!</f>
        <v>#REF!</v>
      </c>
      <c r="FKQ158" s="124" t="e">
        <f>[32]Loka!#REF!</f>
        <v>#REF!</v>
      </c>
      <c r="FKR158" s="125" t="e">
        <f>FKP158*[31]Loka!_xlbgnm.FKQ16</f>
        <v>#REF!</v>
      </c>
      <c r="FKS158" s="62" t="s">
        <v>291</v>
      </c>
      <c r="FKT158" s="123" t="e">
        <f>[32]Loka!#REF!</f>
        <v>#REF!</v>
      </c>
      <c r="FKU158" s="124" t="e">
        <f>[32]Loka!#REF!</f>
        <v>#REF!</v>
      </c>
      <c r="FKV158" s="125" t="e">
        <f>FKT158*[31]Loka!_xlbgnm.FKU16</f>
        <v>#REF!</v>
      </c>
      <c r="FKW158" s="62" t="s">
        <v>291</v>
      </c>
      <c r="FKX158" s="123" t="e">
        <f>[32]Loka!#REF!</f>
        <v>#REF!</v>
      </c>
      <c r="FKY158" s="124" t="e">
        <f>[32]Loka!#REF!</f>
        <v>#REF!</v>
      </c>
      <c r="FKZ158" s="125" t="e">
        <f>FKX158*[31]Loka!_xlbgnm.FKY16</f>
        <v>#REF!</v>
      </c>
      <c r="FLA158" s="62" t="s">
        <v>291</v>
      </c>
      <c r="FLB158" s="123" t="e">
        <f>[32]Loka!#REF!</f>
        <v>#REF!</v>
      </c>
      <c r="FLC158" s="124" t="e">
        <f>[32]Loka!#REF!</f>
        <v>#REF!</v>
      </c>
      <c r="FLD158" s="125" t="e">
        <f>FLB158*[31]Loka!_xlbgnm.FLC16</f>
        <v>#REF!</v>
      </c>
      <c r="FLE158" s="62" t="s">
        <v>291</v>
      </c>
      <c r="FLF158" s="123" t="e">
        <f>[32]Loka!#REF!</f>
        <v>#REF!</v>
      </c>
      <c r="FLG158" s="124" t="e">
        <f>[32]Loka!#REF!</f>
        <v>#REF!</v>
      </c>
      <c r="FLH158" s="125" t="e">
        <f>FLF158*[31]Loka!_xlbgnm.FLG16</f>
        <v>#REF!</v>
      </c>
      <c r="FLI158" s="62" t="s">
        <v>291</v>
      </c>
      <c r="FLJ158" s="123" t="e">
        <f>[32]Loka!#REF!</f>
        <v>#REF!</v>
      </c>
      <c r="FLK158" s="124" t="e">
        <f>[32]Loka!#REF!</f>
        <v>#REF!</v>
      </c>
      <c r="FLL158" s="125" t="e">
        <f>FLJ158*[31]Loka!_xlbgnm.FLK16</f>
        <v>#REF!</v>
      </c>
      <c r="FLM158" s="62" t="s">
        <v>291</v>
      </c>
      <c r="FLN158" s="123" t="e">
        <f>[32]Loka!#REF!</f>
        <v>#REF!</v>
      </c>
      <c r="FLO158" s="124" t="e">
        <f>[32]Loka!#REF!</f>
        <v>#REF!</v>
      </c>
      <c r="FLP158" s="125" t="e">
        <f>FLN158*[31]Loka!_xlbgnm.FLO16</f>
        <v>#REF!</v>
      </c>
      <c r="FLQ158" s="62" t="s">
        <v>291</v>
      </c>
      <c r="FLR158" s="123" t="e">
        <f>[32]Loka!#REF!</f>
        <v>#REF!</v>
      </c>
      <c r="FLS158" s="124" t="e">
        <f>[32]Loka!#REF!</f>
        <v>#REF!</v>
      </c>
      <c r="FLT158" s="125" t="e">
        <f>FLR158*[31]Loka!_xlbgnm.FLS16</f>
        <v>#REF!</v>
      </c>
      <c r="FLU158" s="62" t="s">
        <v>291</v>
      </c>
      <c r="FLV158" s="123" t="e">
        <f>[32]Loka!#REF!</f>
        <v>#REF!</v>
      </c>
      <c r="FLW158" s="124" t="e">
        <f>[32]Loka!#REF!</f>
        <v>#REF!</v>
      </c>
      <c r="FLX158" s="125" t="e">
        <f>FLV158*[31]Loka!_xlbgnm.FLW16</f>
        <v>#REF!</v>
      </c>
      <c r="FLY158" s="62" t="s">
        <v>291</v>
      </c>
      <c r="FLZ158" s="123" t="e">
        <f>[32]Loka!#REF!</f>
        <v>#REF!</v>
      </c>
      <c r="FMA158" s="124" t="e">
        <f>[32]Loka!#REF!</f>
        <v>#REF!</v>
      </c>
      <c r="FMB158" s="125" t="e">
        <f>FLZ158*[31]Loka!_xlbgnm.FMA16</f>
        <v>#REF!</v>
      </c>
      <c r="FMC158" s="62" t="s">
        <v>291</v>
      </c>
      <c r="FMD158" s="123" t="e">
        <f>[32]Loka!#REF!</f>
        <v>#REF!</v>
      </c>
      <c r="FME158" s="124" t="e">
        <f>[32]Loka!#REF!</f>
        <v>#REF!</v>
      </c>
      <c r="FMF158" s="125" t="e">
        <f>FMD158*[31]Loka!_xlbgnm.FME16</f>
        <v>#REF!</v>
      </c>
      <c r="FMG158" s="62" t="s">
        <v>291</v>
      </c>
      <c r="FMH158" s="123" t="e">
        <f>[32]Loka!#REF!</f>
        <v>#REF!</v>
      </c>
      <c r="FMI158" s="124" t="e">
        <f>[32]Loka!#REF!</f>
        <v>#REF!</v>
      </c>
      <c r="FMJ158" s="125" t="e">
        <f>FMH158*[31]Loka!_xlbgnm.FMI16</f>
        <v>#REF!</v>
      </c>
      <c r="FMK158" s="62" t="s">
        <v>291</v>
      </c>
      <c r="FML158" s="123" t="e">
        <f>[32]Loka!#REF!</f>
        <v>#REF!</v>
      </c>
      <c r="FMM158" s="124" t="e">
        <f>[32]Loka!#REF!</f>
        <v>#REF!</v>
      </c>
      <c r="FMN158" s="125" t="e">
        <f>FML158*[31]Loka!_xlbgnm.FMM16</f>
        <v>#REF!</v>
      </c>
      <c r="FMO158" s="62" t="s">
        <v>291</v>
      </c>
      <c r="FMP158" s="123" t="e">
        <f>[32]Loka!#REF!</f>
        <v>#REF!</v>
      </c>
      <c r="FMQ158" s="124" t="e">
        <f>[32]Loka!#REF!</f>
        <v>#REF!</v>
      </c>
      <c r="FMR158" s="125" t="e">
        <f>FMP158*[31]Loka!_xlbgnm.FMQ16</f>
        <v>#REF!</v>
      </c>
      <c r="FMS158" s="62" t="s">
        <v>291</v>
      </c>
      <c r="FMT158" s="123" t="e">
        <f>[32]Loka!#REF!</f>
        <v>#REF!</v>
      </c>
      <c r="FMU158" s="124" t="e">
        <f>[32]Loka!#REF!</f>
        <v>#REF!</v>
      </c>
      <c r="FMV158" s="125" t="e">
        <f>FMT158*[31]Loka!_xlbgnm.FMU16</f>
        <v>#REF!</v>
      </c>
      <c r="FMW158" s="62" t="s">
        <v>291</v>
      </c>
      <c r="FMX158" s="123" t="e">
        <f>[32]Loka!#REF!</f>
        <v>#REF!</v>
      </c>
      <c r="FMY158" s="124" t="e">
        <f>[32]Loka!#REF!</f>
        <v>#REF!</v>
      </c>
      <c r="FMZ158" s="125" t="e">
        <f>FMX158*[31]Loka!_xlbgnm.FMY16</f>
        <v>#REF!</v>
      </c>
      <c r="FNA158" s="62" t="s">
        <v>291</v>
      </c>
      <c r="FNB158" s="123" t="e">
        <f>[32]Loka!#REF!</f>
        <v>#REF!</v>
      </c>
      <c r="FNC158" s="124" t="e">
        <f>[32]Loka!#REF!</f>
        <v>#REF!</v>
      </c>
      <c r="FND158" s="125" t="e">
        <f>FNB158*[31]Loka!_xlbgnm.FNC16</f>
        <v>#REF!</v>
      </c>
      <c r="FNE158" s="62" t="s">
        <v>291</v>
      </c>
      <c r="FNF158" s="123" t="e">
        <f>[32]Loka!#REF!</f>
        <v>#REF!</v>
      </c>
      <c r="FNG158" s="124" t="e">
        <f>[32]Loka!#REF!</f>
        <v>#REF!</v>
      </c>
      <c r="FNH158" s="125" t="e">
        <f>FNF158*[31]Loka!_xlbgnm.FNG16</f>
        <v>#REF!</v>
      </c>
      <c r="FNI158" s="62" t="s">
        <v>291</v>
      </c>
      <c r="FNJ158" s="123" t="e">
        <f>[32]Loka!#REF!</f>
        <v>#REF!</v>
      </c>
      <c r="FNK158" s="124" t="e">
        <f>[32]Loka!#REF!</f>
        <v>#REF!</v>
      </c>
      <c r="FNL158" s="125" t="e">
        <f>FNJ158*[31]Loka!_xlbgnm.FNK16</f>
        <v>#REF!</v>
      </c>
      <c r="FNM158" s="62" t="s">
        <v>291</v>
      </c>
      <c r="FNN158" s="123" t="e">
        <f>[32]Loka!#REF!</f>
        <v>#REF!</v>
      </c>
      <c r="FNO158" s="124" t="e">
        <f>[32]Loka!#REF!</f>
        <v>#REF!</v>
      </c>
      <c r="FNP158" s="125" t="e">
        <f>FNN158*[31]Loka!_xlbgnm.FNO16</f>
        <v>#REF!</v>
      </c>
      <c r="FNQ158" s="62" t="s">
        <v>291</v>
      </c>
      <c r="FNR158" s="123" t="e">
        <f>[32]Loka!#REF!</f>
        <v>#REF!</v>
      </c>
      <c r="FNS158" s="124" t="e">
        <f>[32]Loka!#REF!</f>
        <v>#REF!</v>
      </c>
      <c r="FNT158" s="125" t="e">
        <f>FNR158*[31]Loka!_xlbgnm.FNS16</f>
        <v>#REF!</v>
      </c>
      <c r="FNU158" s="62" t="s">
        <v>291</v>
      </c>
      <c r="FNV158" s="123" t="e">
        <f>[32]Loka!#REF!</f>
        <v>#REF!</v>
      </c>
      <c r="FNW158" s="124" t="e">
        <f>[32]Loka!#REF!</f>
        <v>#REF!</v>
      </c>
      <c r="FNX158" s="125" t="e">
        <f>FNV158*[31]Loka!_xlbgnm.FNW16</f>
        <v>#REF!</v>
      </c>
      <c r="FNY158" s="62" t="s">
        <v>291</v>
      </c>
      <c r="FNZ158" s="123" t="e">
        <f>[32]Loka!#REF!</f>
        <v>#REF!</v>
      </c>
      <c r="FOA158" s="124" t="e">
        <f>[32]Loka!#REF!</f>
        <v>#REF!</v>
      </c>
      <c r="FOB158" s="125" t="e">
        <f>FNZ158*[31]Loka!_xlbgnm.FOA16</f>
        <v>#REF!</v>
      </c>
      <c r="FOC158" s="62" t="s">
        <v>291</v>
      </c>
      <c r="FOD158" s="123" t="e">
        <f>[32]Loka!#REF!</f>
        <v>#REF!</v>
      </c>
      <c r="FOE158" s="124" t="e">
        <f>[32]Loka!#REF!</f>
        <v>#REF!</v>
      </c>
      <c r="FOF158" s="125" t="e">
        <f>FOD158*[31]Loka!_xlbgnm.FOE16</f>
        <v>#REF!</v>
      </c>
      <c r="FOG158" s="62" t="s">
        <v>291</v>
      </c>
      <c r="FOH158" s="123" t="e">
        <f>[32]Loka!#REF!</f>
        <v>#REF!</v>
      </c>
      <c r="FOI158" s="124" t="e">
        <f>[32]Loka!#REF!</f>
        <v>#REF!</v>
      </c>
      <c r="FOJ158" s="125" t="e">
        <f>FOH158*[31]Loka!_xlbgnm.FOI16</f>
        <v>#REF!</v>
      </c>
      <c r="FOK158" s="62" t="s">
        <v>291</v>
      </c>
      <c r="FOL158" s="123" t="e">
        <f>[32]Loka!#REF!</f>
        <v>#REF!</v>
      </c>
      <c r="FOM158" s="124" t="e">
        <f>[32]Loka!#REF!</f>
        <v>#REF!</v>
      </c>
      <c r="FON158" s="125" t="e">
        <f>FOL158*[31]Loka!_xlbgnm.FOM16</f>
        <v>#REF!</v>
      </c>
      <c r="FOO158" s="62" t="s">
        <v>291</v>
      </c>
      <c r="FOP158" s="123" t="e">
        <f>[32]Loka!#REF!</f>
        <v>#REF!</v>
      </c>
      <c r="FOQ158" s="124" t="e">
        <f>[32]Loka!#REF!</f>
        <v>#REF!</v>
      </c>
      <c r="FOR158" s="125" t="e">
        <f>FOP158*[31]Loka!_xlbgnm.FOQ16</f>
        <v>#REF!</v>
      </c>
      <c r="FOS158" s="62" t="s">
        <v>291</v>
      </c>
      <c r="FOT158" s="123" t="e">
        <f>[32]Loka!#REF!</f>
        <v>#REF!</v>
      </c>
      <c r="FOU158" s="124" t="e">
        <f>[32]Loka!#REF!</f>
        <v>#REF!</v>
      </c>
      <c r="FOV158" s="125" t="e">
        <f>FOT158*[31]Loka!_xlbgnm.FOU16</f>
        <v>#REF!</v>
      </c>
      <c r="FOW158" s="62" t="s">
        <v>291</v>
      </c>
      <c r="FOX158" s="123" t="e">
        <f>[32]Loka!#REF!</f>
        <v>#REF!</v>
      </c>
      <c r="FOY158" s="124" t="e">
        <f>[32]Loka!#REF!</f>
        <v>#REF!</v>
      </c>
      <c r="FOZ158" s="125" t="e">
        <f>FOX158*[31]Loka!_xlbgnm.FOY16</f>
        <v>#REF!</v>
      </c>
      <c r="FPA158" s="62" t="s">
        <v>291</v>
      </c>
      <c r="FPB158" s="123" t="e">
        <f>[32]Loka!#REF!</f>
        <v>#REF!</v>
      </c>
      <c r="FPC158" s="124" t="e">
        <f>[32]Loka!#REF!</f>
        <v>#REF!</v>
      </c>
      <c r="FPD158" s="125" t="e">
        <f>FPB158*[31]Loka!_xlbgnm.FPC16</f>
        <v>#REF!</v>
      </c>
      <c r="FPE158" s="62" t="s">
        <v>291</v>
      </c>
      <c r="FPF158" s="123" t="e">
        <f>[32]Loka!#REF!</f>
        <v>#REF!</v>
      </c>
      <c r="FPG158" s="124" t="e">
        <f>[32]Loka!#REF!</f>
        <v>#REF!</v>
      </c>
      <c r="FPH158" s="125" t="e">
        <f>FPF158*[31]Loka!_xlbgnm.FPG16</f>
        <v>#REF!</v>
      </c>
      <c r="FPI158" s="62" t="s">
        <v>291</v>
      </c>
      <c r="FPJ158" s="123" t="e">
        <f>[32]Loka!#REF!</f>
        <v>#REF!</v>
      </c>
      <c r="FPK158" s="124" t="e">
        <f>[32]Loka!#REF!</f>
        <v>#REF!</v>
      </c>
      <c r="FPL158" s="125" t="e">
        <f>FPJ158*[31]Loka!_xlbgnm.FPK16</f>
        <v>#REF!</v>
      </c>
      <c r="FPM158" s="62" t="s">
        <v>291</v>
      </c>
      <c r="FPN158" s="123" t="e">
        <f>[32]Loka!#REF!</f>
        <v>#REF!</v>
      </c>
      <c r="FPO158" s="124" t="e">
        <f>[32]Loka!#REF!</f>
        <v>#REF!</v>
      </c>
      <c r="FPP158" s="125" t="e">
        <f>FPN158*[31]Loka!_xlbgnm.FPO16</f>
        <v>#REF!</v>
      </c>
      <c r="FPQ158" s="62" t="s">
        <v>291</v>
      </c>
      <c r="FPR158" s="123" t="e">
        <f>[32]Loka!#REF!</f>
        <v>#REF!</v>
      </c>
      <c r="FPS158" s="124" t="e">
        <f>[32]Loka!#REF!</f>
        <v>#REF!</v>
      </c>
      <c r="FPT158" s="125" t="e">
        <f>FPR158*[31]Loka!_xlbgnm.FPS16</f>
        <v>#REF!</v>
      </c>
      <c r="FPU158" s="62" t="s">
        <v>291</v>
      </c>
      <c r="FPV158" s="123" t="e">
        <f>[32]Loka!#REF!</f>
        <v>#REF!</v>
      </c>
      <c r="FPW158" s="124" t="e">
        <f>[32]Loka!#REF!</f>
        <v>#REF!</v>
      </c>
      <c r="FPX158" s="125" t="e">
        <f>FPV158*[31]Loka!_xlbgnm.FPW16</f>
        <v>#REF!</v>
      </c>
      <c r="FPY158" s="62" t="s">
        <v>291</v>
      </c>
      <c r="FPZ158" s="123" t="e">
        <f>[32]Loka!#REF!</f>
        <v>#REF!</v>
      </c>
      <c r="FQA158" s="124" t="e">
        <f>[32]Loka!#REF!</f>
        <v>#REF!</v>
      </c>
      <c r="FQB158" s="125" t="e">
        <f>FPZ158*[31]Loka!_xlbgnm.FQA16</f>
        <v>#REF!</v>
      </c>
      <c r="FQC158" s="62" t="s">
        <v>291</v>
      </c>
      <c r="FQD158" s="123" t="e">
        <f>[32]Loka!#REF!</f>
        <v>#REF!</v>
      </c>
      <c r="FQE158" s="124" t="e">
        <f>[32]Loka!#REF!</f>
        <v>#REF!</v>
      </c>
      <c r="FQF158" s="125" t="e">
        <f>FQD158*[31]Loka!_xlbgnm.FQE16</f>
        <v>#REF!</v>
      </c>
      <c r="FQG158" s="62" t="s">
        <v>291</v>
      </c>
      <c r="FQH158" s="123" t="e">
        <f>[32]Loka!#REF!</f>
        <v>#REF!</v>
      </c>
      <c r="FQI158" s="124" t="e">
        <f>[32]Loka!#REF!</f>
        <v>#REF!</v>
      </c>
      <c r="FQJ158" s="125" t="e">
        <f>FQH158*[31]Loka!_xlbgnm.FQI16</f>
        <v>#REF!</v>
      </c>
      <c r="FQK158" s="62" t="s">
        <v>291</v>
      </c>
      <c r="FQL158" s="123" t="e">
        <f>[32]Loka!#REF!</f>
        <v>#REF!</v>
      </c>
      <c r="FQM158" s="124" t="e">
        <f>[32]Loka!#REF!</f>
        <v>#REF!</v>
      </c>
      <c r="FQN158" s="125" t="e">
        <f>FQL158*[31]Loka!_xlbgnm.FQM16</f>
        <v>#REF!</v>
      </c>
      <c r="FQO158" s="62" t="s">
        <v>291</v>
      </c>
      <c r="FQP158" s="123" t="e">
        <f>[32]Loka!#REF!</f>
        <v>#REF!</v>
      </c>
      <c r="FQQ158" s="124" t="e">
        <f>[32]Loka!#REF!</f>
        <v>#REF!</v>
      </c>
      <c r="FQR158" s="125" t="e">
        <f>FQP158*[31]Loka!_xlbgnm.FQQ16</f>
        <v>#REF!</v>
      </c>
      <c r="FQS158" s="62" t="s">
        <v>291</v>
      </c>
      <c r="FQT158" s="123" t="e">
        <f>[32]Loka!#REF!</f>
        <v>#REF!</v>
      </c>
      <c r="FQU158" s="124" t="e">
        <f>[32]Loka!#REF!</f>
        <v>#REF!</v>
      </c>
      <c r="FQV158" s="125" t="e">
        <f>FQT158*[31]Loka!_xlbgnm.FQU16</f>
        <v>#REF!</v>
      </c>
      <c r="FQW158" s="62" t="s">
        <v>291</v>
      </c>
      <c r="FQX158" s="123" t="e">
        <f>[32]Loka!#REF!</f>
        <v>#REF!</v>
      </c>
      <c r="FQY158" s="124" t="e">
        <f>[32]Loka!#REF!</f>
        <v>#REF!</v>
      </c>
      <c r="FQZ158" s="125" t="e">
        <f>FQX158*[31]Loka!_xlbgnm.FQY16</f>
        <v>#REF!</v>
      </c>
      <c r="FRA158" s="62" t="s">
        <v>291</v>
      </c>
      <c r="FRB158" s="123" t="e">
        <f>[32]Loka!#REF!</f>
        <v>#REF!</v>
      </c>
      <c r="FRC158" s="124" t="e">
        <f>[32]Loka!#REF!</f>
        <v>#REF!</v>
      </c>
      <c r="FRD158" s="125" t="e">
        <f>FRB158*[31]Loka!_xlbgnm.FRC16</f>
        <v>#REF!</v>
      </c>
      <c r="FRE158" s="62" t="s">
        <v>291</v>
      </c>
      <c r="FRF158" s="123" t="e">
        <f>[32]Loka!#REF!</f>
        <v>#REF!</v>
      </c>
      <c r="FRG158" s="124" t="e">
        <f>[32]Loka!#REF!</f>
        <v>#REF!</v>
      </c>
      <c r="FRH158" s="125" t="e">
        <f>FRF158*[31]Loka!_xlbgnm.FRG16</f>
        <v>#REF!</v>
      </c>
      <c r="FRI158" s="62" t="s">
        <v>291</v>
      </c>
      <c r="FRJ158" s="123" t="e">
        <f>[32]Loka!#REF!</f>
        <v>#REF!</v>
      </c>
      <c r="FRK158" s="124" t="e">
        <f>[32]Loka!#REF!</f>
        <v>#REF!</v>
      </c>
      <c r="FRL158" s="125" t="e">
        <f>FRJ158*[31]Loka!_xlbgnm.FRK16</f>
        <v>#REF!</v>
      </c>
      <c r="FRM158" s="62" t="s">
        <v>291</v>
      </c>
      <c r="FRN158" s="123" t="e">
        <f>[32]Loka!#REF!</f>
        <v>#REF!</v>
      </c>
      <c r="FRO158" s="124" t="e">
        <f>[32]Loka!#REF!</f>
        <v>#REF!</v>
      </c>
      <c r="FRP158" s="125" t="e">
        <f>FRN158*[31]Loka!_xlbgnm.FRO16</f>
        <v>#REF!</v>
      </c>
      <c r="FRQ158" s="62" t="s">
        <v>291</v>
      </c>
      <c r="FRR158" s="123" t="e">
        <f>[32]Loka!#REF!</f>
        <v>#REF!</v>
      </c>
      <c r="FRS158" s="124" t="e">
        <f>[32]Loka!#REF!</f>
        <v>#REF!</v>
      </c>
      <c r="FRT158" s="125" t="e">
        <f>FRR158*[31]Loka!_xlbgnm.FRS16</f>
        <v>#REF!</v>
      </c>
      <c r="FRU158" s="62" t="s">
        <v>291</v>
      </c>
      <c r="FRV158" s="123" t="e">
        <f>[32]Loka!#REF!</f>
        <v>#REF!</v>
      </c>
      <c r="FRW158" s="124" t="e">
        <f>[32]Loka!#REF!</f>
        <v>#REF!</v>
      </c>
      <c r="FRX158" s="125" t="e">
        <f>FRV158*[31]Loka!_xlbgnm.FRW16</f>
        <v>#REF!</v>
      </c>
      <c r="FRY158" s="62" t="s">
        <v>291</v>
      </c>
      <c r="FRZ158" s="123" t="e">
        <f>[32]Loka!#REF!</f>
        <v>#REF!</v>
      </c>
      <c r="FSA158" s="124" t="e">
        <f>[32]Loka!#REF!</f>
        <v>#REF!</v>
      </c>
      <c r="FSB158" s="125" t="e">
        <f>FRZ158*[31]Loka!_xlbgnm.FSA16</f>
        <v>#REF!</v>
      </c>
      <c r="FSC158" s="62" t="s">
        <v>291</v>
      </c>
      <c r="FSD158" s="123" t="e">
        <f>[32]Loka!#REF!</f>
        <v>#REF!</v>
      </c>
      <c r="FSE158" s="124" t="e">
        <f>[32]Loka!#REF!</f>
        <v>#REF!</v>
      </c>
      <c r="FSF158" s="125" t="e">
        <f>FSD158*[31]Loka!_xlbgnm.FSE16</f>
        <v>#REF!</v>
      </c>
      <c r="FSG158" s="62" t="s">
        <v>291</v>
      </c>
      <c r="FSH158" s="123" t="e">
        <f>[32]Loka!#REF!</f>
        <v>#REF!</v>
      </c>
      <c r="FSI158" s="124" t="e">
        <f>[32]Loka!#REF!</f>
        <v>#REF!</v>
      </c>
      <c r="FSJ158" s="125" t="e">
        <f>FSH158*[31]Loka!_xlbgnm.FSI16</f>
        <v>#REF!</v>
      </c>
      <c r="FSK158" s="62" t="s">
        <v>291</v>
      </c>
      <c r="FSL158" s="123" t="e">
        <f>[32]Loka!#REF!</f>
        <v>#REF!</v>
      </c>
      <c r="FSM158" s="124" t="e">
        <f>[32]Loka!#REF!</f>
        <v>#REF!</v>
      </c>
      <c r="FSN158" s="125" t="e">
        <f>FSL158*[31]Loka!_xlbgnm.FSM16</f>
        <v>#REF!</v>
      </c>
      <c r="FSO158" s="62" t="s">
        <v>291</v>
      </c>
      <c r="FSP158" s="123" t="e">
        <f>[32]Loka!#REF!</f>
        <v>#REF!</v>
      </c>
      <c r="FSQ158" s="124" t="e">
        <f>[32]Loka!#REF!</f>
        <v>#REF!</v>
      </c>
      <c r="FSR158" s="125" t="e">
        <f>FSP158*[31]Loka!_xlbgnm.FSQ16</f>
        <v>#REF!</v>
      </c>
      <c r="FSS158" s="62" t="s">
        <v>291</v>
      </c>
      <c r="FST158" s="123" t="e">
        <f>[32]Loka!#REF!</f>
        <v>#REF!</v>
      </c>
      <c r="FSU158" s="124" t="e">
        <f>[32]Loka!#REF!</f>
        <v>#REF!</v>
      </c>
      <c r="FSV158" s="125" t="e">
        <f>FST158*[31]Loka!_xlbgnm.FSU16</f>
        <v>#REF!</v>
      </c>
      <c r="FSW158" s="62" t="s">
        <v>291</v>
      </c>
      <c r="FSX158" s="123" t="e">
        <f>[32]Loka!#REF!</f>
        <v>#REF!</v>
      </c>
      <c r="FSY158" s="124" t="e">
        <f>[32]Loka!#REF!</f>
        <v>#REF!</v>
      </c>
      <c r="FSZ158" s="125" t="e">
        <f>FSX158*[31]Loka!_xlbgnm.FSY16</f>
        <v>#REF!</v>
      </c>
      <c r="FTA158" s="62" t="s">
        <v>291</v>
      </c>
      <c r="FTB158" s="123" t="e">
        <f>[32]Loka!#REF!</f>
        <v>#REF!</v>
      </c>
      <c r="FTC158" s="124" t="e">
        <f>[32]Loka!#REF!</f>
        <v>#REF!</v>
      </c>
      <c r="FTD158" s="125" t="e">
        <f>FTB158*[31]Loka!_xlbgnm.FTC16</f>
        <v>#REF!</v>
      </c>
      <c r="FTE158" s="62" t="s">
        <v>291</v>
      </c>
      <c r="FTF158" s="123" t="e">
        <f>[32]Loka!#REF!</f>
        <v>#REF!</v>
      </c>
      <c r="FTG158" s="124" t="e">
        <f>[32]Loka!#REF!</f>
        <v>#REF!</v>
      </c>
      <c r="FTH158" s="125" t="e">
        <f>FTF158*[31]Loka!_xlbgnm.FTG16</f>
        <v>#REF!</v>
      </c>
      <c r="FTI158" s="62" t="s">
        <v>291</v>
      </c>
      <c r="FTJ158" s="123" t="e">
        <f>[32]Loka!#REF!</f>
        <v>#REF!</v>
      </c>
      <c r="FTK158" s="124" t="e">
        <f>[32]Loka!#REF!</f>
        <v>#REF!</v>
      </c>
      <c r="FTL158" s="125" t="e">
        <f>FTJ158*[31]Loka!_xlbgnm.FTK16</f>
        <v>#REF!</v>
      </c>
      <c r="FTM158" s="62" t="s">
        <v>291</v>
      </c>
      <c r="FTN158" s="123" t="e">
        <f>[32]Loka!#REF!</f>
        <v>#REF!</v>
      </c>
      <c r="FTO158" s="124" t="e">
        <f>[32]Loka!#REF!</f>
        <v>#REF!</v>
      </c>
      <c r="FTP158" s="125" t="e">
        <f>FTN158*[31]Loka!_xlbgnm.FTO16</f>
        <v>#REF!</v>
      </c>
      <c r="FTQ158" s="62" t="s">
        <v>291</v>
      </c>
      <c r="FTR158" s="123" t="e">
        <f>[32]Loka!#REF!</f>
        <v>#REF!</v>
      </c>
      <c r="FTS158" s="124" t="e">
        <f>[32]Loka!#REF!</f>
        <v>#REF!</v>
      </c>
      <c r="FTT158" s="125" t="e">
        <f>FTR158*[31]Loka!_xlbgnm.FTS16</f>
        <v>#REF!</v>
      </c>
      <c r="FTU158" s="62" t="s">
        <v>291</v>
      </c>
      <c r="FTV158" s="123" t="e">
        <f>[32]Loka!#REF!</f>
        <v>#REF!</v>
      </c>
      <c r="FTW158" s="124" t="e">
        <f>[32]Loka!#REF!</f>
        <v>#REF!</v>
      </c>
      <c r="FTX158" s="125" t="e">
        <f>FTV158*[31]Loka!_xlbgnm.FTW16</f>
        <v>#REF!</v>
      </c>
      <c r="FTY158" s="62" t="s">
        <v>291</v>
      </c>
      <c r="FTZ158" s="123" t="e">
        <f>[32]Loka!#REF!</f>
        <v>#REF!</v>
      </c>
      <c r="FUA158" s="124" t="e">
        <f>[32]Loka!#REF!</f>
        <v>#REF!</v>
      </c>
      <c r="FUB158" s="125" t="e">
        <f>FTZ158*[31]Loka!_xlbgnm.FUA16</f>
        <v>#REF!</v>
      </c>
      <c r="FUC158" s="62" t="s">
        <v>291</v>
      </c>
      <c r="FUD158" s="123" t="e">
        <f>[32]Loka!#REF!</f>
        <v>#REF!</v>
      </c>
      <c r="FUE158" s="124" t="e">
        <f>[32]Loka!#REF!</f>
        <v>#REF!</v>
      </c>
      <c r="FUF158" s="125" t="e">
        <f>FUD158*[31]Loka!_xlbgnm.FUE16</f>
        <v>#REF!</v>
      </c>
      <c r="FUG158" s="62" t="s">
        <v>291</v>
      </c>
      <c r="FUH158" s="123" t="e">
        <f>[32]Loka!#REF!</f>
        <v>#REF!</v>
      </c>
      <c r="FUI158" s="124" t="e">
        <f>[32]Loka!#REF!</f>
        <v>#REF!</v>
      </c>
      <c r="FUJ158" s="125" t="e">
        <f>FUH158*[31]Loka!_xlbgnm.FUI16</f>
        <v>#REF!</v>
      </c>
      <c r="FUK158" s="62" t="s">
        <v>291</v>
      </c>
      <c r="FUL158" s="123" t="e">
        <f>[32]Loka!#REF!</f>
        <v>#REF!</v>
      </c>
      <c r="FUM158" s="124" t="e">
        <f>[32]Loka!#REF!</f>
        <v>#REF!</v>
      </c>
      <c r="FUN158" s="125" t="e">
        <f>FUL158*[31]Loka!_xlbgnm.FUM16</f>
        <v>#REF!</v>
      </c>
      <c r="FUO158" s="62" t="s">
        <v>291</v>
      </c>
      <c r="FUP158" s="123" t="e">
        <f>[32]Loka!#REF!</f>
        <v>#REF!</v>
      </c>
      <c r="FUQ158" s="124" t="e">
        <f>[32]Loka!#REF!</f>
        <v>#REF!</v>
      </c>
      <c r="FUR158" s="125" t="e">
        <f>FUP158*[31]Loka!_xlbgnm.FUQ16</f>
        <v>#REF!</v>
      </c>
      <c r="FUS158" s="62" t="s">
        <v>291</v>
      </c>
      <c r="FUT158" s="123" t="e">
        <f>[32]Loka!#REF!</f>
        <v>#REF!</v>
      </c>
      <c r="FUU158" s="124" t="e">
        <f>[32]Loka!#REF!</f>
        <v>#REF!</v>
      </c>
      <c r="FUV158" s="125" t="e">
        <f>FUT158*[31]Loka!_xlbgnm.FUU16</f>
        <v>#REF!</v>
      </c>
      <c r="FUW158" s="62" t="s">
        <v>291</v>
      </c>
      <c r="FUX158" s="123" t="e">
        <f>[32]Loka!#REF!</f>
        <v>#REF!</v>
      </c>
      <c r="FUY158" s="124" t="e">
        <f>[32]Loka!#REF!</f>
        <v>#REF!</v>
      </c>
      <c r="FUZ158" s="125" t="e">
        <f>FUX158*[31]Loka!_xlbgnm.FUY16</f>
        <v>#REF!</v>
      </c>
      <c r="FVA158" s="62" t="s">
        <v>291</v>
      </c>
      <c r="FVB158" s="123" t="e">
        <f>[32]Loka!#REF!</f>
        <v>#REF!</v>
      </c>
      <c r="FVC158" s="124" t="e">
        <f>[32]Loka!#REF!</f>
        <v>#REF!</v>
      </c>
      <c r="FVD158" s="125" t="e">
        <f>FVB158*[31]Loka!_xlbgnm.FVC16</f>
        <v>#REF!</v>
      </c>
      <c r="FVE158" s="62" t="s">
        <v>291</v>
      </c>
      <c r="FVF158" s="123" t="e">
        <f>[32]Loka!#REF!</f>
        <v>#REF!</v>
      </c>
      <c r="FVG158" s="124" t="e">
        <f>[32]Loka!#REF!</f>
        <v>#REF!</v>
      </c>
      <c r="FVH158" s="125" t="e">
        <f>FVF158*[31]Loka!_xlbgnm.FVG16</f>
        <v>#REF!</v>
      </c>
      <c r="FVI158" s="62" t="s">
        <v>291</v>
      </c>
      <c r="FVJ158" s="123" t="e">
        <f>[32]Loka!#REF!</f>
        <v>#REF!</v>
      </c>
      <c r="FVK158" s="124" t="e">
        <f>[32]Loka!#REF!</f>
        <v>#REF!</v>
      </c>
      <c r="FVL158" s="125" t="e">
        <f>FVJ158*[31]Loka!_xlbgnm.FVK16</f>
        <v>#REF!</v>
      </c>
      <c r="FVM158" s="62" t="s">
        <v>291</v>
      </c>
      <c r="FVN158" s="123" t="e">
        <f>[32]Loka!#REF!</f>
        <v>#REF!</v>
      </c>
      <c r="FVO158" s="124" t="e">
        <f>[32]Loka!#REF!</f>
        <v>#REF!</v>
      </c>
      <c r="FVP158" s="125" t="e">
        <f>FVN158*[31]Loka!_xlbgnm.FVO16</f>
        <v>#REF!</v>
      </c>
      <c r="FVQ158" s="62" t="s">
        <v>291</v>
      </c>
      <c r="FVR158" s="123" t="e">
        <f>[32]Loka!#REF!</f>
        <v>#REF!</v>
      </c>
      <c r="FVS158" s="124" t="e">
        <f>[32]Loka!#REF!</f>
        <v>#REF!</v>
      </c>
      <c r="FVT158" s="125" t="e">
        <f>FVR158*[31]Loka!_xlbgnm.FVS16</f>
        <v>#REF!</v>
      </c>
      <c r="FVU158" s="62" t="s">
        <v>291</v>
      </c>
      <c r="FVV158" s="123" t="e">
        <f>[32]Loka!#REF!</f>
        <v>#REF!</v>
      </c>
      <c r="FVW158" s="124" t="e">
        <f>[32]Loka!#REF!</f>
        <v>#REF!</v>
      </c>
      <c r="FVX158" s="125" t="e">
        <f>FVV158*[31]Loka!_xlbgnm.FVW16</f>
        <v>#REF!</v>
      </c>
      <c r="FVY158" s="62" t="s">
        <v>291</v>
      </c>
      <c r="FVZ158" s="123" t="e">
        <f>[32]Loka!#REF!</f>
        <v>#REF!</v>
      </c>
      <c r="FWA158" s="124" t="e">
        <f>[32]Loka!#REF!</f>
        <v>#REF!</v>
      </c>
      <c r="FWB158" s="125" t="e">
        <f>FVZ158*[31]Loka!_xlbgnm.FWA16</f>
        <v>#REF!</v>
      </c>
      <c r="FWC158" s="62" t="s">
        <v>291</v>
      </c>
      <c r="FWD158" s="123" t="e">
        <f>[32]Loka!#REF!</f>
        <v>#REF!</v>
      </c>
      <c r="FWE158" s="124" t="e">
        <f>[32]Loka!#REF!</f>
        <v>#REF!</v>
      </c>
      <c r="FWF158" s="125" t="e">
        <f>FWD158*[31]Loka!_xlbgnm.FWE16</f>
        <v>#REF!</v>
      </c>
      <c r="FWG158" s="62" t="s">
        <v>291</v>
      </c>
      <c r="FWH158" s="123" t="e">
        <f>[32]Loka!#REF!</f>
        <v>#REF!</v>
      </c>
      <c r="FWI158" s="124" t="e">
        <f>[32]Loka!#REF!</f>
        <v>#REF!</v>
      </c>
      <c r="FWJ158" s="125" t="e">
        <f>FWH158*[31]Loka!_xlbgnm.FWI16</f>
        <v>#REF!</v>
      </c>
      <c r="FWK158" s="62" t="s">
        <v>291</v>
      </c>
      <c r="FWL158" s="123" t="e">
        <f>[32]Loka!#REF!</f>
        <v>#REF!</v>
      </c>
      <c r="FWM158" s="124" t="e">
        <f>[32]Loka!#REF!</f>
        <v>#REF!</v>
      </c>
      <c r="FWN158" s="125" t="e">
        <f>FWL158*[31]Loka!_xlbgnm.FWM16</f>
        <v>#REF!</v>
      </c>
      <c r="FWO158" s="62" t="s">
        <v>291</v>
      </c>
      <c r="FWP158" s="123" t="e">
        <f>[32]Loka!#REF!</f>
        <v>#REF!</v>
      </c>
      <c r="FWQ158" s="124" t="e">
        <f>[32]Loka!#REF!</f>
        <v>#REF!</v>
      </c>
      <c r="FWR158" s="125" t="e">
        <f>FWP158*[31]Loka!_xlbgnm.FWQ16</f>
        <v>#REF!</v>
      </c>
      <c r="FWS158" s="62" t="s">
        <v>291</v>
      </c>
      <c r="FWT158" s="123" t="e">
        <f>[32]Loka!#REF!</f>
        <v>#REF!</v>
      </c>
      <c r="FWU158" s="124" t="e">
        <f>[32]Loka!#REF!</f>
        <v>#REF!</v>
      </c>
      <c r="FWV158" s="125" t="e">
        <f>FWT158*[31]Loka!_xlbgnm.FWU16</f>
        <v>#REF!</v>
      </c>
      <c r="FWW158" s="62" t="s">
        <v>291</v>
      </c>
      <c r="FWX158" s="123" t="e">
        <f>[32]Loka!#REF!</f>
        <v>#REF!</v>
      </c>
      <c r="FWY158" s="124" t="e">
        <f>[32]Loka!#REF!</f>
        <v>#REF!</v>
      </c>
      <c r="FWZ158" s="125" t="e">
        <f>FWX158*[31]Loka!_xlbgnm.FWY16</f>
        <v>#REF!</v>
      </c>
      <c r="FXA158" s="62" t="s">
        <v>291</v>
      </c>
      <c r="FXB158" s="123" t="e">
        <f>[32]Loka!#REF!</f>
        <v>#REF!</v>
      </c>
      <c r="FXC158" s="124" t="e">
        <f>[32]Loka!#REF!</f>
        <v>#REF!</v>
      </c>
      <c r="FXD158" s="125" t="e">
        <f>FXB158*[31]Loka!_xlbgnm.FXC16</f>
        <v>#REF!</v>
      </c>
      <c r="FXE158" s="62" t="s">
        <v>291</v>
      </c>
      <c r="FXF158" s="123" t="e">
        <f>[32]Loka!#REF!</f>
        <v>#REF!</v>
      </c>
      <c r="FXG158" s="124" t="e">
        <f>[32]Loka!#REF!</f>
        <v>#REF!</v>
      </c>
      <c r="FXH158" s="125" t="e">
        <f>FXF158*[31]Loka!_xlbgnm.FXG16</f>
        <v>#REF!</v>
      </c>
      <c r="FXI158" s="62" t="s">
        <v>291</v>
      </c>
      <c r="FXJ158" s="123" t="e">
        <f>[32]Loka!#REF!</f>
        <v>#REF!</v>
      </c>
      <c r="FXK158" s="124" t="e">
        <f>[32]Loka!#REF!</f>
        <v>#REF!</v>
      </c>
      <c r="FXL158" s="125" t="e">
        <f>FXJ158*[31]Loka!_xlbgnm.FXK16</f>
        <v>#REF!</v>
      </c>
      <c r="FXM158" s="62" t="s">
        <v>291</v>
      </c>
      <c r="FXN158" s="123" t="e">
        <f>[32]Loka!#REF!</f>
        <v>#REF!</v>
      </c>
      <c r="FXO158" s="124" t="e">
        <f>[32]Loka!#REF!</f>
        <v>#REF!</v>
      </c>
      <c r="FXP158" s="125" t="e">
        <f>FXN158*[31]Loka!_xlbgnm.FXO16</f>
        <v>#REF!</v>
      </c>
      <c r="FXQ158" s="62" t="s">
        <v>291</v>
      </c>
      <c r="FXR158" s="123" t="e">
        <f>[32]Loka!#REF!</f>
        <v>#REF!</v>
      </c>
      <c r="FXS158" s="124" t="e">
        <f>[32]Loka!#REF!</f>
        <v>#REF!</v>
      </c>
      <c r="FXT158" s="125" t="e">
        <f>FXR158*[31]Loka!_xlbgnm.FXS16</f>
        <v>#REF!</v>
      </c>
      <c r="FXU158" s="62" t="s">
        <v>291</v>
      </c>
      <c r="FXV158" s="123" t="e">
        <f>[32]Loka!#REF!</f>
        <v>#REF!</v>
      </c>
      <c r="FXW158" s="124" t="e">
        <f>[32]Loka!#REF!</f>
        <v>#REF!</v>
      </c>
      <c r="FXX158" s="125" t="e">
        <f>FXV158*[31]Loka!_xlbgnm.FXW16</f>
        <v>#REF!</v>
      </c>
      <c r="FXY158" s="62" t="s">
        <v>291</v>
      </c>
      <c r="FXZ158" s="123" t="e">
        <f>[32]Loka!#REF!</f>
        <v>#REF!</v>
      </c>
      <c r="FYA158" s="124" t="e">
        <f>[32]Loka!#REF!</f>
        <v>#REF!</v>
      </c>
      <c r="FYB158" s="125" t="e">
        <f>FXZ158*[31]Loka!_xlbgnm.FYA16</f>
        <v>#REF!</v>
      </c>
      <c r="FYC158" s="62" t="s">
        <v>291</v>
      </c>
      <c r="FYD158" s="123" t="e">
        <f>[32]Loka!#REF!</f>
        <v>#REF!</v>
      </c>
      <c r="FYE158" s="124" t="e">
        <f>[32]Loka!#REF!</f>
        <v>#REF!</v>
      </c>
      <c r="FYF158" s="125" t="e">
        <f>FYD158*[31]Loka!_xlbgnm.FYE16</f>
        <v>#REF!</v>
      </c>
      <c r="FYG158" s="62" t="s">
        <v>291</v>
      </c>
      <c r="FYH158" s="123" t="e">
        <f>[32]Loka!#REF!</f>
        <v>#REF!</v>
      </c>
      <c r="FYI158" s="124" t="e">
        <f>[32]Loka!#REF!</f>
        <v>#REF!</v>
      </c>
      <c r="FYJ158" s="125" t="e">
        <f>FYH158*[31]Loka!_xlbgnm.FYI16</f>
        <v>#REF!</v>
      </c>
      <c r="FYK158" s="62" t="s">
        <v>291</v>
      </c>
      <c r="FYL158" s="123" t="e">
        <f>[32]Loka!#REF!</f>
        <v>#REF!</v>
      </c>
      <c r="FYM158" s="124" t="e">
        <f>[32]Loka!#REF!</f>
        <v>#REF!</v>
      </c>
      <c r="FYN158" s="125" t="e">
        <f>FYL158*[31]Loka!_xlbgnm.FYM16</f>
        <v>#REF!</v>
      </c>
      <c r="FYO158" s="62" t="s">
        <v>291</v>
      </c>
      <c r="FYP158" s="123" t="e">
        <f>[32]Loka!#REF!</f>
        <v>#REF!</v>
      </c>
      <c r="FYQ158" s="124" t="e">
        <f>[32]Loka!#REF!</f>
        <v>#REF!</v>
      </c>
      <c r="FYR158" s="125" t="e">
        <f>FYP158*[31]Loka!_xlbgnm.FYQ16</f>
        <v>#REF!</v>
      </c>
      <c r="FYS158" s="62" t="s">
        <v>291</v>
      </c>
      <c r="FYT158" s="123" t="e">
        <f>[32]Loka!#REF!</f>
        <v>#REF!</v>
      </c>
      <c r="FYU158" s="124" t="e">
        <f>[32]Loka!#REF!</f>
        <v>#REF!</v>
      </c>
      <c r="FYV158" s="125" t="e">
        <f>FYT158*[31]Loka!_xlbgnm.FYU16</f>
        <v>#REF!</v>
      </c>
      <c r="FYW158" s="62" t="s">
        <v>291</v>
      </c>
      <c r="FYX158" s="123" t="e">
        <f>[32]Loka!#REF!</f>
        <v>#REF!</v>
      </c>
      <c r="FYY158" s="124" t="e">
        <f>[32]Loka!#REF!</f>
        <v>#REF!</v>
      </c>
      <c r="FYZ158" s="125" t="e">
        <f>FYX158*[31]Loka!_xlbgnm.FYY16</f>
        <v>#REF!</v>
      </c>
      <c r="FZA158" s="62" t="s">
        <v>291</v>
      </c>
      <c r="FZB158" s="123" t="e">
        <f>[32]Loka!#REF!</f>
        <v>#REF!</v>
      </c>
      <c r="FZC158" s="124" t="e">
        <f>[32]Loka!#REF!</f>
        <v>#REF!</v>
      </c>
      <c r="FZD158" s="125" t="e">
        <f>FZB158*[31]Loka!_xlbgnm.FZC16</f>
        <v>#REF!</v>
      </c>
      <c r="FZE158" s="62" t="s">
        <v>291</v>
      </c>
      <c r="FZF158" s="123" t="e">
        <f>[32]Loka!#REF!</f>
        <v>#REF!</v>
      </c>
      <c r="FZG158" s="124" t="e">
        <f>[32]Loka!#REF!</f>
        <v>#REF!</v>
      </c>
      <c r="FZH158" s="125" t="e">
        <f>FZF158*[31]Loka!_xlbgnm.FZG16</f>
        <v>#REF!</v>
      </c>
      <c r="FZI158" s="62" t="s">
        <v>291</v>
      </c>
      <c r="FZJ158" s="123" t="e">
        <f>[32]Loka!#REF!</f>
        <v>#REF!</v>
      </c>
      <c r="FZK158" s="124" t="e">
        <f>[32]Loka!#REF!</f>
        <v>#REF!</v>
      </c>
      <c r="FZL158" s="125" t="e">
        <f>FZJ158*[31]Loka!_xlbgnm.FZK16</f>
        <v>#REF!</v>
      </c>
      <c r="FZM158" s="62" t="s">
        <v>291</v>
      </c>
      <c r="FZN158" s="123" t="e">
        <f>[32]Loka!#REF!</f>
        <v>#REF!</v>
      </c>
      <c r="FZO158" s="124" t="e">
        <f>[32]Loka!#REF!</f>
        <v>#REF!</v>
      </c>
      <c r="FZP158" s="125" t="e">
        <f>FZN158*[31]Loka!_xlbgnm.FZO16</f>
        <v>#REF!</v>
      </c>
      <c r="FZQ158" s="62" t="s">
        <v>291</v>
      </c>
      <c r="FZR158" s="123" t="e">
        <f>[32]Loka!#REF!</f>
        <v>#REF!</v>
      </c>
      <c r="FZS158" s="124" t="e">
        <f>[32]Loka!#REF!</f>
        <v>#REF!</v>
      </c>
      <c r="FZT158" s="125" t="e">
        <f>FZR158*[31]Loka!_xlbgnm.FZS16</f>
        <v>#REF!</v>
      </c>
      <c r="FZU158" s="62" t="s">
        <v>291</v>
      </c>
      <c r="FZV158" s="123" t="e">
        <f>[32]Loka!#REF!</f>
        <v>#REF!</v>
      </c>
      <c r="FZW158" s="124" t="e">
        <f>[32]Loka!#REF!</f>
        <v>#REF!</v>
      </c>
      <c r="FZX158" s="125" t="e">
        <f>FZV158*[31]Loka!_xlbgnm.FZW16</f>
        <v>#REF!</v>
      </c>
      <c r="FZY158" s="62" t="s">
        <v>291</v>
      </c>
      <c r="FZZ158" s="123" t="e">
        <f>[32]Loka!#REF!</f>
        <v>#REF!</v>
      </c>
      <c r="GAA158" s="124" t="e">
        <f>[32]Loka!#REF!</f>
        <v>#REF!</v>
      </c>
      <c r="GAB158" s="125" t="e">
        <f>FZZ158*[31]Loka!_xlbgnm.GAA16</f>
        <v>#REF!</v>
      </c>
      <c r="GAC158" s="62" t="s">
        <v>291</v>
      </c>
      <c r="GAD158" s="123" t="e">
        <f>[32]Loka!#REF!</f>
        <v>#REF!</v>
      </c>
      <c r="GAE158" s="124" t="e">
        <f>[32]Loka!#REF!</f>
        <v>#REF!</v>
      </c>
      <c r="GAF158" s="125" t="e">
        <f>GAD158*[31]Loka!_xlbgnm.GAE16</f>
        <v>#REF!</v>
      </c>
      <c r="GAG158" s="62" t="s">
        <v>291</v>
      </c>
      <c r="GAH158" s="123" t="e">
        <f>[32]Loka!#REF!</f>
        <v>#REF!</v>
      </c>
      <c r="GAI158" s="124" t="e">
        <f>[32]Loka!#REF!</f>
        <v>#REF!</v>
      </c>
      <c r="GAJ158" s="125" t="e">
        <f>GAH158*[31]Loka!_xlbgnm.GAI16</f>
        <v>#REF!</v>
      </c>
      <c r="GAK158" s="62" t="s">
        <v>291</v>
      </c>
      <c r="GAL158" s="123" t="e">
        <f>[32]Loka!#REF!</f>
        <v>#REF!</v>
      </c>
      <c r="GAM158" s="124" t="e">
        <f>[32]Loka!#REF!</f>
        <v>#REF!</v>
      </c>
      <c r="GAN158" s="125" t="e">
        <f>GAL158*[31]Loka!_xlbgnm.GAM16</f>
        <v>#REF!</v>
      </c>
      <c r="GAO158" s="62" t="s">
        <v>291</v>
      </c>
      <c r="GAP158" s="123" t="e">
        <f>[32]Loka!#REF!</f>
        <v>#REF!</v>
      </c>
      <c r="GAQ158" s="124" t="e">
        <f>[32]Loka!#REF!</f>
        <v>#REF!</v>
      </c>
      <c r="GAR158" s="125" t="e">
        <f>GAP158*[31]Loka!_xlbgnm.GAQ16</f>
        <v>#REF!</v>
      </c>
      <c r="GAS158" s="62" t="s">
        <v>291</v>
      </c>
      <c r="GAT158" s="123" t="e">
        <f>[32]Loka!#REF!</f>
        <v>#REF!</v>
      </c>
      <c r="GAU158" s="124" t="e">
        <f>[32]Loka!#REF!</f>
        <v>#REF!</v>
      </c>
      <c r="GAV158" s="125" t="e">
        <f>GAT158*[31]Loka!_xlbgnm.GAU16</f>
        <v>#REF!</v>
      </c>
      <c r="GAW158" s="62" t="s">
        <v>291</v>
      </c>
      <c r="GAX158" s="123" t="e">
        <f>[32]Loka!#REF!</f>
        <v>#REF!</v>
      </c>
      <c r="GAY158" s="124" t="e">
        <f>[32]Loka!#REF!</f>
        <v>#REF!</v>
      </c>
      <c r="GAZ158" s="125" t="e">
        <f>GAX158*[31]Loka!_xlbgnm.GAY16</f>
        <v>#REF!</v>
      </c>
      <c r="GBA158" s="62" t="s">
        <v>291</v>
      </c>
      <c r="GBB158" s="123" t="e">
        <f>[32]Loka!#REF!</f>
        <v>#REF!</v>
      </c>
      <c r="GBC158" s="124" t="e">
        <f>[32]Loka!#REF!</f>
        <v>#REF!</v>
      </c>
      <c r="GBD158" s="125" t="e">
        <f>GBB158*[31]Loka!_xlbgnm.GBC16</f>
        <v>#REF!</v>
      </c>
      <c r="GBE158" s="62" t="s">
        <v>291</v>
      </c>
      <c r="GBF158" s="123" t="e">
        <f>[32]Loka!#REF!</f>
        <v>#REF!</v>
      </c>
      <c r="GBG158" s="124" t="e">
        <f>[32]Loka!#REF!</f>
        <v>#REF!</v>
      </c>
      <c r="GBH158" s="125" t="e">
        <f>GBF158*[31]Loka!_xlbgnm.GBG16</f>
        <v>#REF!</v>
      </c>
      <c r="GBI158" s="62" t="s">
        <v>291</v>
      </c>
      <c r="GBJ158" s="123" t="e">
        <f>[32]Loka!#REF!</f>
        <v>#REF!</v>
      </c>
      <c r="GBK158" s="124" t="e">
        <f>[32]Loka!#REF!</f>
        <v>#REF!</v>
      </c>
      <c r="GBL158" s="125" t="e">
        <f>GBJ158*[31]Loka!_xlbgnm.GBK16</f>
        <v>#REF!</v>
      </c>
      <c r="GBM158" s="62" t="s">
        <v>291</v>
      </c>
      <c r="GBN158" s="123" t="e">
        <f>[32]Loka!#REF!</f>
        <v>#REF!</v>
      </c>
      <c r="GBO158" s="124" t="e">
        <f>[32]Loka!#REF!</f>
        <v>#REF!</v>
      </c>
      <c r="GBP158" s="125" t="e">
        <f>GBN158*[31]Loka!_xlbgnm.GBO16</f>
        <v>#REF!</v>
      </c>
      <c r="GBQ158" s="62" t="s">
        <v>291</v>
      </c>
      <c r="GBR158" s="123" t="e">
        <f>[32]Loka!#REF!</f>
        <v>#REF!</v>
      </c>
      <c r="GBS158" s="124" t="e">
        <f>[32]Loka!#REF!</f>
        <v>#REF!</v>
      </c>
      <c r="GBT158" s="125" t="e">
        <f>GBR158*[31]Loka!_xlbgnm.GBS16</f>
        <v>#REF!</v>
      </c>
      <c r="GBU158" s="62" t="s">
        <v>291</v>
      </c>
      <c r="GBV158" s="123" t="e">
        <f>[32]Loka!#REF!</f>
        <v>#REF!</v>
      </c>
      <c r="GBW158" s="124" t="e">
        <f>[32]Loka!#REF!</f>
        <v>#REF!</v>
      </c>
      <c r="GBX158" s="125" t="e">
        <f>GBV158*[31]Loka!_xlbgnm.GBW16</f>
        <v>#REF!</v>
      </c>
      <c r="GBY158" s="62" t="s">
        <v>291</v>
      </c>
      <c r="GBZ158" s="123" t="e">
        <f>[32]Loka!#REF!</f>
        <v>#REF!</v>
      </c>
      <c r="GCA158" s="124" t="e">
        <f>[32]Loka!#REF!</f>
        <v>#REF!</v>
      </c>
      <c r="GCB158" s="125" t="e">
        <f>GBZ158*[31]Loka!_xlbgnm.GCA16</f>
        <v>#REF!</v>
      </c>
      <c r="GCC158" s="62" t="s">
        <v>291</v>
      </c>
      <c r="GCD158" s="123" t="e">
        <f>[32]Loka!#REF!</f>
        <v>#REF!</v>
      </c>
      <c r="GCE158" s="124" t="e">
        <f>[32]Loka!#REF!</f>
        <v>#REF!</v>
      </c>
      <c r="GCF158" s="125" t="e">
        <f>GCD158*[31]Loka!_xlbgnm.GCE16</f>
        <v>#REF!</v>
      </c>
      <c r="GCG158" s="62" t="s">
        <v>291</v>
      </c>
      <c r="GCH158" s="123" t="e">
        <f>[32]Loka!#REF!</f>
        <v>#REF!</v>
      </c>
      <c r="GCI158" s="124" t="e">
        <f>[32]Loka!#REF!</f>
        <v>#REF!</v>
      </c>
      <c r="GCJ158" s="125" t="e">
        <f>GCH158*[31]Loka!_xlbgnm.GCI16</f>
        <v>#REF!</v>
      </c>
      <c r="GCK158" s="62" t="s">
        <v>291</v>
      </c>
      <c r="GCL158" s="123" t="e">
        <f>[32]Loka!#REF!</f>
        <v>#REF!</v>
      </c>
      <c r="GCM158" s="124" t="e">
        <f>[32]Loka!#REF!</f>
        <v>#REF!</v>
      </c>
      <c r="GCN158" s="125" t="e">
        <f>GCL158*[31]Loka!_xlbgnm.GCM16</f>
        <v>#REF!</v>
      </c>
      <c r="GCO158" s="62" t="s">
        <v>291</v>
      </c>
      <c r="GCP158" s="123" t="e">
        <f>[32]Loka!#REF!</f>
        <v>#REF!</v>
      </c>
      <c r="GCQ158" s="124" t="e">
        <f>[32]Loka!#REF!</f>
        <v>#REF!</v>
      </c>
      <c r="GCR158" s="125" t="e">
        <f>GCP158*[31]Loka!_xlbgnm.GCQ16</f>
        <v>#REF!</v>
      </c>
      <c r="GCS158" s="62" t="s">
        <v>291</v>
      </c>
      <c r="GCT158" s="123" t="e">
        <f>[32]Loka!#REF!</f>
        <v>#REF!</v>
      </c>
      <c r="GCU158" s="124" t="e">
        <f>[32]Loka!#REF!</f>
        <v>#REF!</v>
      </c>
      <c r="GCV158" s="125" t="e">
        <f>GCT158*[31]Loka!_xlbgnm.GCU16</f>
        <v>#REF!</v>
      </c>
      <c r="GCW158" s="62" t="s">
        <v>291</v>
      </c>
      <c r="GCX158" s="123" t="e">
        <f>[32]Loka!#REF!</f>
        <v>#REF!</v>
      </c>
      <c r="GCY158" s="124" t="e">
        <f>[32]Loka!#REF!</f>
        <v>#REF!</v>
      </c>
      <c r="GCZ158" s="125" t="e">
        <f>GCX158*[31]Loka!_xlbgnm.GCY16</f>
        <v>#REF!</v>
      </c>
      <c r="GDA158" s="62" t="s">
        <v>291</v>
      </c>
      <c r="GDB158" s="123" t="e">
        <f>[32]Loka!#REF!</f>
        <v>#REF!</v>
      </c>
      <c r="GDC158" s="124" t="e">
        <f>[32]Loka!#REF!</f>
        <v>#REF!</v>
      </c>
      <c r="GDD158" s="125" t="e">
        <f>GDB158*[31]Loka!_xlbgnm.GDC16</f>
        <v>#REF!</v>
      </c>
      <c r="GDE158" s="62" t="s">
        <v>291</v>
      </c>
      <c r="GDF158" s="123" t="e">
        <f>[32]Loka!#REF!</f>
        <v>#REF!</v>
      </c>
      <c r="GDG158" s="124" t="e">
        <f>[32]Loka!#REF!</f>
        <v>#REF!</v>
      </c>
      <c r="GDH158" s="125" t="e">
        <f>GDF158*[31]Loka!_xlbgnm.GDG16</f>
        <v>#REF!</v>
      </c>
      <c r="GDI158" s="62" t="s">
        <v>291</v>
      </c>
      <c r="GDJ158" s="123" t="e">
        <f>[32]Loka!#REF!</f>
        <v>#REF!</v>
      </c>
      <c r="GDK158" s="124" t="e">
        <f>[32]Loka!#REF!</f>
        <v>#REF!</v>
      </c>
      <c r="GDL158" s="125" t="e">
        <f>GDJ158*[31]Loka!_xlbgnm.GDK16</f>
        <v>#REF!</v>
      </c>
      <c r="GDM158" s="62" t="s">
        <v>291</v>
      </c>
      <c r="GDN158" s="123" t="e">
        <f>[32]Loka!#REF!</f>
        <v>#REF!</v>
      </c>
      <c r="GDO158" s="124" t="e">
        <f>[32]Loka!#REF!</f>
        <v>#REF!</v>
      </c>
      <c r="GDP158" s="125" t="e">
        <f>GDN158*[31]Loka!_xlbgnm.GDO16</f>
        <v>#REF!</v>
      </c>
      <c r="GDQ158" s="62" t="s">
        <v>291</v>
      </c>
      <c r="GDR158" s="123" t="e">
        <f>[32]Loka!#REF!</f>
        <v>#REF!</v>
      </c>
      <c r="GDS158" s="124" t="e">
        <f>[32]Loka!#REF!</f>
        <v>#REF!</v>
      </c>
      <c r="GDT158" s="125" t="e">
        <f>GDR158*[31]Loka!_xlbgnm.GDS16</f>
        <v>#REF!</v>
      </c>
      <c r="GDU158" s="62" t="s">
        <v>291</v>
      </c>
      <c r="GDV158" s="123" t="e">
        <f>[32]Loka!#REF!</f>
        <v>#REF!</v>
      </c>
      <c r="GDW158" s="124" t="e">
        <f>[32]Loka!#REF!</f>
        <v>#REF!</v>
      </c>
      <c r="GDX158" s="125" t="e">
        <f>GDV158*[31]Loka!_xlbgnm.GDW16</f>
        <v>#REF!</v>
      </c>
      <c r="GDY158" s="62" t="s">
        <v>291</v>
      </c>
      <c r="GDZ158" s="123" t="e">
        <f>[32]Loka!#REF!</f>
        <v>#REF!</v>
      </c>
      <c r="GEA158" s="124" t="e">
        <f>[32]Loka!#REF!</f>
        <v>#REF!</v>
      </c>
      <c r="GEB158" s="125" t="e">
        <f>GDZ158*[31]Loka!_xlbgnm.GEA16</f>
        <v>#REF!</v>
      </c>
      <c r="GEC158" s="62" t="s">
        <v>291</v>
      </c>
      <c r="GED158" s="123" t="e">
        <f>[32]Loka!#REF!</f>
        <v>#REF!</v>
      </c>
      <c r="GEE158" s="124" t="e">
        <f>[32]Loka!#REF!</f>
        <v>#REF!</v>
      </c>
      <c r="GEF158" s="125" t="e">
        <f>GED158*[31]Loka!_xlbgnm.GEE16</f>
        <v>#REF!</v>
      </c>
      <c r="GEG158" s="62" t="s">
        <v>291</v>
      </c>
      <c r="GEH158" s="123" t="e">
        <f>[32]Loka!#REF!</f>
        <v>#REF!</v>
      </c>
      <c r="GEI158" s="124" t="e">
        <f>[32]Loka!#REF!</f>
        <v>#REF!</v>
      </c>
      <c r="GEJ158" s="125" t="e">
        <f>GEH158*[31]Loka!_xlbgnm.GEI16</f>
        <v>#REF!</v>
      </c>
      <c r="GEK158" s="62" t="s">
        <v>291</v>
      </c>
      <c r="GEL158" s="123" t="e">
        <f>[32]Loka!#REF!</f>
        <v>#REF!</v>
      </c>
      <c r="GEM158" s="124" t="e">
        <f>[32]Loka!#REF!</f>
        <v>#REF!</v>
      </c>
      <c r="GEN158" s="125" t="e">
        <f>GEL158*[31]Loka!_xlbgnm.GEM16</f>
        <v>#REF!</v>
      </c>
      <c r="GEO158" s="62" t="s">
        <v>291</v>
      </c>
      <c r="GEP158" s="123" t="e">
        <f>[32]Loka!#REF!</f>
        <v>#REF!</v>
      </c>
      <c r="GEQ158" s="124" t="e">
        <f>[32]Loka!#REF!</f>
        <v>#REF!</v>
      </c>
      <c r="GER158" s="125" t="e">
        <f>GEP158*[31]Loka!_xlbgnm.GEQ16</f>
        <v>#REF!</v>
      </c>
      <c r="GES158" s="62" t="s">
        <v>291</v>
      </c>
      <c r="GET158" s="123" t="e">
        <f>[32]Loka!#REF!</f>
        <v>#REF!</v>
      </c>
      <c r="GEU158" s="124" t="e">
        <f>[32]Loka!#REF!</f>
        <v>#REF!</v>
      </c>
      <c r="GEV158" s="125" t="e">
        <f>GET158*[31]Loka!_xlbgnm.GEU16</f>
        <v>#REF!</v>
      </c>
      <c r="GEW158" s="62" t="s">
        <v>291</v>
      </c>
      <c r="GEX158" s="123" t="e">
        <f>[32]Loka!#REF!</f>
        <v>#REF!</v>
      </c>
      <c r="GEY158" s="124" t="e">
        <f>[32]Loka!#REF!</f>
        <v>#REF!</v>
      </c>
      <c r="GEZ158" s="125" t="e">
        <f>GEX158*[31]Loka!_xlbgnm.GEY16</f>
        <v>#REF!</v>
      </c>
      <c r="GFA158" s="62" t="s">
        <v>291</v>
      </c>
      <c r="GFB158" s="123" t="e">
        <f>[32]Loka!#REF!</f>
        <v>#REF!</v>
      </c>
      <c r="GFC158" s="124" t="e">
        <f>[32]Loka!#REF!</f>
        <v>#REF!</v>
      </c>
      <c r="GFD158" s="125" t="e">
        <f>GFB158*[31]Loka!_xlbgnm.GFC16</f>
        <v>#REF!</v>
      </c>
      <c r="GFE158" s="62" t="s">
        <v>291</v>
      </c>
      <c r="GFF158" s="123" t="e">
        <f>[32]Loka!#REF!</f>
        <v>#REF!</v>
      </c>
      <c r="GFG158" s="124" t="e">
        <f>[32]Loka!#REF!</f>
        <v>#REF!</v>
      </c>
      <c r="GFH158" s="125" t="e">
        <f>GFF158*[31]Loka!_xlbgnm.GFG16</f>
        <v>#REF!</v>
      </c>
      <c r="GFI158" s="62" t="s">
        <v>291</v>
      </c>
      <c r="GFJ158" s="123" t="e">
        <f>[32]Loka!#REF!</f>
        <v>#REF!</v>
      </c>
      <c r="GFK158" s="124" t="e">
        <f>[32]Loka!#REF!</f>
        <v>#REF!</v>
      </c>
      <c r="GFL158" s="125" t="e">
        <f>GFJ158*[31]Loka!_xlbgnm.GFK16</f>
        <v>#REF!</v>
      </c>
      <c r="GFM158" s="62" t="s">
        <v>291</v>
      </c>
      <c r="GFN158" s="123" t="e">
        <f>[32]Loka!#REF!</f>
        <v>#REF!</v>
      </c>
      <c r="GFO158" s="124" t="e">
        <f>[32]Loka!#REF!</f>
        <v>#REF!</v>
      </c>
      <c r="GFP158" s="125" t="e">
        <f>GFN158*[31]Loka!_xlbgnm.GFO16</f>
        <v>#REF!</v>
      </c>
      <c r="GFQ158" s="62" t="s">
        <v>291</v>
      </c>
      <c r="GFR158" s="123" t="e">
        <f>[32]Loka!#REF!</f>
        <v>#REF!</v>
      </c>
      <c r="GFS158" s="124" t="e">
        <f>[32]Loka!#REF!</f>
        <v>#REF!</v>
      </c>
      <c r="GFT158" s="125" t="e">
        <f>GFR158*[31]Loka!_xlbgnm.GFS16</f>
        <v>#REF!</v>
      </c>
      <c r="GFU158" s="62" t="s">
        <v>291</v>
      </c>
      <c r="GFV158" s="123" t="e">
        <f>[32]Loka!#REF!</f>
        <v>#REF!</v>
      </c>
      <c r="GFW158" s="124" t="e">
        <f>[32]Loka!#REF!</f>
        <v>#REF!</v>
      </c>
      <c r="GFX158" s="125" t="e">
        <f>GFV158*[31]Loka!_xlbgnm.GFW16</f>
        <v>#REF!</v>
      </c>
      <c r="GFY158" s="62" t="s">
        <v>291</v>
      </c>
      <c r="GFZ158" s="123" t="e">
        <f>[32]Loka!#REF!</f>
        <v>#REF!</v>
      </c>
      <c r="GGA158" s="124" t="e">
        <f>[32]Loka!#REF!</f>
        <v>#REF!</v>
      </c>
      <c r="GGB158" s="125" t="e">
        <f>GFZ158*[31]Loka!_xlbgnm.GGA16</f>
        <v>#REF!</v>
      </c>
      <c r="GGC158" s="62" t="s">
        <v>291</v>
      </c>
      <c r="GGD158" s="123" t="e">
        <f>[32]Loka!#REF!</f>
        <v>#REF!</v>
      </c>
      <c r="GGE158" s="124" t="e">
        <f>[32]Loka!#REF!</f>
        <v>#REF!</v>
      </c>
      <c r="GGF158" s="125" t="e">
        <f>GGD158*[31]Loka!_xlbgnm.GGE16</f>
        <v>#REF!</v>
      </c>
      <c r="GGG158" s="62" t="s">
        <v>291</v>
      </c>
      <c r="GGH158" s="123" t="e">
        <f>[32]Loka!#REF!</f>
        <v>#REF!</v>
      </c>
      <c r="GGI158" s="124" t="e">
        <f>[32]Loka!#REF!</f>
        <v>#REF!</v>
      </c>
      <c r="GGJ158" s="125" t="e">
        <f>GGH158*[31]Loka!_xlbgnm.GGI16</f>
        <v>#REF!</v>
      </c>
      <c r="GGK158" s="62" t="s">
        <v>291</v>
      </c>
      <c r="GGL158" s="123" t="e">
        <f>[32]Loka!#REF!</f>
        <v>#REF!</v>
      </c>
      <c r="GGM158" s="124" t="e">
        <f>[32]Loka!#REF!</f>
        <v>#REF!</v>
      </c>
      <c r="GGN158" s="125" t="e">
        <f>GGL158*[31]Loka!_xlbgnm.GGM16</f>
        <v>#REF!</v>
      </c>
      <c r="GGO158" s="62" t="s">
        <v>291</v>
      </c>
      <c r="GGP158" s="123" t="e">
        <f>[32]Loka!#REF!</f>
        <v>#REF!</v>
      </c>
      <c r="GGQ158" s="124" t="e">
        <f>[32]Loka!#REF!</f>
        <v>#REF!</v>
      </c>
      <c r="GGR158" s="125" t="e">
        <f>GGP158*[31]Loka!_xlbgnm.GGQ16</f>
        <v>#REF!</v>
      </c>
      <c r="GGS158" s="62" t="s">
        <v>291</v>
      </c>
      <c r="GGT158" s="123" t="e">
        <f>[32]Loka!#REF!</f>
        <v>#REF!</v>
      </c>
      <c r="GGU158" s="124" t="e">
        <f>[32]Loka!#REF!</f>
        <v>#REF!</v>
      </c>
      <c r="GGV158" s="125" t="e">
        <f>GGT158*[31]Loka!_xlbgnm.GGU16</f>
        <v>#REF!</v>
      </c>
      <c r="GGW158" s="62" t="s">
        <v>291</v>
      </c>
      <c r="GGX158" s="123" t="e">
        <f>[32]Loka!#REF!</f>
        <v>#REF!</v>
      </c>
      <c r="GGY158" s="124" t="e">
        <f>[32]Loka!#REF!</f>
        <v>#REF!</v>
      </c>
      <c r="GGZ158" s="125" t="e">
        <f>GGX158*[31]Loka!_xlbgnm.GGY16</f>
        <v>#REF!</v>
      </c>
      <c r="GHA158" s="62" t="s">
        <v>291</v>
      </c>
      <c r="GHB158" s="123" t="e">
        <f>[32]Loka!#REF!</f>
        <v>#REF!</v>
      </c>
      <c r="GHC158" s="124" t="e">
        <f>[32]Loka!#REF!</f>
        <v>#REF!</v>
      </c>
      <c r="GHD158" s="125" t="e">
        <f>GHB158*[31]Loka!_xlbgnm.GHC16</f>
        <v>#REF!</v>
      </c>
      <c r="GHE158" s="62" t="s">
        <v>291</v>
      </c>
      <c r="GHF158" s="123" t="e">
        <f>[32]Loka!#REF!</f>
        <v>#REF!</v>
      </c>
      <c r="GHG158" s="124" t="e">
        <f>[32]Loka!#REF!</f>
        <v>#REF!</v>
      </c>
      <c r="GHH158" s="125" t="e">
        <f>GHF158*[31]Loka!_xlbgnm.GHG16</f>
        <v>#REF!</v>
      </c>
      <c r="GHI158" s="62" t="s">
        <v>291</v>
      </c>
      <c r="GHJ158" s="123" t="e">
        <f>[32]Loka!#REF!</f>
        <v>#REF!</v>
      </c>
      <c r="GHK158" s="124" t="e">
        <f>[32]Loka!#REF!</f>
        <v>#REF!</v>
      </c>
      <c r="GHL158" s="125" t="e">
        <f>GHJ158*[31]Loka!_xlbgnm.GHK16</f>
        <v>#REF!</v>
      </c>
      <c r="GHM158" s="62" t="s">
        <v>291</v>
      </c>
      <c r="GHN158" s="123" t="e">
        <f>[32]Loka!#REF!</f>
        <v>#REF!</v>
      </c>
      <c r="GHO158" s="124" t="e">
        <f>[32]Loka!#REF!</f>
        <v>#REF!</v>
      </c>
      <c r="GHP158" s="125" t="e">
        <f>GHN158*[31]Loka!_xlbgnm.GHO16</f>
        <v>#REF!</v>
      </c>
      <c r="GHQ158" s="62" t="s">
        <v>291</v>
      </c>
      <c r="GHR158" s="123" t="e">
        <f>[32]Loka!#REF!</f>
        <v>#REF!</v>
      </c>
      <c r="GHS158" s="124" t="e">
        <f>[32]Loka!#REF!</f>
        <v>#REF!</v>
      </c>
      <c r="GHT158" s="125" t="e">
        <f>GHR158*[31]Loka!_xlbgnm.GHS16</f>
        <v>#REF!</v>
      </c>
      <c r="GHU158" s="62" t="s">
        <v>291</v>
      </c>
      <c r="GHV158" s="123" t="e">
        <f>[32]Loka!#REF!</f>
        <v>#REF!</v>
      </c>
      <c r="GHW158" s="124" t="e">
        <f>[32]Loka!#REF!</f>
        <v>#REF!</v>
      </c>
      <c r="GHX158" s="125" t="e">
        <f>GHV158*[31]Loka!_xlbgnm.GHW16</f>
        <v>#REF!</v>
      </c>
      <c r="GHY158" s="62" t="s">
        <v>291</v>
      </c>
      <c r="GHZ158" s="123" t="e">
        <f>[32]Loka!#REF!</f>
        <v>#REF!</v>
      </c>
      <c r="GIA158" s="124" t="e">
        <f>[32]Loka!#REF!</f>
        <v>#REF!</v>
      </c>
      <c r="GIB158" s="125" t="e">
        <f>GHZ158*[31]Loka!_xlbgnm.GIA16</f>
        <v>#REF!</v>
      </c>
      <c r="GIC158" s="62" t="s">
        <v>291</v>
      </c>
      <c r="GID158" s="123" t="e">
        <f>[32]Loka!#REF!</f>
        <v>#REF!</v>
      </c>
      <c r="GIE158" s="124" t="e">
        <f>[32]Loka!#REF!</f>
        <v>#REF!</v>
      </c>
      <c r="GIF158" s="125" t="e">
        <f>GID158*[31]Loka!_xlbgnm.GIE16</f>
        <v>#REF!</v>
      </c>
      <c r="GIG158" s="62" t="s">
        <v>291</v>
      </c>
      <c r="GIH158" s="123" t="e">
        <f>[32]Loka!#REF!</f>
        <v>#REF!</v>
      </c>
      <c r="GII158" s="124" t="e">
        <f>[32]Loka!#REF!</f>
        <v>#REF!</v>
      </c>
      <c r="GIJ158" s="125" t="e">
        <f>GIH158*[31]Loka!_xlbgnm.GII16</f>
        <v>#REF!</v>
      </c>
      <c r="GIK158" s="62" t="s">
        <v>291</v>
      </c>
      <c r="GIL158" s="123" t="e">
        <f>[32]Loka!#REF!</f>
        <v>#REF!</v>
      </c>
      <c r="GIM158" s="124" t="e">
        <f>[32]Loka!#REF!</f>
        <v>#REF!</v>
      </c>
      <c r="GIN158" s="125" t="e">
        <f>GIL158*[31]Loka!_xlbgnm.GIM16</f>
        <v>#REF!</v>
      </c>
      <c r="GIO158" s="62" t="s">
        <v>291</v>
      </c>
      <c r="GIP158" s="123" t="e">
        <f>[32]Loka!#REF!</f>
        <v>#REF!</v>
      </c>
      <c r="GIQ158" s="124" t="e">
        <f>[32]Loka!#REF!</f>
        <v>#REF!</v>
      </c>
      <c r="GIR158" s="125" t="e">
        <f>GIP158*[31]Loka!_xlbgnm.GIQ16</f>
        <v>#REF!</v>
      </c>
      <c r="GIS158" s="62" t="s">
        <v>291</v>
      </c>
      <c r="GIT158" s="123" t="e">
        <f>[32]Loka!#REF!</f>
        <v>#REF!</v>
      </c>
      <c r="GIU158" s="124" t="e">
        <f>[32]Loka!#REF!</f>
        <v>#REF!</v>
      </c>
      <c r="GIV158" s="125" t="e">
        <f>GIT158*[31]Loka!_xlbgnm.GIU16</f>
        <v>#REF!</v>
      </c>
      <c r="GIW158" s="62" t="s">
        <v>291</v>
      </c>
      <c r="GIX158" s="123" t="e">
        <f>[32]Loka!#REF!</f>
        <v>#REF!</v>
      </c>
      <c r="GIY158" s="124" t="e">
        <f>[32]Loka!#REF!</f>
        <v>#REF!</v>
      </c>
      <c r="GIZ158" s="125" t="e">
        <f>GIX158*[31]Loka!_xlbgnm.GIY16</f>
        <v>#REF!</v>
      </c>
      <c r="GJA158" s="62" t="s">
        <v>291</v>
      </c>
      <c r="GJB158" s="123" t="e">
        <f>[32]Loka!#REF!</f>
        <v>#REF!</v>
      </c>
      <c r="GJC158" s="124" t="e">
        <f>[32]Loka!#REF!</f>
        <v>#REF!</v>
      </c>
      <c r="GJD158" s="125" t="e">
        <f>GJB158*[31]Loka!_xlbgnm.GJC16</f>
        <v>#REF!</v>
      </c>
      <c r="GJE158" s="62" t="s">
        <v>291</v>
      </c>
      <c r="GJF158" s="123" t="e">
        <f>[32]Loka!#REF!</f>
        <v>#REF!</v>
      </c>
      <c r="GJG158" s="124" t="e">
        <f>[32]Loka!#REF!</f>
        <v>#REF!</v>
      </c>
      <c r="GJH158" s="125" t="e">
        <f>GJF158*[31]Loka!_xlbgnm.GJG16</f>
        <v>#REF!</v>
      </c>
      <c r="GJI158" s="62" t="s">
        <v>291</v>
      </c>
      <c r="GJJ158" s="123" t="e">
        <f>[32]Loka!#REF!</f>
        <v>#REF!</v>
      </c>
      <c r="GJK158" s="124" t="e">
        <f>[32]Loka!#REF!</f>
        <v>#REF!</v>
      </c>
      <c r="GJL158" s="125" t="e">
        <f>GJJ158*[31]Loka!_xlbgnm.GJK16</f>
        <v>#REF!</v>
      </c>
      <c r="GJM158" s="62" t="s">
        <v>291</v>
      </c>
      <c r="GJN158" s="123" t="e">
        <f>[32]Loka!#REF!</f>
        <v>#REF!</v>
      </c>
      <c r="GJO158" s="124" t="e">
        <f>[32]Loka!#REF!</f>
        <v>#REF!</v>
      </c>
      <c r="GJP158" s="125" t="e">
        <f>GJN158*[31]Loka!_xlbgnm.GJO16</f>
        <v>#REF!</v>
      </c>
      <c r="GJQ158" s="62" t="s">
        <v>291</v>
      </c>
      <c r="GJR158" s="123" t="e">
        <f>[32]Loka!#REF!</f>
        <v>#REF!</v>
      </c>
      <c r="GJS158" s="124" t="e">
        <f>[32]Loka!#REF!</f>
        <v>#REF!</v>
      </c>
      <c r="GJT158" s="125" t="e">
        <f>GJR158*[31]Loka!_xlbgnm.GJS16</f>
        <v>#REF!</v>
      </c>
      <c r="GJU158" s="62" t="s">
        <v>291</v>
      </c>
      <c r="GJV158" s="123" t="e">
        <f>[32]Loka!#REF!</f>
        <v>#REF!</v>
      </c>
      <c r="GJW158" s="124" t="e">
        <f>[32]Loka!#REF!</f>
        <v>#REF!</v>
      </c>
      <c r="GJX158" s="125" t="e">
        <f>GJV158*[31]Loka!_xlbgnm.GJW16</f>
        <v>#REF!</v>
      </c>
      <c r="GJY158" s="62" t="s">
        <v>291</v>
      </c>
      <c r="GJZ158" s="123" t="e">
        <f>[32]Loka!#REF!</f>
        <v>#REF!</v>
      </c>
      <c r="GKA158" s="124" t="e">
        <f>[32]Loka!#REF!</f>
        <v>#REF!</v>
      </c>
      <c r="GKB158" s="125" t="e">
        <f>GJZ158*[31]Loka!_xlbgnm.GKA16</f>
        <v>#REF!</v>
      </c>
      <c r="GKC158" s="62" t="s">
        <v>291</v>
      </c>
      <c r="GKD158" s="123" t="e">
        <f>[32]Loka!#REF!</f>
        <v>#REF!</v>
      </c>
      <c r="GKE158" s="124" t="e">
        <f>[32]Loka!#REF!</f>
        <v>#REF!</v>
      </c>
      <c r="GKF158" s="125" t="e">
        <f>GKD158*[31]Loka!_xlbgnm.GKE16</f>
        <v>#REF!</v>
      </c>
      <c r="GKG158" s="62" t="s">
        <v>291</v>
      </c>
      <c r="GKH158" s="123" t="e">
        <f>[32]Loka!#REF!</f>
        <v>#REF!</v>
      </c>
      <c r="GKI158" s="124" t="e">
        <f>[32]Loka!#REF!</f>
        <v>#REF!</v>
      </c>
      <c r="GKJ158" s="125" t="e">
        <f>GKH158*[31]Loka!_xlbgnm.GKI16</f>
        <v>#REF!</v>
      </c>
      <c r="GKK158" s="62" t="s">
        <v>291</v>
      </c>
      <c r="GKL158" s="123" t="e">
        <f>[32]Loka!#REF!</f>
        <v>#REF!</v>
      </c>
      <c r="GKM158" s="124" t="e">
        <f>[32]Loka!#REF!</f>
        <v>#REF!</v>
      </c>
      <c r="GKN158" s="125" t="e">
        <f>GKL158*[31]Loka!_xlbgnm.GKM16</f>
        <v>#REF!</v>
      </c>
      <c r="GKO158" s="62" t="s">
        <v>291</v>
      </c>
      <c r="GKP158" s="123" t="e">
        <f>[32]Loka!#REF!</f>
        <v>#REF!</v>
      </c>
      <c r="GKQ158" s="124" t="e">
        <f>[32]Loka!#REF!</f>
        <v>#REF!</v>
      </c>
      <c r="GKR158" s="125" t="e">
        <f>GKP158*[31]Loka!_xlbgnm.GKQ16</f>
        <v>#REF!</v>
      </c>
      <c r="GKS158" s="62" t="s">
        <v>291</v>
      </c>
      <c r="GKT158" s="123" t="e">
        <f>[32]Loka!#REF!</f>
        <v>#REF!</v>
      </c>
      <c r="GKU158" s="124" t="e">
        <f>[32]Loka!#REF!</f>
        <v>#REF!</v>
      </c>
      <c r="GKV158" s="125" t="e">
        <f>GKT158*[31]Loka!_xlbgnm.GKU16</f>
        <v>#REF!</v>
      </c>
      <c r="GKW158" s="62" t="s">
        <v>291</v>
      </c>
      <c r="GKX158" s="123" t="e">
        <f>[32]Loka!#REF!</f>
        <v>#REF!</v>
      </c>
      <c r="GKY158" s="124" t="e">
        <f>[32]Loka!#REF!</f>
        <v>#REF!</v>
      </c>
      <c r="GKZ158" s="125" t="e">
        <f>GKX158*[31]Loka!_xlbgnm.GKY16</f>
        <v>#REF!</v>
      </c>
      <c r="GLA158" s="62" t="s">
        <v>291</v>
      </c>
      <c r="GLB158" s="123" t="e">
        <f>[32]Loka!#REF!</f>
        <v>#REF!</v>
      </c>
      <c r="GLC158" s="124" t="e">
        <f>[32]Loka!#REF!</f>
        <v>#REF!</v>
      </c>
      <c r="GLD158" s="125" t="e">
        <f>GLB158*[31]Loka!_xlbgnm.GLC16</f>
        <v>#REF!</v>
      </c>
      <c r="GLE158" s="62" t="s">
        <v>291</v>
      </c>
      <c r="GLF158" s="123" t="e">
        <f>[32]Loka!#REF!</f>
        <v>#REF!</v>
      </c>
      <c r="GLG158" s="124" t="e">
        <f>[32]Loka!#REF!</f>
        <v>#REF!</v>
      </c>
      <c r="GLH158" s="125" t="e">
        <f>GLF158*[31]Loka!_xlbgnm.GLG16</f>
        <v>#REF!</v>
      </c>
      <c r="GLI158" s="62" t="s">
        <v>291</v>
      </c>
      <c r="GLJ158" s="123" t="e">
        <f>[32]Loka!#REF!</f>
        <v>#REF!</v>
      </c>
      <c r="GLK158" s="124" t="e">
        <f>[32]Loka!#REF!</f>
        <v>#REF!</v>
      </c>
      <c r="GLL158" s="125" t="e">
        <f>GLJ158*[31]Loka!_xlbgnm.GLK16</f>
        <v>#REF!</v>
      </c>
      <c r="GLM158" s="62" t="s">
        <v>291</v>
      </c>
      <c r="GLN158" s="123" t="e">
        <f>[32]Loka!#REF!</f>
        <v>#REF!</v>
      </c>
      <c r="GLO158" s="124" t="e">
        <f>[32]Loka!#REF!</f>
        <v>#REF!</v>
      </c>
      <c r="GLP158" s="125" t="e">
        <f>GLN158*[31]Loka!_xlbgnm.GLO16</f>
        <v>#REF!</v>
      </c>
      <c r="GLQ158" s="62" t="s">
        <v>291</v>
      </c>
      <c r="GLR158" s="123" t="e">
        <f>[32]Loka!#REF!</f>
        <v>#REF!</v>
      </c>
      <c r="GLS158" s="124" t="e">
        <f>[32]Loka!#REF!</f>
        <v>#REF!</v>
      </c>
      <c r="GLT158" s="125" t="e">
        <f>GLR158*[31]Loka!_xlbgnm.GLS16</f>
        <v>#REF!</v>
      </c>
      <c r="GLU158" s="62" t="s">
        <v>291</v>
      </c>
      <c r="GLV158" s="123" t="e">
        <f>[32]Loka!#REF!</f>
        <v>#REF!</v>
      </c>
      <c r="GLW158" s="124" t="e">
        <f>[32]Loka!#REF!</f>
        <v>#REF!</v>
      </c>
      <c r="GLX158" s="125" t="e">
        <f>GLV158*[31]Loka!_xlbgnm.GLW16</f>
        <v>#REF!</v>
      </c>
      <c r="GLY158" s="62" t="s">
        <v>291</v>
      </c>
      <c r="GLZ158" s="123" t="e">
        <f>[32]Loka!#REF!</f>
        <v>#REF!</v>
      </c>
      <c r="GMA158" s="124" t="e">
        <f>[32]Loka!#REF!</f>
        <v>#REF!</v>
      </c>
      <c r="GMB158" s="125" t="e">
        <f>GLZ158*[31]Loka!_xlbgnm.GMA16</f>
        <v>#REF!</v>
      </c>
      <c r="GMC158" s="62" t="s">
        <v>291</v>
      </c>
      <c r="GMD158" s="123" t="e">
        <f>[32]Loka!#REF!</f>
        <v>#REF!</v>
      </c>
      <c r="GME158" s="124" t="e">
        <f>[32]Loka!#REF!</f>
        <v>#REF!</v>
      </c>
      <c r="GMF158" s="125" t="e">
        <f>GMD158*[31]Loka!_xlbgnm.GME16</f>
        <v>#REF!</v>
      </c>
      <c r="GMG158" s="62" t="s">
        <v>291</v>
      </c>
      <c r="GMH158" s="123" t="e">
        <f>[32]Loka!#REF!</f>
        <v>#REF!</v>
      </c>
      <c r="GMI158" s="124" t="e">
        <f>[32]Loka!#REF!</f>
        <v>#REF!</v>
      </c>
      <c r="GMJ158" s="125" t="e">
        <f>GMH158*[31]Loka!_xlbgnm.GMI16</f>
        <v>#REF!</v>
      </c>
      <c r="GMK158" s="62" t="s">
        <v>291</v>
      </c>
      <c r="GML158" s="123" t="e">
        <f>[32]Loka!#REF!</f>
        <v>#REF!</v>
      </c>
      <c r="GMM158" s="124" t="e">
        <f>[32]Loka!#REF!</f>
        <v>#REF!</v>
      </c>
      <c r="GMN158" s="125" t="e">
        <f>GML158*[31]Loka!_xlbgnm.GMM16</f>
        <v>#REF!</v>
      </c>
      <c r="GMO158" s="62" t="s">
        <v>291</v>
      </c>
      <c r="GMP158" s="123" t="e">
        <f>[32]Loka!#REF!</f>
        <v>#REF!</v>
      </c>
      <c r="GMQ158" s="124" t="e">
        <f>[32]Loka!#REF!</f>
        <v>#REF!</v>
      </c>
      <c r="GMR158" s="125" t="e">
        <f>GMP158*[31]Loka!_xlbgnm.GMQ16</f>
        <v>#REF!</v>
      </c>
      <c r="GMS158" s="62" t="s">
        <v>291</v>
      </c>
      <c r="GMT158" s="123" t="e">
        <f>[32]Loka!#REF!</f>
        <v>#REF!</v>
      </c>
      <c r="GMU158" s="124" t="e">
        <f>[32]Loka!#REF!</f>
        <v>#REF!</v>
      </c>
      <c r="GMV158" s="125" t="e">
        <f>GMT158*[31]Loka!_xlbgnm.GMU16</f>
        <v>#REF!</v>
      </c>
      <c r="GMW158" s="62" t="s">
        <v>291</v>
      </c>
      <c r="GMX158" s="123" t="e">
        <f>[32]Loka!#REF!</f>
        <v>#REF!</v>
      </c>
      <c r="GMY158" s="124" t="e">
        <f>[32]Loka!#REF!</f>
        <v>#REF!</v>
      </c>
      <c r="GMZ158" s="125" t="e">
        <f>GMX158*[31]Loka!_xlbgnm.GMY16</f>
        <v>#REF!</v>
      </c>
      <c r="GNA158" s="62" t="s">
        <v>291</v>
      </c>
      <c r="GNB158" s="123" t="e">
        <f>[32]Loka!#REF!</f>
        <v>#REF!</v>
      </c>
      <c r="GNC158" s="124" t="e">
        <f>[32]Loka!#REF!</f>
        <v>#REF!</v>
      </c>
      <c r="GND158" s="125" t="e">
        <f>GNB158*[31]Loka!_xlbgnm.GNC16</f>
        <v>#REF!</v>
      </c>
      <c r="GNE158" s="62" t="s">
        <v>291</v>
      </c>
      <c r="GNF158" s="123" t="e">
        <f>[32]Loka!#REF!</f>
        <v>#REF!</v>
      </c>
      <c r="GNG158" s="124" t="e">
        <f>[32]Loka!#REF!</f>
        <v>#REF!</v>
      </c>
      <c r="GNH158" s="125" t="e">
        <f>GNF158*[31]Loka!_xlbgnm.GNG16</f>
        <v>#REF!</v>
      </c>
      <c r="GNI158" s="62" t="s">
        <v>291</v>
      </c>
      <c r="GNJ158" s="123" t="e">
        <f>[32]Loka!#REF!</f>
        <v>#REF!</v>
      </c>
      <c r="GNK158" s="124" t="e">
        <f>[32]Loka!#REF!</f>
        <v>#REF!</v>
      </c>
      <c r="GNL158" s="125" t="e">
        <f>GNJ158*[31]Loka!_xlbgnm.GNK16</f>
        <v>#REF!</v>
      </c>
      <c r="GNM158" s="62" t="s">
        <v>291</v>
      </c>
      <c r="GNN158" s="123" t="e">
        <f>[32]Loka!#REF!</f>
        <v>#REF!</v>
      </c>
      <c r="GNO158" s="124" t="e">
        <f>[32]Loka!#REF!</f>
        <v>#REF!</v>
      </c>
      <c r="GNP158" s="125" t="e">
        <f>GNN158*[31]Loka!_xlbgnm.GNO16</f>
        <v>#REF!</v>
      </c>
      <c r="GNQ158" s="62" t="s">
        <v>291</v>
      </c>
      <c r="GNR158" s="123" t="e">
        <f>[32]Loka!#REF!</f>
        <v>#REF!</v>
      </c>
      <c r="GNS158" s="124" t="e">
        <f>[32]Loka!#REF!</f>
        <v>#REF!</v>
      </c>
      <c r="GNT158" s="125" t="e">
        <f>GNR158*[31]Loka!_xlbgnm.GNS16</f>
        <v>#REF!</v>
      </c>
      <c r="GNU158" s="62" t="s">
        <v>291</v>
      </c>
      <c r="GNV158" s="123" t="e">
        <f>[32]Loka!#REF!</f>
        <v>#REF!</v>
      </c>
      <c r="GNW158" s="124" t="e">
        <f>[32]Loka!#REF!</f>
        <v>#REF!</v>
      </c>
      <c r="GNX158" s="125" t="e">
        <f>GNV158*[31]Loka!_xlbgnm.GNW16</f>
        <v>#REF!</v>
      </c>
      <c r="GNY158" s="62" t="s">
        <v>291</v>
      </c>
      <c r="GNZ158" s="123" t="e">
        <f>[32]Loka!#REF!</f>
        <v>#REF!</v>
      </c>
      <c r="GOA158" s="124" t="e">
        <f>[32]Loka!#REF!</f>
        <v>#REF!</v>
      </c>
      <c r="GOB158" s="125" t="e">
        <f>GNZ158*[31]Loka!_xlbgnm.GOA16</f>
        <v>#REF!</v>
      </c>
      <c r="GOC158" s="62" t="s">
        <v>291</v>
      </c>
      <c r="GOD158" s="123" t="e">
        <f>[32]Loka!#REF!</f>
        <v>#REF!</v>
      </c>
      <c r="GOE158" s="124" t="e">
        <f>[32]Loka!#REF!</f>
        <v>#REF!</v>
      </c>
      <c r="GOF158" s="125" t="e">
        <f>GOD158*[31]Loka!_xlbgnm.GOE16</f>
        <v>#REF!</v>
      </c>
      <c r="GOG158" s="62" t="s">
        <v>291</v>
      </c>
      <c r="GOH158" s="123" t="e">
        <f>[32]Loka!#REF!</f>
        <v>#REF!</v>
      </c>
      <c r="GOI158" s="124" t="e">
        <f>[32]Loka!#REF!</f>
        <v>#REF!</v>
      </c>
      <c r="GOJ158" s="125" t="e">
        <f>GOH158*[31]Loka!_xlbgnm.GOI16</f>
        <v>#REF!</v>
      </c>
      <c r="GOK158" s="62" t="s">
        <v>291</v>
      </c>
      <c r="GOL158" s="123" t="e">
        <f>[32]Loka!#REF!</f>
        <v>#REF!</v>
      </c>
      <c r="GOM158" s="124" t="e">
        <f>[32]Loka!#REF!</f>
        <v>#REF!</v>
      </c>
      <c r="GON158" s="125" t="e">
        <f>GOL158*[31]Loka!_xlbgnm.GOM16</f>
        <v>#REF!</v>
      </c>
      <c r="GOO158" s="62" t="s">
        <v>291</v>
      </c>
      <c r="GOP158" s="123" t="e">
        <f>[32]Loka!#REF!</f>
        <v>#REF!</v>
      </c>
      <c r="GOQ158" s="124" t="e">
        <f>[32]Loka!#REF!</f>
        <v>#REF!</v>
      </c>
      <c r="GOR158" s="125" t="e">
        <f>GOP158*[31]Loka!_xlbgnm.GOQ16</f>
        <v>#REF!</v>
      </c>
      <c r="GOS158" s="62" t="s">
        <v>291</v>
      </c>
      <c r="GOT158" s="123" t="e">
        <f>[32]Loka!#REF!</f>
        <v>#REF!</v>
      </c>
      <c r="GOU158" s="124" t="e">
        <f>[32]Loka!#REF!</f>
        <v>#REF!</v>
      </c>
      <c r="GOV158" s="125" t="e">
        <f>GOT158*[31]Loka!_xlbgnm.GOU16</f>
        <v>#REF!</v>
      </c>
      <c r="GOW158" s="62" t="s">
        <v>291</v>
      </c>
      <c r="GOX158" s="123" t="e">
        <f>[32]Loka!#REF!</f>
        <v>#REF!</v>
      </c>
      <c r="GOY158" s="124" t="e">
        <f>[32]Loka!#REF!</f>
        <v>#REF!</v>
      </c>
      <c r="GOZ158" s="125" t="e">
        <f>GOX158*[31]Loka!_xlbgnm.GOY16</f>
        <v>#REF!</v>
      </c>
      <c r="GPA158" s="62" t="s">
        <v>291</v>
      </c>
      <c r="GPB158" s="123" t="e">
        <f>[32]Loka!#REF!</f>
        <v>#REF!</v>
      </c>
      <c r="GPC158" s="124" t="e">
        <f>[32]Loka!#REF!</f>
        <v>#REF!</v>
      </c>
      <c r="GPD158" s="125" t="e">
        <f>GPB158*[31]Loka!_xlbgnm.GPC16</f>
        <v>#REF!</v>
      </c>
      <c r="GPE158" s="62" t="s">
        <v>291</v>
      </c>
      <c r="GPF158" s="123" t="e">
        <f>[32]Loka!#REF!</f>
        <v>#REF!</v>
      </c>
      <c r="GPG158" s="124" t="e">
        <f>[32]Loka!#REF!</f>
        <v>#REF!</v>
      </c>
      <c r="GPH158" s="125" t="e">
        <f>GPF158*[31]Loka!_xlbgnm.GPG16</f>
        <v>#REF!</v>
      </c>
      <c r="GPI158" s="62" t="s">
        <v>291</v>
      </c>
      <c r="GPJ158" s="123" t="e">
        <f>[32]Loka!#REF!</f>
        <v>#REF!</v>
      </c>
      <c r="GPK158" s="124" t="e">
        <f>[32]Loka!#REF!</f>
        <v>#REF!</v>
      </c>
      <c r="GPL158" s="125" t="e">
        <f>GPJ158*[31]Loka!_xlbgnm.GPK16</f>
        <v>#REF!</v>
      </c>
      <c r="GPM158" s="62" t="s">
        <v>291</v>
      </c>
      <c r="GPN158" s="123" t="e">
        <f>[32]Loka!#REF!</f>
        <v>#REF!</v>
      </c>
      <c r="GPO158" s="124" t="e">
        <f>[32]Loka!#REF!</f>
        <v>#REF!</v>
      </c>
      <c r="GPP158" s="125" t="e">
        <f>GPN158*[31]Loka!_xlbgnm.GPO16</f>
        <v>#REF!</v>
      </c>
      <c r="GPQ158" s="62" t="s">
        <v>291</v>
      </c>
      <c r="GPR158" s="123" t="e">
        <f>[32]Loka!#REF!</f>
        <v>#REF!</v>
      </c>
      <c r="GPS158" s="124" t="e">
        <f>[32]Loka!#REF!</f>
        <v>#REF!</v>
      </c>
      <c r="GPT158" s="125" t="e">
        <f>GPR158*[31]Loka!_xlbgnm.GPS16</f>
        <v>#REF!</v>
      </c>
      <c r="GPU158" s="62" t="s">
        <v>291</v>
      </c>
      <c r="GPV158" s="123" t="e">
        <f>[32]Loka!#REF!</f>
        <v>#REF!</v>
      </c>
      <c r="GPW158" s="124" t="e">
        <f>[32]Loka!#REF!</f>
        <v>#REF!</v>
      </c>
      <c r="GPX158" s="125" t="e">
        <f>GPV158*[31]Loka!_xlbgnm.GPW16</f>
        <v>#REF!</v>
      </c>
      <c r="GPY158" s="62" t="s">
        <v>291</v>
      </c>
      <c r="GPZ158" s="123" t="e">
        <f>[32]Loka!#REF!</f>
        <v>#REF!</v>
      </c>
      <c r="GQA158" s="124" t="e">
        <f>[32]Loka!#REF!</f>
        <v>#REF!</v>
      </c>
      <c r="GQB158" s="125" t="e">
        <f>GPZ158*[31]Loka!_xlbgnm.GQA16</f>
        <v>#REF!</v>
      </c>
      <c r="GQC158" s="62" t="s">
        <v>291</v>
      </c>
      <c r="GQD158" s="123" t="e">
        <f>[32]Loka!#REF!</f>
        <v>#REF!</v>
      </c>
      <c r="GQE158" s="124" t="e">
        <f>[32]Loka!#REF!</f>
        <v>#REF!</v>
      </c>
      <c r="GQF158" s="125" t="e">
        <f>GQD158*[31]Loka!_xlbgnm.GQE16</f>
        <v>#REF!</v>
      </c>
      <c r="GQG158" s="62" t="s">
        <v>291</v>
      </c>
      <c r="GQH158" s="123" t="e">
        <f>[32]Loka!#REF!</f>
        <v>#REF!</v>
      </c>
      <c r="GQI158" s="124" t="e">
        <f>[32]Loka!#REF!</f>
        <v>#REF!</v>
      </c>
      <c r="GQJ158" s="125" t="e">
        <f>GQH158*[31]Loka!_xlbgnm.GQI16</f>
        <v>#REF!</v>
      </c>
      <c r="GQK158" s="62" t="s">
        <v>291</v>
      </c>
      <c r="GQL158" s="123" t="e">
        <f>[32]Loka!#REF!</f>
        <v>#REF!</v>
      </c>
      <c r="GQM158" s="124" t="e">
        <f>[32]Loka!#REF!</f>
        <v>#REF!</v>
      </c>
      <c r="GQN158" s="125" t="e">
        <f>GQL158*[31]Loka!_xlbgnm.GQM16</f>
        <v>#REF!</v>
      </c>
      <c r="GQO158" s="62" t="s">
        <v>291</v>
      </c>
      <c r="GQP158" s="123" t="e">
        <f>[32]Loka!#REF!</f>
        <v>#REF!</v>
      </c>
      <c r="GQQ158" s="124" t="e">
        <f>[32]Loka!#REF!</f>
        <v>#REF!</v>
      </c>
      <c r="GQR158" s="125" t="e">
        <f>GQP158*[31]Loka!_xlbgnm.GQQ16</f>
        <v>#REF!</v>
      </c>
      <c r="GQS158" s="62" t="s">
        <v>291</v>
      </c>
      <c r="GQT158" s="123" t="e">
        <f>[32]Loka!#REF!</f>
        <v>#REF!</v>
      </c>
      <c r="GQU158" s="124" t="e">
        <f>[32]Loka!#REF!</f>
        <v>#REF!</v>
      </c>
      <c r="GQV158" s="125" t="e">
        <f>GQT158*[31]Loka!_xlbgnm.GQU16</f>
        <v>#REF!</v>
      </c>
      <c r="GQW158" s="62" t="s">
        <v>291</v>
      </c>
      <c r="GQX158" s="123" t="e">
        <f>[32]Loka!#REF!</f>
        <v>#REF!</v>
      </c>
      <c r="GQY158" s="124" t="e">
        <f>[32]Loka!#REF!</f>
        <v>#REF!</v>
      </c>
      <c r="GQZ158" s="125" t="e">
        <f>GQX158*[31]Loka!_xlbgnm.GQY16</f>
        <v>#REF!</v>
      </c>
      <c r="GRA158" s="62" t="s">
        <v>291</v>
      </c>
      <c r="GRB158" s="123" t="e">
        <f>[32]Loka!#REF!</f>
        <v>#REF!</v>
      </c>
      <c r="GRC158" s="124" t="e">
        <f>[32]Loka!#REF!</f>
        <v>#REF!</v>
      </c>
      <c r="GRD158" s="125" t="e">
        <f>GRB158*[31]Loka!_xlbgnm.GRC16</f>
        <v>#REF!</v>
      </c>
      <c r="GRE158" s="62" t="s">
        <v>291</v>
      </c>
      <c r="GRF158" s="123" t="e">
        <f>[32]Loka!#REF!</f>
        <v>#REF!</v>
      </c>
      <c r="GRG158" s="124" t="e">
        <f>[32]Loka!#REF!</f>
        <v>#REF!</v>
      </c>
      <c r="GRH158" s="125" t="e">
        <f>GRF158*[31]Loka!_xlbgnm.GRG16</f>
        <v>#REF!</v>
      </c>
      <c r="GRI158" s="62" t="s">
        <v>291</v>
      </c>
      <c r="GRJ158" s="123" t="e">
        <f>[32]Loka!#REF!</f>
        <v>#REF!</v>
      </c>
      <c r="GRK158" s="124" t="e">
        <f>[32]Loka!#REF!</f>
        <v>#REF!</v>
      </c>
      <c r="GRL158" s="125" t="e">
        <f>GRJ158*[31]Loka!_xlbgnm.GRK16</f>
        <v>#REF!</v>
      </c>
      <c r="GRM158" s="62" t="s">
        <v>291</v>
      </c>
      <c r="GRN158" s="123" t="e">
        <f>[32]Loka!#REF!</f>
        <v>#REF!</v>
      </c>
      <c r="GRO158" s="124" t="e">
        <f>[32]Loka!#REF!</f>
        <v>#REF!</v>
      </c>
      <c r="GRP158" s="125" t="e">
        <f>GRN158*[31]Loka!_xlbgnm.GRO16</f>
        <v>#REF!</v>
      </c>
      <c r="GRQ158" s="62" t="s">
        <v>291</v>
      </c>
      <c r="GRR158" s="123" t="e">
        <f>[32]Loka!#REF!</f>
        <v>#REF!</v>
      </c>
      <c r="GRS158" s="124" t="e">
        <f>[32]Loka!#REF!</f>
        <v>#REF!</v>
      </c>
      <c r="GRT158" s="125" t="e">
        <f>GRR158*[31]Loka!_xlbgnm.GRS16</f>
        <v>#REF!</v>
      </c>
      <c r="GRU158" s="62" t="s">
        <v>291</v>
      </c>
      <c r="GRV158" s="123" t="e">
        <f>[32]Loka!#REF!</f>
        <v>#REF!</v>
      </c>
      <c r="GRW158" s="124" t="e">
        <f>[32]Loka!#REF!</f>
        <v>#REF!</v>
      </c>
      <c r="GRX158" s="125" t="e">
        <f>GRV158*[31]Loka!_xlbgnm.GRW16</f>
        <v>#REF!</v>
      </c>
      <c r="GRY158" s="62" t="s">
        <v>291</v>
      </c>
      <c r="GRZ158" s="123" t="e">
        <f>[32]Loka!#REF!</f>
        <v>#REF!</v>
      </c>
      <c r="GSA158" s="124" t="e">
        <f>[32]Loka!#REF!</f>
        <v>#REF!</v>
      </c>
      <c r="GSB158" s="125" t="e">
        <f>GRZ158*[31]Loka!_xlbgnm.GSA16</f>
        <v>#REF!</v>
      </c>
      <c r="GSC158" s="62" t="s">
        <v>291</v>
      </c>
      <c r="GSD158" s="123" t="e">
        <f>[32]Loka!#REF!</f>
        <v>#REF!</v>
      </c>
      <c r="GSE158" s="124" t="e">
        <f>[32]Loka!#REF!</f>
        <v>#REF!</v>
      </c>
      <c r="GSF158" s="125" t="e">
        <f>GSD158*[31]Loka!_xlbgnm.GSE16</f>
        <v>#REF!</v>
      </c>
      <c r="GSG158" s="62" t="s">
        <v>291</v>
      </c>
      <c r="GSH158" s="123" t="e">
        <f>[32]Loka!#REF!</f>
        <v>#REF!</v>
      </c>
      <c r="GSI158" s="124" t="e">
        <f>[32]Loka!#REF!</f>
        <v>#REF!</v>
      </c>
      <c r="GSJ158" s="125" t="e">
        <f>GSH158*[31]Loka!_xlbgnm.GSI16</f>
        <v>#REF!</v>
      </c>
      <c r="GSK158" s="62" t="s">
        <v>291</v>
      </c>
      <c r="GSL158" s="123" t="e">
        <f>[32]Loka!#REF!</f>
        <v>#REF!</v>
      </c>
      <c r="GSM158" s="124" t="e">
        <f>[32]Loka!#REF!</f>
        <v>#REF!</v>
      </c>
      <c r="GSN158" s="125" t="e">
        <f>GSL158*[31]Loka!_xlbgnm.GSM16</f>
        <v>#REF!</v>
      </c>
      <c r="GSO158" s="62" t="s">
        <v>291</v>
      </c>
      <c r="GSP158" s="123" t="e">
        <f>[32]Loka!#REF!</f>
        <v>#REF!</v>
      </c>
      <c r="GSQ158" s="124" t="e">
        <f>[32]Loka!#REF!</f>
        <v>#REF!</v>
      </c>
      <c r="GSR158" s="125" t="e">
        <f>GSP158*[31]Loka!_xlbgnm.GSQ16</f>
        <v>#REF!</v>
      </c>
      <c r="GSS158" s="62" t="s">
        <v>291</v>
      </c>
      <c r="GST158" s="123" t="e">
        <f>[32]Loka!#REF!</f>
        <v>#REF!</v>
      </c>
      <c r="GSU158" s="124" t="e">
        <f>[32]Loka!#REF!</f>
        <v>#REF!</v>
      </c>
      <c r="GSV158" s="125" t="e">
        <f>GST158*[31]Loka!_xlbgnm.GSU16</f>
        <v>#REF!</v>
      </c>
      <c r="GSW158" s="62" t="s">
        <v>291</v>
      </c>
      <c r="GSX158" s="123" t="e">
        <f>[32]Loka!#REF!</f>
        <v>#REF!</v>
      </c>
      <c r="GSY158" s="124" t="e">
        <f>[32]Loka!#REF!</f>
        <v>#REF!</v>
      </c>
      <c r="GSZ158" s="125" t="e">
        <f>GSX158*[31]Loka!_xlbgnm.GSY16</f>
        <v>#REF!</v>
      </c>
      <c r="GTA158" s="62" t="s">
        <v>291</v>
      </c>
      <c r="GTB158" s="123" t="e">
        <f>[32]Loka!#REF!</f>
        <v>#REF!</v>
      </c>
      <c r="GTC158" s="124" t="e">
        <f>[32]Loka!#REF!</f>
        <v>#REF!</v>
      </c>
      <c r="GTD158" s="125" t="e">
        <f>GTB158*[31]Loka!_xlbgnm.GTC16</f>
        <v>#REF!</v>
      </c>
      <c r="GTE158" s="62" t="s">
        <v>291</v>
      </c>
      <c r="GTF158" s="123" t="e">
        <f>[32]Loka!#REF!</f>
        <v>#REF!</v>
      </c>
      <c r="GTG158" s="124" t="e">
        <f>[32]Loka!#REF!</f>
        <v>#REF!</v>
      </c>
      <c r="GTH158" s="125" t="e">
        <f>GTF158*[31]Loka!_xlbgnm.GTG16</f>
        <v>#REF!</v>
      </c>
      <c r="GTI158" s="62" t="s">
        <v>291</v>
      </c>
      <c r="GTJ158" s="123" t="e">
        <f>[32]Loka!#REF!</f>
        <v>#REF!</v>
      </c>
      <c r="GTK158" s="124" t="e">
        <f>[32]Loka!#REF!</f>
        <v>#REF!</v>
      </c>
      <c r="GTL158" s="125" t="e">
        <f>GTJ158*[31]Loka!_xlbgnm.GTK16</f>
        <v>#REF!</v>
      </c>
      <c r="GTM158" s="62" t="s">
        <v>291</v>
      </c>
      <c r="GTN158" s="123" t="e">
        <f>[32]Loka!#REF!</f>
        <v>#REF!</v>
      </c>
      <c r="GTO158" s="124" t="e">
        <f>[32]Loka!#REF!</f>
        <v>#REF!</v>
      </c>
      <c r="GTP158" s="125" t="e">
        <f>GTN158*[31]Loka!_xlbgnm.GTO16</f>
        <v>#REF!</v>
      </c>
      <c r="GTQ158" s="62" t="s">
        <v>291</v>
      </c>
      <c r="GTR158" s="123" t="e">
        <f>[32]Loka!#REF!</f>
        <v>#REF!</v>
      </c>
      <c r="GTS158" s="124" t="e">
        <f>[32]Loka!#REF!</f>
        <v>#REF!</v>
      </c>
      <c r="GTT158" s="125" t="e">
        <f>GTR158*[31]Loka!_xlbgnm.GTS16</f>
        <v>#REF!</v>
      </c>
      <c r="GTU158" s="62" t="s">
        <v>291</v>
      </c>
      <c r="GTV158" s="123" t="e">
        <f>[32]Loka!#REF!</f>
        <v>#REF!</v>
      </c>
      <c r="GTW158" s="124" t="e">
        <f>[32]Loka!#REF!</f>
        <v>#REF!</v>
      </c>
      <c r="GTX158" s="125" t="e">
        <f>GTV158*[31]Loka!_xlbgnm.GTW16</f>
        <v>#REF!</v>
      </c>
      <c r="GTY158" s="62" t="s">
        <v>291</v>
      </c>
      <c r="GTZ158" s="123" t="e">
        <f>[32]Loka!#REF!</f>
        <v>#REF!</v>
      </c>
      <c r="GUA158" s="124" t="e">
        <f>[32]Loka!#REF!</f>
        <v>#REF!</v>
      </c>
      <c r="GUB158" s="125" t="e">
        <f>GTZ158*[31]Loka!_xlbgnm.GUA16</f>
        <v>#REF!</v>
      </c>
      <c r="GUC158" s="62" t="s">
        <v>291</v>
      </c>
      <c r="GUD158" s="123" t="e">
        <f>[32]Loka!#REF!</f>
        <v>#REF!</v>
      </c>
      <c r="GUE158" s="124" t="e">
        <f>[32]Loka!#REF!</f>
        <v>#REF!</v>
      </c>
      <c r="GUF158" s="125" t="e">
        <f>GUD158*[31]Loka!_xlbgnm.GUE16</f>
        <v>#REF!</v>
      </c>
      <c r="GUG158" s="62" t="s">
        <v>291</v>
      </c>
      <c r="GUH158" s="123" t="e">
        <f>[32]Loka!#REF!</f>
        <v>#REF!</v>
      </c>
      <c r="GUI158" s="124" t="e">
        <f>[32]Loka!#REF!</f>
        <v>#REF!</v>
      </c>
      <c r="GUJ158" s="125" t="e">
        <f>GUH158*[31]Loka!_xlbgnm.GUI16</f>
        <v>#REF!</v>
      </c>
      <c r="GUK158" s="62" t="s">
        <v>291</v>
      </c>
      <c r="GUL158" s="123" t="e">
        <f>[32]Loka!#REF!</f>
        <v>#REF!</v>
      </c>
      <c r="GUM158" s="124" t="e">
        <f>[32]Loka!#REF!</f>
        <v>#REF!</v>
      </c>
      <c r="GUN158" s="125" t="e">
        <f>GUL158*[31]Loka!_xlbgnm.GUM16</f>
        <v>#REF!</v>
      </c>
      <c r="GUO158" s="62" t="s">
        <v>291</v>
      </c>
      <c r="GUP158" s="123" t="e">
        <f>[32]Loka!#REF!</f>
        <v>#REF!</v>
      </c>
      <c r="GUQ158" s="124" t="e">
        <f>[32]Loka!#REF!</f>
        <v>#REF!</v>
      </c>
      <c r="GUR158" s="125" t="e">
        <f>GUP158*[31]Loka!_xlbgnm.GUQ16</f>
        <v>#REF!</v>
      </c>
      <c r="GUS158" s="62" t="s">
        <v>291</v>
      </c>
      <c r="GUT158" s="123" t="e">
        <f>[32]Loka!#REF!</f>
        <v>#REF!</v>
      </c>
      <c r="GUU158" s="124" t="e">
        <f>[32]Loka!#REF!</f>
        <v>#REF!</v>
      </c>
      <c r="GUV158" s="125" t="e">
        <f>GUT158*[31]Loka!_xlbgnm.GUU16</f>
        <v>#REF!</v>
      </c>
      <c r="GUW158" s="62" t="s">
        <v>291</v>
      </c>
      <c r="GUX158" s="123" t="e">
        <f>[32]Loka!#REF!</f>
        <v>#REF!</v>
      </c>
      <c r="GUY158" s="124" t="e">
        <f>[32]Loka!#REF!</f>
        <v>#REF!</v>
      </c>
      <c r="GUZ158" s="125" t="e">
        <f>GUX158*[31]Loka!_xlbgnm.GUY16</f>
        <v>#REF!</v>
      </c>
      <c r="GVA158" s="62" t="s">
        <v>291</v>
      </c>
      <c r="GVB158" s="123" t="e">
        <f>[32]Loka!#REF!</f>
        <v>#REF!</v>
      </c>
      <c r="GVC158" s="124" t="e">
        <f>[32]Loka!#REF!</f>
        <v>#REF!</v>
      </c>
      <c r="GVD158" s="125" t="e">
        <f>GVB158*[31]Loka!_xlbgnm.GVC16</f>
        <v>#REF!</v>
      </c>
      <c r="GVE158" s="62" t="s">
        <v>291</v>
      </c>
      <c r="GVF158" s="123" t="e">
        <f>[32]Loka!#REF!</f>
        <v>#REF!</v>
      </c>
      <c r="GVG158" s="124" t="e">
        <f>[32]Loka!#REF!</f>
        <v>#REF!</v>
      </c>
      <c r="GVH158" s="125" t="e">
        <f>GVF158*[31]Loka!_xlbgnm.GVG16</f>
        <v>#REF!</v>
      </c>
      <c r="GVI158" s="62" t="s">
        <v>291</v>
      </c>
      <c r="GVJ158" s="123" t="e">
        <f>[32]Loka!#REF!</f>
        <v>#REF!</v>
      </c>
      <c r="GVK158" s="124" t="e">
        <f>[32]Loka!#REF!</f>
        <v>#REF!</v>
      </c>
      <c r="GVL158" s="125" t="e">
        <f>GVJ158*[31]Loka!_xlbgnm.GVK16</f>
        <v>#REF!</v>
      </c>
      <c r="GVM158" s="62" t="s">
        <v>291</v>
      </c>
      <c r="GVN158" s="123" t="e">
        <f>[32]Loka!#REF!</f>
        <v>#REF!</v>
      </c>
      <c r="GVO158" s="124" t="e">
        <f>[32]Loka!#REF!</f>
        <v>#REF!</v>
      </c>
      <c r="GVP158" s="125" t="e">
        <f>GVN158*[31]Loka!_xlbgnm.GVO16</f>
        <v>#REF!</v>
      </c>
      <c r="GVQ158" s="62" t="s">
        <v>291</v>
      </c>
      <c r="GVR158" s="123" t="e">
        <f>[32]Loka!#REF!</f>
        <v>#REF!</v>
      </c>
      <c r="GVS158" s="124" t="e">
        <f>[32]Loka!#REF!</f>
        <v>#REF!</v>
      </c>
      <c r="GVT158" s="125" t="e">
        <f>GVR158*[31]Loka!_xlbgnm.GVS16</f>
        <v>#REF!</v>
      </c>
      <c r="GVU158" s="62" t="s">
        <v>291</v>
      </c>
      <c r="GVV158" s="123" t="e">
        <f>[32]Loka!#REF!</f>
        <v>#REF!</v>
      </c>
      <c r="GVW158" s="124" t="e">
        <f>[32]Loka!#REF!</f>
        <v>#REF!</v>
      </c>
      <c r="GVX158" s="125" t="e">
        <f>GVV158*[31]Loka!_xlbgnm.GVW16</f>
        <v>#REF!</v>
      </c>
      <c r="GVY158" s="62" t="s">
        <v>291</v>
      </c>
      <c r="GVZ158" s="123" t="e">
        <f>[32]Loka!#REF!</f>
        <v>#REF!</v>
      </c>
      <c r="GWA158" s="124" t="e">
        <f>[32]Loka!#REF!</f>
        <v>#REF!</v>
      </c>
      <c r="GWB158" s="125" t="e">
        <f>GVZ158*[31]Loka!_xlbgnm.GWA16</f>
        <v>#REF!</v>
      </c>
      <c r="GWC158" s="62" t="s">
        <v>291</v>
      </c>
      <c r="GWD158" s="123" t="e">
        <f>[32]Loka!#REF!</f>
        <v>#REF!</v>
      </c>
      <c r="GWE158" s="124" t="e">
        <f>[32]Loka!#REF!</f>
        <v>#REF!</v>
      </c>
      <c r="GWF158" s="125" t="e">
        <f>GWD158*[31]Loka!_xlbgnm.GWE16</f>
        <v>#REF!</v>
      </c>
      <c r="GWG158" s="62" t="s">
        <v>291</v>
      </c>
      <c r="GWH158" s="123" t="e">
        <f>[32]Loka!#REF!</f>
        <v>#REF!</v>
      </c>
      <c r="GWI158" s="124" t="e">
        <f>[32]Loka!#REF!</f>
        <v>#REF!</v>
      </c>
      <c r="GWJ158" s="125" t="e">
        <f>GWH158*[31]Loka!_xlbgnm.GWI16</f>
        <v>#REF!</v>
      </c>
      <c r="GWK158" s="62" t="s">
        <v>291</v>
      </c>
      <c r="GWL158" s="123" t="e">
        <f>[32]Loka!#REF!</f>
        <v>#REF!</v>
      </c>
      <c r="GWM158" s="124" t="e">
        <f>[32]Loka!#REF!</f>
        <v>#REF!</v>
      </c>
      <c r="GWN158" s="125" t="e">
        <f>GWL158*[31]Loka!_xlbgnm.GWM16</f>
        <v>#REF!</v>
      </c>
      <c r="GWO158" s="62" t="s">
        <v>291</v>
      </c>
      <c r="GWP158" s="123" t="e">
        <f>[32]Loka!#REF!</f>
        <v>#REF!</v>
      </c>
      <c r="GWQ158" s="124" t="e">
        <f>[32]Loka!#REF!</f>
        <v>#REF!</v>
      </c>
      <c r="GWR158" s="125" t="e">
        <f>GWP158*[31]Loka!_xlbgnm.GWQ16</f>
        <v>#REF!</v>
      </c>
      <c r="GWS158" s="62" t="s">
        <v>291</v>
      </c>
      <c r="GWT158" s="123" t="e">
        <f>[32]Loka!#REF!</f>
        <v>#REF!</v>
      </c>
      <c r="GWU158" s="124" t="e">
        <f>[32]Loka!#REF!</f>
        <v>#REF!</v>
      </c>
      <c r="GWV158" s="125" t="e">
        <f>GWT158*[31]Loka!_xlbgnm.GWU16</f>
        <v>#REF!</v>
      </c>
      <c r="GWW158" s="62" t="s">
        <v>291</v>
      </c>
      <c r="GWX158" s="123" t="e">
        <f>[32]Loka!#REF!</f>
        <v>#REF!</v>
      </c>
      <c r="GWY158" s="124" t="e">
        <f>[32]Loka!#REF!</f>
        <v>#REF!</v>
      </c>
      <c r="GWZ158" s="125" t="e">
        <f>GWX158*[31]Loka!_xlbgnm.GWY16</f>
        <v>#REF!</v>
      </c>
      <c r="GXA158" s="62" t="s">
        <v>291</v>
      </c>
      <c r="GXB158" s="123" t="e">
        <f>[32]Loka!#REF!</f>
        <v>#REF!</v>
      </c>
      <c r="GXC158" s="124" t="e">
        <f>[32]Loka!#REF!</f>
        <v>#REF!</v>
      </c>
      <c r="GXD158" s="125" t="e">
        <f>GXB158*[31]Loka!_xlbgnm.GXC16</f>
        <v>#REF!</v>
      </c>
      <c r="GXE158" s="62" t="s">
        <v>291</v>
      </c>
      <c r="GXF158" s="123" t="e">
        <f>[32]Loka!#REF!</f>
        <v>#REF!</v>
      </c>
      <c r="GXG158" s="124" t="e">
        <f>[32]Loka!#REF!</f>
        <v>#REF!</v>
      </c>
      <c r="GXH158" s="125" t="e">
        <f>GXF158*[31]Loka!_xlbgnm.GXG16</f>
        <v>#REF!</v>
      </c>
      <c r="GXI158" s="62" t="s">
        <v>291</v>
      </c>
      <c r="GXJ158" s="123" t="e">
        <f>[32]Loka!#REF!</f>
        <v>#REF!</v>
      </c>
      <c r="GXK158" s="124" t="e">
        <f>[32]Loka!#REF!</f>
        <v>#REF!</v>
      </c>
      <c r="GXL158" s="125" t="e">
        <f>GXJ158*[31]Loka!_xlbgnm.GXK16</f>
        <v>#REF!</v>
      </c>
      <c r="GXM158" s="62" t="s">
        <v>291</v>
      </c>
      <c r="GXN158" s="123" t="e">
        <f>[32]Loka!#REF!</f>
        <v>#REF!</v>
      </c>
      <c r="GXO158" s="124" t="e">
        <f>[32]Loka!#REF!</f>
        <v>#REF!</v>
      </c>
      <c r="GXP158" s="125" t="e">
        <f>GXN158*[31]Loka!_xlbgnm.GXO16</f>
        <v>#REF!</v>
      </c>
      <c r="GXQ158" s="62" t="s">
        <v>291</v>
      </c>
      <c r="GXR158" s="123" t="e">
        <f>[32]Loka!#REF!</f>
        <v>#REF!</v>
      </c>
      <c r="GXS158" s="124" t="e">
        <f>[32]Loka!#REF!</f>
        <v>#REF!</v>
      </c>
      <c r="GXT158" s="125" t="e">
        <f>GXR158*[31]Loka!_xlbgnm.GXS16</f>
        <v>#REF!</v>
      </c>
      <c r="GXU158" s="62" t="s">
        <v>291</v>
      </c>
      <c r="GXV158" s="123" t="e">
        <f>[32]Loka!#REF!</f>
        <v>#REF!</v>
      </c>
      <c r="GXW158" s="124" t="e">
        <f>[32]Loka!#REF!</f>
        <v>#REF!</v>
      </c>
      <c r="GXX158" s="125" t="e">
        <f>GXV158*[31]Loka!_xlbgnm.GXW16</f>
        <v>#REF!</v>
      </c>
      <c r="GXY158" s="62" t="s">
        <v>291</v>
      </c>
      <c r="GXZ158" s="123" t="e">
        <f>[32]Loka!#REF!</f>
        <v>#REF!</v>
      </c>
      <c r="GYA158" s="124" t="e">
        <f>[32]Loka!#REF!</f>
        <v>#REF!</v>
      </c>
      <c r="GYB158" s="125" t="e">
        <f>GXZ158*[31]Loka!_xlbgnm.GYA16</f>
        <v>#REF!</v>
      </c>
      <c r="GYC158" s="62" t="s">
        <v>291</v>
      </c>
      <c r="GYD158" s="123" t="e">
        <f>[32]Loka!#REF!</f>
        <v>#REF!</v>
      </c>
      <c r="GYE158" s="124" t="e">
        <f>[32]Loka!#REF!</f>
        <v>#REF!</v>
      </c>
      <c r="GYF158" s="125" t="e">
        <f>GYD158*[31]Loka!_xlbgnm.GYE16</f>
        <v>#REF!</v>
      </c>
      <c r="GYG158" s="62" t="s">
        <v>291</v>
      </c>
      <c r="GYH158" s="123" t="e">
        <f>[32]Loka!#REF!</f>
        <v>#REF!</v>
      </c>
      <c r="GYI158" s="124" t="e">
        <f>[32]Loka!#REF!</f>
        <v>#REF!</v>
      </c>
      <c r="GYJ158" s="125" t="e">
        <f>GYH158*[31]Loka!_xlbgnm.GYI16</f>
        <v>#REF!</v>
      </c>
      <c r="GYK158" s="62" t="s">
        <v>291</v>
      </c>
      <c r="GYL158" s="123" t="e">
        <f>[32]Loka!#REF!</f>
        <v>#REF!</v>
      </c>
      <c r="GYM158" s="124" t="e">
        <f>[32]Loka!#REF!</f>
        <v>#REF!</v>
      </c>
      <c r="GYN158" s="125" t="e">
        <f>GYL158*[31]Loka!_xlbgnm.GYM16</f>
        <v>#REF!</v>
      </c>
      <c r="GYO158" s="62" t="s">
        <v>291</v>
      </c>
      <c r="GYP158" s="123" t="e">
        <f>[32]Loka!#REF!</f>
        <v>#REF!</v>
      </c>
      <c r="GYQ158" s="124" t="e">
        <f>[32]Loka!#REF!</f>
        <v>#REF!</v>
      </c>
      <c r="GYR158" s="125" t="e">
        <f>GYP158*[31]Loka!_xlbgnm.GYQ16</f>
        <v>#REF!</v>
      </c>
      <c r="GYS158" s="62" t="s">
        <v>291</v>
      </c>
      <c r="GYT158" s="123" t="e">
        <f>[32]Loka!#REF!</f>
        <v>#REF!</v>
      </c>
      <c r="GYU158" s="124" t="e">
        <f>[32]Loka!#REF!</f>
        <v>#REF!</v>
      </c>
      <c r="GYV158" s="125" t="e">
        <f>GYT158*[31]Loka!_xlbgnm.GYU16</f>
        <v>#REF!</v>
      </c>
      <c r="GYW158" s="62" t="s">
        <v>291</v>
      </c>
      <c r="GYX158" s="123" t="e">
        <f>[32]Loka!#REF!</f>
        <v>#REF!</v>
      </c>
      <c r="GYY158" s="124" t="e">
        <f>[32]Loka!#REF!</f>
        <v>#REF!</v>
      </c>
      <c r="GYZ158" s="125" t="e">
        <f>GYX158*[31]Loka!_xlbgnm.GYY16</f>
        <v>#REF!</v>
      </c>
      <c r="GZA158" s="62" t="s">
        <v>291</v>
      </c>
      <c r="GZB158" s="123" t="e">
        <f>[32]Loka!#REF!</f>
        <v>#REF!</v>
      </c>
      <c r="GZC158" s="124" t="e">
        <f>[32]Loka!#REF!</f>
        <v>#REF!</v>
      </c>
      <c r="GZD158" s="125" t="e">
        <f>GZB158*[31]Loka!_xlbgnm.GZC16</f>
        <v>#REF!</v>
      </c>
      <c r="GZE158" s="62" t="s">
        <v>291</v>
      </c>
      <c r="GZF158" s="123" t="e">
        <f>[32]Loka!#REF!</f>
        <v>#REF!</v>
      </c>
      <c r="GZG158" s="124" t="e">
        <f>[32]Loka!#REF!</f>
        <v>#REF!</v>
      </c>
      <c r="GZH158" s="125" t="e">
        <f>GZF158*[31]Loka!_xlbgnm.GZG16</f>
        <v>#REF!</v>
      </c>
      <c r="GZI158" s="62" t="s">
        <v>291</v>
      </c>
      <c r="GZJ158" s="123" t="e">
        <f>[32]Loka!#REF!</f>
        <v>#REF!</v>
      </c>
      <c r="GZK158" s="124" t="e">
        <f>[32]Loka!#REF!</f>
        <v>#REF!</v>
      </c>
      <c r="GZL158" s="125" t="e">
        <f>GZJ158*[31]Loka!_xlbgnm.GZK16</f>
        <v>#REF!</v>
      </c>
      <c r="GZM158" s="62" t="s">
        <v>291</v>
      </c>
      <c r="GZN158" s="123" t="e">
        <f>[32]Loka!#REF!</f>
        <v>#REF!</v>
      </c>
      <c r="GZO158" s="124" t="e">
        <f>[32]Loka!#REF!</f>
        <v>#REF!</v>
      </c>
      <c r="GZP158" s="125" t="e">
        <f>GZN158*[31]Loka!_xlbgnm.GZO16</f>
        <v>#REF!</v>
      </c>
      <c r="GZQ158" s="62" t="s">
        <v>291</v>
      </c>
      <c r="GZR158" s="123" t="e">
        <f>[32]Loka!#REF!</f>
        <v>#REF!</v>
      </c>
      <c r="GZS158" s="124" t="e">
        <f>[32]Loka!#REF!</f>
        <v>#REF!</v>
      </c>
      <c r="GZT158" s="125" t="e">
        <f>GZR158*[31]Loka!_xlbgnm.GZS16</f>
        <v>#REF!</v>
      </c>
      <c r="GZU158" s="62" t="s">
        <v>291</v>
      </c>
      <c r="GZV158" s="123" t="e">
        <f>[32]Loka!#REF!</f>
        <v>#REF!</v>
      </c>
      <c r="GZW158" s="124" t="e">
        <f>[32]Loka!#REF!</f>
        <v>#REF!</v>
      </c>
      <c r="GZX158" s="125" t="e">
        <f>GZV158*[31]Loka!_xlbgnm.GZW16</f>
        <v>#REF!</v>
      </c>
      <c r="GZY158" s="62" t="s">
        <v>291</v>
      </c>
      <c r="GZZ158" s="123" t="e">
        <f>[32]Loka!#REF!</f>
        <v>#REF!</v>
      </c>
      <c r="HAA158" s="124" t="e">
        <f>[32]Loka!#REF!</f>
        <v>#REF!</v>
      </c>
      <c r="HAB158" s="125" t="e">
        <f>GZZ158*[31]Loka!_xlbgnm.HAA16</f>
        <v>#REF!</v>
      </c>
      <c r="HAC158" s="62" t="s">
        <v>291</v>
      </c>
      <c r="HAD158" s="123" t="e">
        <f>[32]Loka!#REF!</f>
        <v>#REF!</v>
      </c>
      <c r="HAE158" s="124" t="e">
        <f>[32]Loka!#REF!</f>
        <v>#REF!</v>
      </c>
      <c r="HAF158" s="125" t="e">
        <f>HAD158*[31]Loka!_xlbgnm.HAE16</f>
        <v>#REF!</v>
      </c>
      <c r="HAG158" s="62" t="s">
        <v>291</v>
      </c>
      <c r="HAH158" s="123" t="e">
        <f>[32]Loka!#REF!</f>
        <v>#REF!</v>
      </c>
      <c r="HAI158" s="124" t="e">
        <f>[32]Loka!#REF!</f>
        <v>#REF!</v>
      </c>
      <c r="HAJ158" s="125" t="e">
        <f>HAH158*[31]Loka!_xlbgnm.HAI16</f>
        <v>#REF!</v>
      </c>
      <c r="HAK158" s="62" t="s">
        <v>291</v>
      </c>
      <c r="HAL158" s="123" t="e">
        <f>[32]Loka!#REF!</f>
        <v>#REF!</v>
      </c>
      <c r="HAM158" s="124" t="e">
        <f>[32]Loka!#REF!</f>
        <v>#REF!</v>
      </c>
      <c r="HAN158" s="125" t="e">
        <f>HAL158*[31]Loka!_xlbgnm.HAM16</f>
        <v>#REF!</v>
      </c>
      <c r="HAO158" s="62" t="s">
        <v>291</v>
      </c>
      <c r="HAP158" s="123" t="e">
        <f>[32]Loka!#REF!</f>
        <v>#REF!</v>
      </c>
      <c r="HAQ158" s="124" t="e">
        <f>[32]Loka!#REF!</f>
        <v>#REF!</v>
      </c>
      <c r="HAR158" s="125" t="e">
        <f>HAP158*[31]Loka!_xlbgnm.HAQ16</f>
        <v>#REF!</v>
      </c>
      <c r="HAS158" s="62" t="s">
        <v>291</v>
      </c>
      <c r="HAT158" s="123" t="e">
        <f>[32]Loka!#REF!</f>
        <v>#REF!</v>
      </c>
      <c r="HAU158" s="124" t="e">
        <f>[32]Loka!#REF!</f>
        <v>#REF!</v>
      </c>
      <c r="HAV158" s="125" t="e">
        <f>HAT158*[31]Loka!_xlbgnm.HAU16</f>
        <v>#REF!</v>
      </c>
      <c r="HAW158" s="62" t="s">
        <v>291</v>
      </c>
      <c r="HAX158" s="123" t="e">
        <f>[32]Loka!#REF!</f>
        <v>#REF!</v>
      </c>
      <c r="HAY158" s="124" t="e">
        <f>[32]Loka!#REF!</f>
        <v>#REF!</v>
      </c>
      <c r="HAZ158" s="125" t="e">
        <f>HAX158*[31]Loka!_xlbgnm.HAY16</f>
        <v>#REF!</v>
      </c>
      <c r="HBA158" s="62" t="s">
        <v>291</v>
      </c>
      <c r="HBB158" s="123" t="e">
        <f>[32]Loka!#REF!</f>
        <v>#REF!</v>
      </c>
      <c r="HBC158" s="124" t="e">
        <f>[32]Loka!#REF!</f>
        <v>#REF!</v>
      </c>
      <c r="HBD158" s="125" t="e">
        <f>HBB158*[31]Loka!_xlbgnm.HBC16</f>
        <v>#REF!</v>
      </c>
      <c r="HBE158" s="62" t="s">
        <v>291</v>
      </c>
      <c r="HBF158" s="123" t="e">
        <f>[32]Loka!#REF!</f>
        <v>#REF!</v>
      </c>
      <c r="HBG158" s="124" t="e">
        <f>[32]Loka!#REF!</f>
        <v>#REF!</v>
      </c>
      <c r="HBH158" s="125" t="e">
        <f>HBF158*[31]Loka!_xlbgnm.HBG16</f>
        <v>#REF!</v>
      </c>
      <c r="HBI158" s="62" t="s">
        <v>291</v>
      </c>
      <c r="HBJ158" s="123" t="e">
        <f>[32]Loka!#REF!</f>
        <v>#REF!</v>
      </c>
      <c r="HBK158" s="124" t="e">
        <f>[32]Loka!#REF!</f>
        <v>#REF!</v>
      </c>
      <c r="HBL158" s="125" t="e">
        <f>HBJ158*[31]Loka!_xlbgnm.HBK16</f>
        <v>#REF!</v>
      </c>
      <c r="HBM158" s="62" t="s">
        <v>291</v>
      </c>
      <c r="HBN158" s="123" t="e">
        <f>[32]Loka!#REF!</f>
        <v>#REF!</v>
      </c>
      <c r="HBO158" s="124" t="e">
        <f>[32]Loka!#REF!</f>
        <v>#REF!</v>
      </c>
      <c r="HBP158" s="125" t="e">
        <f>HBN158*[31]Loka!_xlbgnm.HBO16</f>
        <v>#REF!</v>
      </c>
      <c r="HBQ158" s="62" t="s">
        <v>291</v>
      </c>
      <c r="HBR158" s="123" t="e">
        <f>[32]Loka!#REF!</f>
        <v>#REF!</v>
      </c>
      <c r="HBS158" s="124" t="e">
        <f>[32]Loka!#REF!</f>
        <v>#REF!</v>
      </c>
      <c r="HBT158" s="125" t="e">
        <f>HBR158*[31]Loka!_xlbgnm.HBS16</f>
        <v>#REF!</v>
      </c>
      <c r="HBU158" s="62" t="s">
        <v>291</v>
      </c>
      <c r="HBV158" s="123" t="e">
        <f>[32]Loka!#REF!</f>
        <v>#REF!</v>
      </c>
      <c r="HBW158" s="124" t="e">
        <f>[32]Loka!#REF!</f>
        <v>#REF!</v>
      </c>
      <c r="HBX158" s="125" t="e">
        <f>HBV158*[31]Loka!_xlbgnm.HBW16</f>
        <v>#REF!</v>
      </c>
      <c r="HBY158" s="62" t="s">
        <v>291</v>
      </c>
      <c r="HBZ158" s="123" t="e">
        <f>[32]Loka!#REF!</f>
        <v>#REF!</v>
      </c>
      <c r="HCA158" s="124" t="e">
        <f>[32]Loka!#REF!</f>
        <v>#REF!</v>
      </c>
      <c r="HCB158" s="125" t="e">
        <f>HBZ158*[31]Loka!_xlbgnm.HCA16</f>
        <v>#REF!</v>
      </c>
      <c r="HCC158" s="62" t="s">
        <v>291</v>
      </c>
      <c r="HCD158" s="123" t="e">
        <f>[32]Loka!#REF!</f>
        <v>#REF!</v>
      </c>
      <c r="HCE158" s="124" t="e">
        <f>[32]Loka!#REF!</f>
        <v>#REF!</v>
      </c>
      <c r="HCF158" s="125" t="e">
        <f>HCD158*[31]Loka!_xlbgnm.HCE16</f>
        <v>#REF!</v>
      </c>
      <c r="HCG158" s="62" t="s">
        <v>291</v>
      </c>
      <c r="HCH158" s="123" t="e">
        <f>[32]Loka!#REF!</f>
        <v>#REF!</v>
      </c>
      <c r="HCI158" s="124" t="e">
        <f>[32]Loka!#REF!</f>
        <v>#REF!</v>
      </c>
      <c r="HCJ158" s="125" t="e">
        <f>HCH158*[31]Loka!_xlbgnm.HCI16</f>
        <v>#REF!</v>
      </c>
      <c r="HCK158" s="62" t="s">
        <v>291</v>
      </c>
      <c r="HCL158" s="123" t="e">
        <f>[32]Loka!#REF!</f>
        <v>#REF!</v>
      </c>
      <c r="HCM158" s="124" t="e">
        <f>[32]Loka!#REF!</f>
        <v>#REF!</v>
      </c>
      <c r="HCN158" s="125" t="e">
        <f>HCL158*[31]Loka!_xlbgnm.HCM16</f>
        <v>#REF!</v>
      </c>
      <c r="HCO158" s="62" t="s">
        <v>291</v>
      </c>
      <c r="HCP158" s="123" t="e">
        <f>[32]Loka!#REF!</f>
        <v>#REF!</v>
      </c>
      <c r="HCQ158" s="124" t="e">
        <f>[32]Loka!#REF!</f>
        <v>#REF!</v>
      </c>
      <c r="HCR158" s="125" t="e">
        <f>HCP158*[31]Loka!_xlbgnm.HCQ16</f>
        <v>#REF!</v>
      </c>
      <c r="HCS158" s="62" t="s">
        <v>291</v>
      </c>
      <c r="HCT158" s="123" t="e">
        <f>[32]Loka!#REF!</f>
        <v>#REF!</v>
      </c>
      <c r="HCU158" s="124" t="e">
        <f>[32]Loka!#REF!</f>
        <v>#REF!</v>
      </c>
      <c r="HCV158" s="125" t="e">
        <f>HCT158*[31]Loka!_xlbgnm.HCU16</f>
        <v>#REF!</v>
      </c>
      <c r="HCW158" s="62" t="s">
        <v>291</v>
      </c>
      <c r="HCX158" s="123" t="e">
        <f>[32]Loka!#REF!</f>
        <v>#REF!</v>
      </c>
      <c r="HCY158" s="124" t="e">
        <f>[32]Loka!#REF!</f>
        <v>#REF!</v>
      </c>
      <c r="HCZ158" s="125" t="e">
        <f>HCX158*[31]Loka!_xlbgnm.HCY16</f>
        <v>#REF!</v>
      </c>
      <c r="HDA158" s="62" t="s">
        <v>291</v>
      </c>
      <c r="HDB158" s="123" t="e">
        <f>[32]Loka!#REF!</f>
        <v>#REF!</v>
      </c>
      <c r="HDC158" s="124" t="e">
        <f>[32]Loka!#REF!</f>
        <v>#REF!</v>
      </c>
      <c r="HDD158" s="125" t="e">
        <f>HDB158*[31]Loka!_xlbgnm.HDC16</f>
        <v>#REF!</v>
      </c>
      <c r="HDE158" s="62" t="s">
        <v>291</v>
      </c>
      <c r="HDF158" s="123" t="e">
        <f>[32]Loka!#REF!</f>
        <v>#REF!</v>
      </c>
      <c r="HDG158" s="124" t="e">
        <f>[32]Loka!#REF!</f>
        <v>#REF!</v>
      </c>
      <c r="HDH158" s="125" t="e">
        <f>HDF158*[31]Loka!_xlbgnm.HDG16</f>
        <v>#REF!</v>
      </c>
      <c r="HDI158" s="62" t="s">
        <v>291</v>
      </c>
      <c r="HDJ158" s="123" t="e">
        <f>[32]Loka!#REF!</f>
        <v>#REF!</v>
      </c>
      <c r="HDK158" s="124" t="e">
        <f>[32]Loka!#REF!</f>
        <v>#REF!</v>
      </c>
      <c r="HDL158" s="125" t="e">
        <f>HDJ158*[31]Loka!_xlbgnm.HDK16</f>
        <v>#REF!</v>
      </c>
      <c r="HDM158" s="62" t="s">
        <v>291</v>
      </c>
      <c r="HDN158" s="123" t="e">
        <f>[32]Loka!#REF!</f>
        <v>#REF!</v>
      </c>
      <c r="HDO158" s="124" t="e">
        <f>[32]Loka!#REF!</f>
        <v>#REF!</v>
      </c>
      <c r="HDP158" s="125" t="e">
        <f>HDN158*[31]Loka!_xlbgnm.HDO16</f>
        <v>#REF!</v>
      </c>
      <c r="HDQ158" s="62" t="s">
        <v>291</v>
      </c>
      <c r="HDR158" s="123" t="e">
        <f>[32]Loka!#REF!</f>
        <v>#REF!</v>
      </c>
      <c r="HDS158" s="124" t="e">
        <f>[32]Loka!#REF!</f>
        <v>#REF!</v>
      </c>
      <c r="HDT158" s="125" t="e">
        <f>HDR158*[31]Loka!_xlbgnm.HDS16</f>
        <v>#REF!</v>
      </c>
      <c r="HDU158" s="62" t="s">
        <v>291</v>
      </c>
      <c r="HDV158" s="123" t="e">
        <f>[32]Loka!#REF!</f>
        <v>#REF!</v>
      </c>
      <c r="HDW158" s="124" t="e">
        <f>[32]Loka!#REF!</f>
        <v>#REF!</v>
      </c>
      <c r="HDX158" s="125" t="e">
        <f>HDV158*[31]Loka!_xlbgnm.HDW16</f>
        <v>#REF!</v>
      </c>
      <c r="HDY158" s="62" t="s">
        <v>291</v>
      </c>
      <c r="HDZ158" s="123" t="e">
        <f>[32]Loka!#REF!</f>
        <v>#REF!</v>
      </c>
      <c r="HEA158" s="124" t="e">
        <f>[32]Loka!#REF!</f>
        <v>#REF!</v>
      </c>
      <c r="HEB158" s="125" t="e">
        <f>HDZ158*[31]Loka!_xlbgnm.HEA16</f>
        <v>#REF!</v>
      </c>
      <c r="HEC158" s="62" t="s">
        <v>291</v>
      </c>
      <c r="HED158" s="123" t="e">
        <f>[32]Loka!#REF!</f>
        <v>#REF!</v>
      </c>
      <c r="HEE158" s="124" t="e">
        <f>[32]Loka!#REF!</f>
        <v>#REF!</v>
      </c>
      <c r="HEF158" s="125" t="e">
        <f>HED158*[31]Loka!_xlbgnm.HEE16</f>
        <v>#REF!</v>
      </c>
      <c r="HEG158" s="62" t="s">
        <v>291</v>
      </c>
      <c r="HEH158" s="123" t="e">
        <f>[32]Loka!#REF!</f>
        <v>#REF!</v>
      </c>
      <c r="HEI158" s="124" t="e">
        <f>[32]Loka!#REF!</f>
        <v>#REF!</v>
      </c>
      <c r="HEJ158" s="125" t="e">
        <f>HEH158*[31]Loka!_xlbgnm.HEI16</f>
        <v>#REF!</v>
      </c>
      <c r="HEK158" s="62" t="s">
        <v>291</v>
      </c>
      <c r="HEL158" s="123" t="e">
        <f>[32]Loka!#REF!</f>
        <v>#REF!</v>
      </c>
      <c r="HEM158" s="124" t="e">
        <f>[32]Loka!#REF!</f>
        <v>#REF!</v>
      </c>
      <c r="HEN158" s="125" t="e">
        <f>HEL158*[31]Loka!_xlbgnm.HEM16</f>
        <v>#REF!</v>
      </c>
      <c r="HEO158" s="62" t="s">
        <v>291</v>
      </c>
      <c r="HEP158" s="123" t="e">
        <f>[32]Loka!#REF!</f>
        <v>#REF!</v>
      </c>
      <c r="HEQ158" s="124" t="e">
        <f>[32]Loka!#REF!</f>
        <v>#REF!</v>
      </c>
      <c r="HER158" s="125" t="e">
        <f>HEP158*[31]Loka!_xlbgnm.HEQ16</f>
        <v>#REF!</v>
      </c>
      <c r="HES158" s="62" t="s">
        <v>291</v>
      </c>
      <c r="HET158" s="123" t="e">
        <f>[32]Loka!#REF!</f>
        <v>#REF!</v>
      </c>
      <c r="HEU158" s="124" t="e">
        <f>[32]Loka!#REF!</f>
        <v>#REF!</v>
      </c>
      <c r="HEV158" s="125" t="e">
        <f>HET158*[31]Loka!_xlbgnm.HEU16</f>
        <v>#REF!</v>
      </c>
      <c r="HEW158" s="62" t="s">
        <v>291</v>
      </c>
      <c r="HEX158" s="123" t="e">
        <f>[32]Loka!#REF!</f>
        <v>#REF!</v>
      </c>
      <c r="HEY158" s="124" t="e">
        <f>[32]Loka!#REF!</f>
        <v>#REF!</v>
      </c>
      <c r="HEZ158" s="125" t="e">
        <f>HEX158*[31]Loka!_xlbgnm.HEY16</f>
        <v>#REF!</v>
      </c>
      <c r="HFA158" s="62" t="s">
        <v>291</v>
      </c>
      <c r="HFB158" s="123" t="e">
        <f>[32]Loka!#REF!</f>
        <v>#REF!</v>
      </c>
      <c r="HFC158" s="124" t="e">
        <f>[32]Loka!#REF!</f>
        <v>#REF!</v>
      </c>
      <c r="HFD158" s="125" t="e">
        <f>HFB158*[31]Loka!_xlbgnm.HFC16</f>
        <v>#REF!</v>
      </c>
      <c r="HFE158" s="62" t="s">
        <v>291</v>
      </c>
      <c r="HFF158" s="123" t="e">
        <f>[32]Loka!#REF!</f>
        <v>#REF!</v>
      </c>
      <c r="HFG158" s="124" t="e">
        <f>[32]Loka!#REF!</f>
        <v>#REF!</v>
      </c>
      <c r="HFH158" s="125" t="e">
        <f>HFF158*[31]Loka!_xlbgnm.HFG16</f>
        <v>#REF!</v>
      </c>
      <c r="HFI158" s="62" t="s">
        <v>291</v>
      </c>
      <c r="HFJ158" s="123" t="e">
        <f>[32]Loka!#REF!</f>
        <v>#REF!</v>
      </c>
      <c r="HFK158" s="124" t="e">
        <f>[32]Loka!#REF!</f>
        <v>#REF!</v>
      </c>
      <c r="HFL158" s="125" t="e">
        <f>HFJ158*[31]Loka!_xlbgnm.HFK16</f>
        <v>#REF!</v>
      </c>
      <c r="HFM158" s="62" t="s">
        <v>291</v>
      </c>
      <c r="HFN158" s="123" t="e">
        <f>[32]Loka!#REF!</f>
        <v>#REF!</v>
      </c>
      <c r="HFO158" s="124" t="e">
        <f>[32]Loka!#REF!</f>
        <v>#REF!</v>
      </c>
      <c r="HFP158" s="125" t="e">
        <f>HFN158*[31]Loka!_xlbgnm.HFO16</f>
        <v>#REF!</v>
      </c>
      <c r="HFQ158" s="62" t="s">
        <v>291</v>
      </c>
      <c r="HFR158" s="123" t="e">
        <f>[32]Loka!#REF!</f>
        <v>#REF!</v>
      </c>
      <c r="HFS158" s="124" t="e">
        <f>[32]Loka!#REF!</f>
        <v>#REF!</v>
      </c>
      <c r="HFT158" s="125" t="e">
        <f>HFR158*[31]Loka!_xlbgnm.HFS16</f>
        <v>#REF!</v>
      </c>
      <c r="HFU158" s="62" t="s">
        <v>291</v>
      </c>
      <c r="HFV158" s="123" t="e">
        <f>[32]Loka!#REF!</f>
        <v>#REF!</v>
      </c>
      <c r="HFW158" s="124" t="e">
        <f>[32]Loka!#REF!</f>
        <v>#REF!</v>
      </c>
      <c r="HFX158" s="125" t="e">
        <f>HFV158*[31]Loka!_xlbgnm.HFW16</f>
        <v>#REF!</v>
      </c>
      <c r="HFY158" s="62" t="s">
        <v>291</v>
      </c>
      <c r="HFZ158" s="123" t="e">
        <f>[32]Loka!#REF!</f>
        <v>#REF!</v>
      </c>
      <c r="HGA158" s="124" t="e">
        <f>[32]Loka!#REF!</f>
        <v>#REF!</v>
      </c>
      <c r="HGB158" s="125" t="e">
        <f>HFZ158*[31]Loka!_xlbgnm.HGA16</f>
        <v>#REF!</v>
      </c>
      <c r="HGC158" s="62" t="s">
        <v>291</v>
      </c>
      <c r="HGD158" s="123" t="e">
        <f>[32]Loka!#REF!</f>
        <v>#REF!</v>
      </c>
      <c r="HGE158" s="124" t="e">
        <f>[32]Loka!#REF!</f>
        <v>#REF!</v>
      </c>
      <c r="HGF158" s="125" t="e">
        <f>HGD158*[31]Loka!_xlbgnm.HGE16</f>
        <v>#REF!</v>
      </c>
      <c r="HGG158" s="62" t="s">
        <v>291</v>
      </c>
      <c r="HGH158" s="123" t="e">
        <f>[32]Loka!#REF!</f>
        <v>#REF!</v>
      </c>
      <c r="HGI158" s="124" t="e">
        <f>[32]Loka!#REF!</f>
        <v>#REF!</v>
      </c>
      <c r="HGJ158" s="125" t="e">
        <f>HGH158*[31]Loka!_xlbgnm.HGI16</f>
        <v>#REF!</v>
      </c>
      <c r="HGK158" s="62" t="s">
        <v>291</v>
      </c>
      <c r="HGL158" s="123" t="e">
        <f>[32]Loka!#REF!</f>
        <v>#REF!</v>
      </c>
      <c r="HGM158" s="124" t="e">
        <f>[32]Loka!#REF!</f>
        <v>#REF!</v>
      </c>
      <c r="HGN158" s="125" t="e">
        <f>HGL158*[31]Loka!_xlbgnm.HGM16</f>
        <v>#REF!</v>
      </c>
      <c r="HGO158" s="62" t="s">
        <v>291</v>
      </c>
      <c r="HGP158" s="123" t="e">
        <f>[32]Loka!#REF!</f>
        <v>#REF!</v>
      </c>
      <c r="HGQ158" s="124" t="e">
        <f>[32]Loka!#REF!</f>
        <v>#REF!</v>
      </c>
      <c r="HGR158" s="125" t="e">
        <f>HGP158*[31]Loka!_xlbgnm.HGQ16</f>
        <v>#REF!</v>
      </c>
      <c r="HGS158" s="62" t="s">
        <v>291</v>
      </c>
      <c r="HGT158" s="123" t="e">
        <f>[32]Loka!#REF!</f>
        <v>#REF!</v>
      </c>
      <c r="HGU158" s="124" t="e">
        <f>[32]Loka!#REF!</f>
        <v>#REF!</v>
      </c>
      <c r="HGV158" s="125" t="e">
        <f>HGT158*[31]Loka!_xlbgnm.HGU16</f>
        <v>#REF!</v>
      </c>
      <c r="HGW158" s="62" t="s">
        <v>291</v>
      </c>
      <c r="HGX158" s="123" t="e">
        <f>[32]Loka!#REF!</f>
        <v>#REF!</v>
      </c>
      <c r="HGY158" s="124" t="e">
        <f>[32]Loka!#REF!</f>
        <v>#REF!</v>
      </c>
      <c r="HGZ158" s="125" t="e">
        <f>HGX158*[31]Loka!_xlbgnm.HGY16</f>
        <v>#REF!</v>
      </c>
      <c r="HHA158" s="62" t="s">
        <v>291</v>
      </c>
      <c r="HHB158" s="123" t="e">
        <f>[32]Loka!#REF!</f>
        <v>#REF!</v>
      </c>
      <c r="HHC158" s="124" t="e">
        <f>[32]Loka!#REF!</f>
        <v>#REF!</v>
      </c>
      <c r="HHD158" s="125" t="e">
        <f>HHB158*[31]Loka!_xlbgnm.HHC16</f>
        <v>#REF!</v>
      </c>
      <c r="HHE158" s="62" t="s">
        <v>291</v>
      </c>
      <c r="HHF158" s="123" t="e">
        <f>[32]Loka!#REF!</f>
        <v>#REF!</v>
      </c>
      <c r="HHG158" s="124" t="e">
        <f>[32]Loka!#REF!</f>
        <v>#REF!</v>
      </c>
      <c r="HHH158" s="125" t="e">
        <f>HHF158*[31]Loka!_xlbgnm.HHG16</f>
        <v>#REF!</v>
      </c>
      <c r="HHI158" s="62" t="s">
        <v>291</v>
      </c>
      <c r="HHJ158" s="123" t="e">
        <f>[32]Loka!#REF!</f>
        <v>#REF!</v>
      </c>
      <c r="HHK158" s="124" t="e">
        <f>[32]Loka!#REF!</f>
        <v>#REF!</v>
      </c>
      <c r="HHL158" s="125" t="e">
        <f>HHJ158*[31]Loka!_xlbgnm.HHK16</f>
        <v>#REF!</v>
      </c>
      <c r="HHM158" s="62" t="s">
        <v>291</v>
      </c>
      <c r="HHN158" s="123" t="e">
        <f>[32]Loka!#REF!</f>
        <v>#REF!</v>
      </c>
      <c r="HHO158" s="124" t="e">
        <f>[32]Loka!#REF!</f>
        <v>#REF!</v>
      </c>
      <c r="HHP158" s="125" t="e">
        <f>HHN158*[31]Loka!_xlbgnm.HHO16</f>
        <v>#REF!</v>
      </c>
      <c r="HHQ158" s="62" t="s">
        <v>291</v>
      </c>
      <c r="HHR158" s="123" t="e">
        <f>[32]Loka!#REF!</f>
        <v>#REF!</v>
      </c>
      <c r="HHS158" s="124" t="e">
        <f>[32]Loka!#REF!</f>
        <v>#REF!</v>
      </c>
      <c r="HHT158" s="125" t="e">
        <f>HHR158*[31]Loka!_xlbgnm.HHS16</f>
        <v>#REF!</v>
      </c>
      <c r="HHU158" s="62" t="s">
        <v>291</v>
      </c>
      <c r="HHV158" s="123" t="e">
        <f>[32]Loka!#REF!</f>
        <v>#REF!</v>
      </c>
      <c r="HHW158" s="124" t="e">
        <f>[32]Loka!#REF!</f>
        <v>#REF!</v>
      </c>
      <c r="HHX158" s="125" t="e">
        <f>HHV158*[31]Loka!_xlbgnm.HHW16</f>
        <v>#REF!</v>
      </c>
      <c r="HHY158" s="62" t="s">
        <v>291</v>
      </c>
      <c r="HHZ158" s="123" t="e">
        <f>[32]Loka!#REF!</f>
        <v>#REF!</v>
      </c>
      <c r="HIA158" s="124" t="e">
        <f>[32]Loka!#REF!</f>
        <v>#REF!</v>
      </c>
      <c r="HIB158" s="125" t="e">
        <f>HHZ158*[31]Loka!_xlbgnm.HIA16</f>
        <v>#REF!</v>
      </c>
      <c r="HIC158" s="62" t="s">
        <v>291</v>
      </c>
      <c r="HID158" s="123" t="e">
        <f>[32]Loka!#REF!</f>
        <v>#REF!</v>
      </c>
      <c r="HIE158" s="124" t="e">
        <f>[32]Loka!#REF!</f>
        <v>#REF!</v>
      </c>
      <c r="HIF158" s="125" t="e">
        <f>HID158*[31]Loka!_xlbgnm.HIE16</f>
        <v>#REF!</v>
      </c>
      <c r="HIG158" s="62" t="s">
        <v>291</v>
      </c>
      <c r="HIH158" s="123" t="e">
        <f>[32]Loka!#REF!</f>
        <v>#REF!</v>
      </c>
      <c r="HII158" s="124" t="e">
        <f>[32]Loka!#REF!</f>
        <v>#REF!</v>
      </c>
      <c r="HIJ158" s="125" t="e">
        <f>HIH158*[31]Loka!_xlbgnm.HII16</f>
        <v>#REF!</v>
      </c>
      <c r="HIK158" s="62" t="s">
        <v>291</v>
      </c>
      <c r="HIL158" s="123" t="e">
        <f>[32]Loka!#REF!</f>
        <v>#REF!</v>
      </c>
      <c r="HIM158" s="124" t="e">
        <f>[32]Loka!#REF!</f>
        <v>#REF!</v>
      </c>
      <c r="HIN158" s="125" t="e">
        <f>HIL158*[31]Loka!_xlbgnm.HIM16</f>
        <v>#REF!</v>
      </c>
      <c r="HIO158" s="62" t="s">
        <v>291</v>
      </c>
      <c r="HIP158" s="123" t="e">
        <f>[32]Loka!#REF!</f>
        <v>#REF!</v>
      </c>
      <c r="HIQ158" s="124" t="e">
        <f>[32]Loka!#REF!</f>
        <v>#REF!</v>
      </c>
      <c r="HIR158" s="125" t="e">
        <f>HIP158*[31]Loka!_xlbgnm.HIQ16</f>
        <v>#REF!</v>
      </c>
      <c r="HIS158" s="62" t="s">
        <v>291</v>
      </c>
      <c r="HIT158" s="123" t="e">
        <f>[32]Loka!#REF!</f>
        <v>#REF!</v>
      </c>
      <c r="HIU158" s="124" t="e">
        <f>[32]Loka!#REF!</f>
        <v>#REF!</v>
      </c>
      <c r="HIV158" s="125" t="e">
        <f>HIT158*[31]Loka!_xlbgnm.HIU16</f>
        <v>#REF!</v>
      </c>
      <c r="HIW158" s="62" t="s">
        <v>291</v>
      </c>
      <c r="HIX158" s="123" t="e">
        <f>[32]Loka!#REF!</f>
        <v>#REF!</v>
      </c>
      <c r="HIY158" s="124" t="e">
        <f>[32]Loka!#REF!</f>
        <v>#REF!</v>
      </c>
      <c r="HIZ158" s="125" t="e">
        <f>HIX158*[31]Loka!_xlbgnm.HIY16</f>
        <v>#REF!</v>
      </c>
      <c r="HJA158" s="62" t="s">
        <v>291</v>
      </c>
      <c r="HJB158" s="123" t="e">
        <f>[32]Loka!#REF!</f>
        <v>#REF!</v>
      </c>
      <c r="HJC158" s="124" t="e">
        <f>[32]Loka!#REF!</f>
        <v>#REF!</v>
      </c>
      <c r="HJD158" s="125" t="e">
        <f>HJB158*[31]Loka!_xlbgnm.HJC16</f>
        <v>#REF!</v>
      </c>
      <c r="HJE158" s="62" t="s">
        <v>291</v>
      </c>
      <c r="HJF158" s="123" t="e">
        <f>[32]Loka!#REF!</f>
        <v>#REF!</v>
      </c>
      <c r="HJG158" s="124" t="e">
        <f>[32]Loka!#REF!</f>
        <v>#REF!</v>
      </c>
      <c r="HJH158" s="125" t="e">
        <f>HJF158*[31]Loka!_xlbgnm.HJG16</f>
        <v>#REF!</v>
      </c>
      <c r="HJI158" s="62" t="s">
        <v>291</v>
      </c>
      <c r="HJJ158" s="123" t="e">
        <f>[32]Loka!#REF!</f>
        <v>#REF!</v>
      </c>
      <c r="HJK158" s="124" t="e">
        <f>[32]Loka!#REF!</f>
        <v>#REF!</v>
      </c>
      <c r="HJL158" s="125" t="e">
        <f>HJJ158*[31]Loka!_xlbgnm.HJK16</f>
        <v>#REF!</v>
      </c>
      <c r="HJM158" s="62" t="s">
        <v>291</v>
      </c>
      <c r="HJN158" s="123" t="e">
        <f>[32]Loka!#REF!</f>
        <v>#REF!</v>
      </c>
      <c r="HJO158" s="124" t="e">
        <f>[32]Loka!#REF!</f>
        <v>#REF!</v>
      </c>
      <c r="HJP158" s="125" t="e">
        <f>HJN158*[31]Loka!_xlbgnm.HJO16</f>
        <v>#REF!</v>
      </c>
      <c r="HJQ158" s="62" t="s">
        <v>291</v>
      </c>
      <c r="HJR158" s="123" t="e">
        <f>[32]Loka!#REF!</f>
        <v>#REF!</v>
      </c>
      <c r="HJS158" s="124" t="e">
        <f>[32]Loka!#REF!</f>
        <v>#REF!</v>
      </c>
      <c r="HJT158" s="125" t="e">
        <f>HJR158*[31]Loka!_xlbgnm.HJS16</f>
        <v>#REF!</v>
      </c>
      <c r="HJU158" s="62" t="s">
        <v>291</v>
      </c>
      <c r="HJV158" s="123" t="e">
        <f>[32]Loka!#REF!</f>
        <v>#REF!</v>
      </c>
      <c r="HJW158" s="124" t="e">
        <f>[32]Loka!#REF!</f>
        <v>#REF!</v>
      </c>
      <c r="HJX158" s="125" t="e">
        <f>HJV158*[31]Loka!_xlbgnm.HJW16</f>
        <v>#REF!</v>
      </c>
      <c r="HJY158" s="62" t="s">
        <v>291</v>
      </c>
      <c r="HJZ158" s="123" t="e">
        <f>[32]Loka!#REF!</f>
        <v>#REF!</v>
      </c>
      <c r="HKA158" s="124" t="e">
        <f>[32]Loka!#REF!</f>
        <v>#REF!</v>
      </c>
      <c r="HKB158" s="125" t="e">
        <f>HJZ158*[31]Loka!_xlbgnm.HKA16</f>
        <v>#REF!</v>
      </c>
      <c r="HKC158" s="62" t="s">
        <v>291</v>
      </c>
      <c r="HKD158" s="123" t="e">
        <f>[32]Loka!#REF!</f>
        <v>#REF!</v>
      </c>
      <c r="HKE158" s="124" t="e">
        <f>[32]Loka!#REF!</f>
        <v>#REF!</v>
      </c>
      <c r="HKF158" s="125" t="e">
        <f>HKD158*[31]Loka!_xlbgnm.HKE16</f>
        <v>#REF!</v>
      </c>
      <c r="HKG158" s="62" t="s">
        <v>291</v>
      </c>
      <c r="HKH158" s="123" t="e">
        <f>[32]Loka!#REF!</f>
        <v>#REF!</v>
      </c>
      <c r="HKI158" s="124" t="e">
        <f>[32]Loka!#REF!</f>
        <v>#REF!</v>
      </c>
      <c r="HKJ158" s="125" t="e">
        <f>HKH158*[31]Loka!_xlbgnm.HKI16</f>
        <v>#REF!</v>
      </c>
      <c r="HKK158" s="62" t="s">
        <v>291</v>
      </c>
      <c r="HKL158" s="123" t="e">
        <f>[32]Loka!#REF!</f>
        <v>#REF!</v>
      </c>
      <c r="HKM158" s="124" t="e">
        <f>[32]Loka!#REF!</f>
        <v>#REF!</v>
      </c>
      <c r="HKN158" s="125" t="e">
        <f>HKL158*[31]Loka!_xlbgnm.HKM16</f>
        <v>#REF!</v>
      </c>
      <c r="HKO158" s="62" t="s">
        <v>291</v>
      </c>
      <c r="HKP158" s="123" t="e">
        <f>[32]Loka!#REF!</f>
        <v>#REF!</v>
      </c>
      <c r="HKQ158" s="124" t="e">
        <f>[32]Loka!#REF!</f>
        <v>#REF!</v>
      </c>
      <c r="HKR158" s="125" t="e">
        <f>HKP158*[31]Loka!_xlbgnm.HKQ16</f>
        <v>#REF!</v>
      </c>
      <c r="HKS158" s="62" t="s">
        <v>291</v>
      </c>
      <c r="HKT158" s="123" t="e">
        <f>[32]Loka!#REF!</f>
        <v>#REF!</v>
      </c>
      <c r="HKU158" s="124" t="e">
        <f>[32]Loka!#REF!</f>
        <v>#REF!</v>
      </c>
      <c r="HKV158" s="125" t="e">
        <f>HKT158*[31]Loka!_xlbgnm.HKU16</f>
        <v>#REF!</v>
      </c>
      <c r="HKW158" s="62" t="s">
        <v>291</v>
      </c>
      <c r="HKX158" s="123" t="e">
        <f>[32]Loka!#REF!</f>
        <v>#REF!</v>
      </c>
      <c r="HKY158" s="124" t="e">
        <f>[32]Loka!#REF!</f>
        <v>#REF!</v>
      </c>
      <c r="HKZ158" s="125" t="e">
        <f>HKX158*[31]Loka!_xlbgnm.HKY16</f>
        <v>#REF!</v>
      </c>
      <c r="HLA158" s="62" t="s">
        <v>291</v>
      </c>
      <c r="HLB158" s="123" t="e">
        <f>[32]Loka!#REF!</f>
        <v>#REF!</v>
      </c>
      <c r="HLC158" s="124" t="e">
        <f>[32]Loka!#REF!</f>
        <v>#REF!</v>
      </c>
      <c r="HLD158" s="125" t="e">
        <f>HLB158*[31]Loka!_xlbgnm.HLC16</f>
        <v>#REF!</v>
      </c>
      <c r="HLE158" s="62" t="s">
        <v>291</v>
      </c>
      <c r="HLF158" s="123" t="e">
        <f>[32]Loka!#REF!</f>
        <v>#REF!</v>
      </c>
      <c r="HLG158" s="124" t="e">
        <f>[32]Loka!#REF!</f>
        <v>#REF!</v>
      </c>
      <c r="HLH158" s="125" t="e">
        <f>HLF158*[31]Loka!_xlbgnm.HLG16</f>
        <v>#REF!</v>
      </c>
      <c r="HLI158" s="62" t="s">
        <v>291</v>
      </c>
      <c r="HLJ158" s="123" t="e">
        <f>[32]Loka!#REF!</f>
        <v>#REF!</v>
      </c>
      <c r="HLK158" s="124" t="e">
        <f>[32]Loka!#REF!</f>
        <v>#REF!</v>
      </c>
      <c r="HLL158" s="125" t="e">
        <f>HLJ158*[31]Loka!_xlbgnm.HLK16</f>
        <v>#REF!</v>
      </c>
      <c r="HLM158" s="62" t="s">
        <v>291</v>
      </c>
      <c r="HLN158" s="123" t="e">
        <f>[32]Loka!#REF!</f>
        <v>#REF!</v>
      </c>
      <c r="HLO158" s="124" t="e">
        <f>[32]Loka!#REF!</f>
        <v>#REF!</v>
      </c>
      <c r="HLP158" s="125" t="e">
        <f>HLN158*[31]Loka!_xlbgnm.HLO16</f>
        <v>#REF!</v>
      </c>
      <c r="HLQ158" s="62" t="s">
        <v>291</v>
      </c>
      <c r="HLR158" s="123" t="e">
        <f>[32]Loka!#REF!</f>
        <v>#REF!</v>
      </c>
      <c r="HLS158" s="124" t="e">
        <f>[32]Loka!#REF!</f>
        <v>#REF!</v>
      </c>
      <c r="HLT158" s="125" t="e">
        <f>HLR158*[31]Loka!_xlbgnm.HLS16</f>
        <v>#REF!</v>
      </c>
      <c r="HLU158" s="62" t="s">
        <v>291</v>
      </c>
      <c r="HLV158" s="123" t="e">
        <f>[32]Loka!#REF!</f>
        <v>#REF!</v>
      </c>
      <c r="HLW158" s="124" t="e">
        <f>[32]Loka!#REF!</f>
        <v>#REF!</v>
      </c>
      <c r="HLX158" s="125" t="e">
        <f>HLV158*[31]Loka!_xlbgnm.HLW16</f>
        <v>#REF!</v>
      </c>
      <c r="HLY158" s="62" t="s">
        <v>291</v>
      </c>
      <c r="HLZ158" s="123" t="e">
        <f>[32]Loka!#REF!</f>
        <v>#REF!</v>
      </c>
      <c r="HMA158" s="124" t="e">
        <f>[32]Loka!#REF!</f>
        <v>#REF!</v>
      </c>
      <c r="HMB158" s="125" t="e">
        <f>HLZ158*[31]Loka!_xlbgnm.HMA16</f>
        <v>#REF!</v>
      </c>
      <c r="HMC158" s="62" t="s">
        <v>291</v>
      </c>
      <c r="HMD158" s="123" t="e">
        <f>[32]Loka!#REF!</f>
        <v>#REF!</v>
      </c>
      <c r="HME158" s="124" t="e">
        <f>[32]Loka!#REF!</f>
        <v>#REF!</v>
      </c>
      <c r="HMF158" s="125" t="e">
        <f>HMD158*[31]Loka!_xlbgnm.HME16</f>
        <v>#REF!</v>
      </c>
      <c r="HMG158" s="62" t="s">
        <v>291</v>
      </c>
      <c r="HMH158" s="123" t="e">
        <f>[32]Loka!#REF!</f>
        <v>#REF!</v>
      </c>
      <c r="HMI158" s="124" t="e">
        <f>[32]Loka!#REF!</f>
        <v>#REF!</v>
      </c>
      <c r="HMJ158" s="125" t="e">
        <f>HMH158*[31]Loka!_xlbgnm.HMI16</f>
        <v>#REF!</v>
      </c>
      <c r="HMK158" s="62" t="s">
        <v>291</v>
      </c>
      <c r="HML158" s="123" t="e">
        <f>[32]Loka!#REF!</f>
        <v>#REF!</v>
      </c>
      <c r="HMM158" s="124" t="e">
        <f>[32]Loka!#REF!</f>
        <v>#REF!</v>
      </c>
      <c r="HMN158" s="125" t="e">
        <f>HML158*[31]Loka!_xlbgnm.HMM16</f>
        <v>#REF!</v>
      </c>
      <c r="HMO158" s="62" t="s">
        <v>291</v>
      </c>
      <c r="HMP158" s="123" t="e">
        <f>[32]Loka!#REF!</f>
        <v>#REF!</v>
      </c>
      <c r="HMQ158" s="124" t="e">
        <f>[32]Loka!#REF!</f>
        <v>#REF!</v>
      </c>
      <c r="HMR158" s="125" t="e">
        <f>HMP158*[31]Loka!_xlbgnm.HMQ16</f>
        <v>#REF!</v>
      </c>
      <c r="HMS158" s="62" t="s">
        <v>291</v>
      </c>
      <c r="HMT158" s="123" t="e">
        <f>[32]Loka!#REF!</f>
        <v>#REF!</v>
      </c>
      <c r="HMU158" s="124" t="e">
        <f>[32]Loka!#REF!</f>
        <v>#REF!</v>
      </c>
      <c r="HMV158" s="125" t="e">
        <f>HMT158*[31]Loka!_xlbgnm.HMU16</f>
        <v>#REF!</v>
      </c>
      <c r="HMW158" s="62" t="s">
        <v>291</v>
      </c>
      <c r="HMX158" s="123" t="e">
        <f>[32]Loka!#REF!</f>
        <v>#REF!</v>
      </c>
      <c r="HMY158" s="124" t="e">
        <f>[32]Loka!#REF!</f>
        <v>#REF!</v>
      </c>
      <c r="HMZ158" s="125" t="e">
        <f>HMX158*[31]Loka!_xlbgnm.HMY16</f>
        <v>#REF!</v>
      </c>
      <c r="HNA158" s="62" t="s">
        <v>291</v>
      </c>
      <c r="HNB158" s="123" t="e">
        <f>[32]Loka!#REF!</f>
        <v>#REF!</v>
      </c>
      <c r="HNC158" s="124" t="e">
        <f>[32]Loka!#REF!</f>
        <v>#REF!</v>
      </c>
      <c r="HND158" s="125" t="e">
        <f>HNB158*[31]Loka!_xlbgnm.HNC16</f>
        <v>#REF!</v>
      </c>
      <c r="HNE158" s="62" t="s">
        <v>291</v>
      </c>
      <c r="HNF158" s="123" t="e">
        <f>[32]Loka!#REF!</f>
        <v>#REF!</v>
      </c>
      <c r="HNG158" s="124" t="e">
        <f>[32]Loka!#REF!</f>
        <v>#REF!</v>
      </c>
      <c r="HNH158" s="125" t="e">
        <f>HNF158*[31]Loka!_xlbgnm.HNG16</f>
        <v>#REF!</v>
      </c>
      <c r="HNI158" s="62" t="s">
        <v>291</v>
      </c>
      <c r="HNJ158" s="123" t="e">
        <f>[32]Loka!#REF!</f>
        <v>#REF!</v>
      </c>
      <c r="HNK158" s="124" t="e">
        <f>[32]Loka!#REF!</f>
        <v>#REF!</v>
      </c>
      <c r="HNL158" s="125" t="e">
        <f>HNJ158*[31]Loka!_xlbgnm.HNK16</f>
        <v>#REF!</v>
      </c>
      <c r="HNM158" s="62" t="s">
        <v>291</v>
      </c>
      <c r="HNN158" s="123" t="e">
        <f>[32]Loka!#REF!</f>
        <v>#REF!</v>
      </c>
      <c r="HNO158" s="124" t="e">
        <f>[32]Loka!#REF!</f>
        <v>#REF!</v>
      </c>
      <c r="HNP158" s="125" t="e">
        <f>HNN158*[31]Loka!_xlbgnm.HNO16</f>
        <v>#REF!</v>
      </c>
      <c r="HNQ158" s="62" t="s">
        <v>291</v>
      </c>
      <c r="HNR158" s="123" t="e">
        <f>[32]Loka!#REF!</f>
        <v>#REF!</v>
      </c>
      <c r="HNS158" s="124" t="e">
        <f>[32]Loka!#REF!</f>
        <v>#REF!</v>
      </c>
      <c r="HNT158" s="125" t="e">
        <f>HNR158*[31]Loka!_xlbgnm.HNS16</f>
        <v>#REF!</v>
      </c>
      <c r="HNU158" s="62" t="s">
        <v>291</v>
      </c>
      <c r="HNV158" s="123" t="e">
        <f>[32]Loka!#REF!</f>
        <v>#REF!</v>
      </c>
      <c r="HNW158" s="124" t="e">
        <f>[32]Loka!#REF!</f>
        <v>#REF!</v>
      </c>
      <c r="HNX158" s="125" t="e">
        <f>HNV158*[31]Loka!_xlbgnm.HNW16</f>
        <v>#REF!</v>
      </c>
      <c r="HNY158" s="62" t="s">
        <v>291</v>
      </c>
      <c r="HNZ158" s="123" t="e">
        <f>[32]Loka!#REF!</f>
        <v>#REF!</v>
      </c>
      <c r="HOA158" s="124" t="e">
        <f>[32]Loka!#REF!</f>
        <v>#REF!</v>
      </c>
      <c r="HOB158" s="125" t="e">
        <f>HNZ158*[31]Loka!_xlbgnm.HOA16</f>
        <v>#REF!</v>
      </c>
      <c r="HOC158" s="62" t="s">
        <v>291</v>
      </c>
      <c r="HOD158" s="123" t="e">
        <f>[32]Loka!#REF!</f>
        <v>#REF!</v>
      </c>
      <c r="HOE158" s="124" t="e">
        <f>[32]Loka!#REF!</f>
        <v>#REF!</v>
      </c>
      <c r="HOF158" s="125" t="e">
        <f>HOD158*[31]Loka!_xlbgnm.HOE16</f>
        <v>#REF!</v>
      </c>
      <c r="HOG158" s="62" t="s">
        <v>291</v>
      </c>
      <c r="HOH158" s="123" t="e">
        <f>[32]Loka!#REF!</f>
        <v>#REF!</v>
      </c>
      <c r="HOI158" s="124" t="e">
        <f>[32]Loka!#REF!</f>
        <v>#REF!</v>
      </c>
      <c r="HOJ158" s="125" t="e">
        <f>HOH158*[31]Loka!_xlbgnm.HOI16</f>
        <v>#REF!</v>
      </c>
      <c r="HOK158" s="62" t="s">
        <v>291</v>
      </c>
      <c r="HOL158" s="123" t="e">
        <f>[32]Loka!#REF!</f>
        <v>#REF!</v>
      </c>
      <c r="HOM158" s="124" t="e">
        <f>[32]Loka!#REF!</f>
        <v>#REF!</v>
      </c>
      <c r="HON158" s="125" t="e">
        <f>HOL158*[31]Loka!_xlbgnm.HOM16</f>
        <v>#REF!</v>
      </c>
      <c r="HOO158" s="62" t="s">
        <v>291</v>
      </c>
      <c r="HOP158" s="123" t="e">
        <f>[32]Loka!#REF!</f>
        <v>#REF!</v>
      </c>
      <c r="HOQ158" s="124" t="e">
        <f>[32]Loka!#REF!</f>
        <v>#REF!</v>
      </c>
      <c r="HOR158" s="125" t="e">
        <f>HOP158*[31]Loka!_xlbgnm.HOQ16</f>
        <v>#REF!</v>
      </c>
      <c r="HOS158" s="62" t="s">
        <v>291</v>
      </c>
      <c r="HOT158" s="123" t="e">
        <f>[32]Loka!#REF!</f>
        <v>#REF!</v>
      </c>
      <c r="HOU158" s="124" t="e">
        <f>[32]Loka!#REF!</f>
        <v>#REF!</v>
      </c>
      <c r="HOV158" s="125" t="e">
        <f>HOT158*[31]Loka!_xlbgnm.HOU16</f>
        <v>#REF!</v>
      </c>
      <c r="HOW158" s="62" t="s">
        <v>291</v>
      </c>
      <c r="HOX158" s="123" t="e">
        <f>[32]Loka!#REF!</f>
        <v>#REF!</v>
      </c>
      <c r="HOY158" s="124" t="e">
        <f>[32]Loka!#REF!</f>
        <v>#REF!</v>
      </c>
      <c r="HOZ158" s="125" t="e">
        <f>HOX158*[31]Loka!_xlbgnm.HOY16</f>
        <v>#REF!</v>
      </c>
      <c r="HPA158" s="62" t="s">
        <v>291</v>
      </c>
      <c r="HPB158" s="123" t="e">
        <f>[32]Loka!#REF!</f>
        <v>#REF!</v>
      </c>
      <c r="HPC158" s="124" t="e">
        <f>[32]Loka!#REF!</f>
        <v>#REF!</v>
      </c>
      <c r="HPD158" s="125" t="e">
        <f>HPB158*[31]Loka!_xlbgnm.HPC16</f>
        <v>#REF!</v>
      </c>
      <c r="HPE158" s="62" t="s">
        <v>291</v>
      </c>
      <c r="HPF158" s="123" t="e">
        <f>[32]Loka!#REF!</f>
        <v>#REF!</v>
      </c>
      <c r="HPG158" s="124" t="e">
        <f>[32]Loka!#REF!</f>
        <v>#REF!</v>
      </c>
      <c r="HPH158" s="125" t="e">
        <f>HPF158*[31]Loka!_xlbgnm.HPG16</f>
        <v>#REF!</v>
      </c>
      <c r="HPI158" s="62" t="s">
        <v>291</v>
      </c>
      <c r="HPJ158" s="123" t="e">
        <f>[32]Loka!#REF!</f>
        <v>#REF!</v>
      </c>
      <c r="HPK158" s="124" t="e">
        <f>[32]Loka!#REF!</f>
        <v>#REF!</v>
      </c>
      <c r="HPL158" s="125" t="e">
        <f>HPJ158*[31]Loka!_xlbgnm.HPK16</f>
        <v>#REF!</v>
      </c>
      <c r="HPM158" s="62" t="s">
        <v>291</v>
      </c>
      <c r="HPN158" s="123" t="e">
        <f>[32]Loka!#REF!</f>
        <v>#REF!</v>
      </c>
      <c r="HPO158" s="124" t="e">
        <f>[32]Loka!#REF!</f>
        <v>#REF!</v>
      </c>
      <c r="HPP158" s="125" t="e">
        <f>HPN158*[31]Loka!_xlbgnm.HPO16</f>
        <v>#REF!</v>
      </c>
      <c r="HPQ158" s="62" t="s">
        <v>291</v>
      </c>
      <c r="HPR158" s="123" t="e">
        <f>[32]Loka!#REF!</f>
        <v>#REF!</v>
      </c>
      <c r="HPS158" s="124" t="e">
        <f>[32]Loka!#REF!</f>
        <v>#REF!</v>
      </c>
      <c r="HPT158" s="125" t="e">
        <f>HPR158*[31]Loka!_xlbgnm.HPS16</f>
        <v>#REF!</v>
      </c>
      <c r="HPU158" s="62" t="s">
        <v>291</v>
      </c>
      <c r="HPV158" s="123" t="e">
        <f>[32]Loka!#REF!</f>
        <v>#REF!</v>
      </c>
      <c r="HPW158" s="124" t="e">
        <f>[32]Loka!#REF!</f>
        <v>#REF!</v>
      </c>
      <c r="HPX158" s="125" t="e">
        <f>HPV158*[31]Loka!_xlbgnm.HPW16</f>
        <v>#REF!</v>
      </c>
      <c r="HPY158" s="62" t="s">
        <v>291</v>
      </c>
      <c r="HPZ158" s="123" t="e">
        <f>[32]Loka!#REF!</f>
        <v>#REF!</v>
      </c>
      <c r="HQA158" s="124" t="e">
        <f>[32]Loka!#REF!</f>
        <v>#REF!</v>
      </c>
      <c r="HQB158" s="125" t="e">
        <f>HPZ158*[31]Loka!_xlbgnm.HQA16</f>
        <v>#REF!</v>
      </c>
      <c r="HQC158" s="62" t="s">
        <v>291</v>
      </c>
      <c r="HQD158" s="123" t="e">
        <f>[32]Loka!#REF!</f>
        <v>#REF!</v>
      </c>
      <c r="HQE158" s="124" t="e">
        <f>[32]Loka!#REF!</f>
        <v>#REF!</v>
      </c>
      <c r="HQF158" s="125" t="e">
        <f>HQD158*[31]Loka!_xlbgnm.HQE16</f>
        <v>#REF!</v>
      </c>
      <c r="HQG158" s="62" t="s">
        <v>291</v>
      </c>
      <c r="HQH158" s="123" t="e">
        <f>[32]Loka!#REF!</f>
        <v>#REF!</v>
      </c>
      <c r="HQI158" s="124" t="e">
        <f>[32]Loka!#REF!</f>
        <v>#REF!</v>
      </c>
      <c r="HQJ158" s="125" t="e">
        <f>HQH158*[31]Loka!_xlbgnm.HQI16</f>
        <v>#REF!</v>
      </c>
      <c r="HQK158" s="62" t="s">
        <v>291</v>
      </c>
      <c r="HQL158" s="123" t="e">
        <f>[32]Loka!#REF!</f>
        <v>#REF!</v>
      </c>
      <c r="HQM158" s="124" t="e">
        <f>[32]Loka!#REF!</f>
        <v>#REF!</v>
      </c>
      <c r="HQN158" s="125" t="e">
        <f>HQL158*[31]Loka!_xlbgnm.HQM16</f>
        <v>#REF!</v>
      </c>
      <c r="HQO158" s="62" t="s">
        <v>291</v>
      </c>
      <c r="HQP158" s="123" t="e">
        <f>[32]Loka!#REF!</f>
        <v>#REF!</v>
      </c>
      <c r="HQQ158" s="124" t="e">
        <f>[32]Loka!#REF!</f>
        <v>#REF!</v>
      </c>
      <c r="HQR158" s="125" t="e">
        <f>HQP158*[31]Loka!_xlbgnm.HQQ16</f>
        <v>#REF!</v>
      </c>
      <c r="HQS158" s="62" t="s">
        <v>291</v>
      </c>
      <c r="HQT158" s="123" t="e">
        <f>[32]Loka!#REF!</f>
        <v>#REF!</v>
      </c>
      <c r="HQU158" s="124" t="e">
        <f>[32]Loka!#REF!</f>
        <v>#REF!</v>
      </c>
      <c r="HQV158" s="125" t="e">
        <f>HQT158*[31]Loka!_xlbgnm.HQU16</f>
        <v>#REF!</v>
      </c>
      <c r="HQW158" s="62" t="s">
        <v>291</v>
      </c>
      <c r="HQX158" s="123" t="e">
        <f>[32]Loka!#REF!</f>
        <v>#REF!</v>
      </c>
      <c r="HQY158" s="124" t="e">
        <f>[32]Loka!#REF!</f>
        <v>#REF!</v>
      </c>
      <c r="HQZ158" s="125" t="e">
        <f>HQX158*[31]Loka!_xlbgnm.HQY16</f>
        <v>#REF!</v>
      </c>
      <c r="HRA158" s="62" t="s">
        <v>291</v>
      </c>
      <c r="HRB158" s="123" t="e">
        <f>[32]Loka!#REF!</f>
        <v>#REF!</v>
      </c>
      <c r="HRC158" s="124" t="e">
        <f>[32]Loka!#REF!</f>
        <v>#REF!</v>
      </c>
      <c r="HRD158" s="125" t="e">
        <f>HRB158*[31]Loka!_xlbgnm.HRC16</f>
        <v>#REF!</v>
      </c>
      <c r="HRE158" s="62" t="s">
        <v>291</v>
      </c>
      <c r="HRF158" s="123" t="e">
        <f>[32]Loka!#REF!</f>
        <v>#REF!</v>
      </c>
      <c r="HRG158" s="124" t="e">
        <f>[32]Loka!#REF!</f>
        <v>#REF!</v>
      </c>
      <c r="HRH158" s="125" t="e">
        <f>HRF158*[31]Loka!_xlbgnm.HRG16</f>
        <v>#REF!</v>
      </c>
      <c r="HRI158" s="62" t="s">
        <v>291</v>
      </c>
      <c r="HRJ158" s="123" t="e">
        <f>[32]Loka!#REF!</f>
        <v>#REF!</v>
      </c>
      <c r="HRK158" s="124" t="e">
        <f>[32]Loka!#REF!</f>
        <v>#REF!</v>
      </c>
      <c r="HRL158" s="125" t="e">
        <f>HRJ158*[31]Loka!_xlbgnm.HRK16</f>
        <v>#REF!</v>
      </c>
      <c r="HRM158" s="62" t="s">
        <v>291</v>
      </c>
      <c r="HRN158" s="123" t="e">
        <f>[32]Loka!#REF!</f>
        <v>#REF!</v>
      </c>
      <c r="HRO158" s="124" t="e">
        <f>[32]Loka!#REF!</f>
        <v>#REF!</v>
      </c>
      <c r="HRP158" s="125" t="e">
        <f>HRN158*[31]Loka!_xlbgnm.HRO16</f>
        <v>#REF!</v>
      </c>
      <c r="HRQ158" s="62" t="s">
        <v>291</v>
      </c>
      <c r="HRR158" s="123" t="e">
        <f>[32]Loka!#REF!</f>
        <v>#REF!</v>
      </c>
      <c r="HRS158" s="124" t="e">
        <f>[32]Loka!#REF!</f>
        <v>#REF!</v>
      </c>
      <c r="HRT158" s="125" t="e">
        <f>HRR158*[31]Loka!_xlbgnm.HRS16</f>
        <v>#REF!</v>
      </c>
      <c r="HRU158" s="62" t="s">
        <v>291</v>
      </c>
      <c r="HRV158" s="123" t="e">
        <f>[32]Loka!#REF!</f>
        <v>#REF!</v>
      </c>
      <c r="HRW158" s="124" t="e">
        <f>[32]Loka!#REF!</f>
        <v>#REF!</v>
      </c>
      <c r="HRX158" s="125" t="e">
        <f>HRV158*[31]Loka!_xlbgnm.HRW16</f>
        <v>#REF!</v>
      </c>
      <c r="HRY158" s="62" t="s">
        <v>291</v>
      </c>
      <c r="HRZ158" s="123" t="e">
        <f>[32]Loka!#REF!</f>
        <v>#REF!</v>
      </c>
      <c r="HSA158" s="124" t="e">
        <f>[32]Loka!#REF!</f>
        <v>#REF!</v>
      </c>
      <c r="HSB158" s="125" t="e">
        <f>HRZ158*[31]Loka!_xlbgnm.HSA16</f>
        <v>#REF!</v>
      </c>
      <c r="HSC158" s="62" t="s">
        <v>291</v>
      </c>
      <c r="HSD158" s="123" t="e">
        <f>[32]Loka!#REF!</f>
        <v>#REF!</v>
      </c>
      <c r="HSE158" s="124" t="e">
        <f>[32]Loka!#REF!</f>
        <v>#REF!</v>
      </c>
      <c r="HSF158" s="125" t="e">
        <f>HSD158*[31]Loka!_xlbgnm.HSE16</f>
        <v>#REF!</v>
      </c>
      <c r="HSG158" s="62" t="s">
        <v>291</v>
      </c>
      <c r="HSH158" s="123" t="e">
        <f>[32]Loka!#REF!</f>
        <v>#REF!</v>
      </c>
      <c r="HSI158" s="124" t="e">
        <f>[32]Loka!#REF!</f>
        <v>#REF!</v>
      </c>
      <c r="HSJ158" s="125" t="e">
        <f>HSH158*[31]Loka!_xlbgnm.HSI16</f>
        <v>#REF!</v>
      </c>
      <c r="HSK158" s="62" t="s">
        <v>291</v>
      </c>
      <c r="HSL158" s="123" t="e">
        <f>[32]Loka!#REF!</f>
        <v>#REF!</v>
      </c>
      <c r="HSM158" s="124" t="e">
        <f>[32]Loka!#REF!</f>
        <v>#REF!</v>
      </c>
      <c r="HSN158" s="125" t="e">
        <f>HSL158*[31]Loka!_xlbgnm.HSM16</f>
        <v>#REF!</v>
      </c>
      <c r="HSO158" s="62" t="s">
        <v>291</v>
      </c>
      <c r="HSP158" s="123" t="e">
        <f>[32]Loka!#REF!</f>
        <v>#REF!</v>
      </c>
      <c r="HSQ158" s="124" t="e">
        <f>[32]Loka!#REF!</f>
        <v>#REF!</v>
      </c>
      <c r="HSR158" s="125" t="e">
        <f>HSP158*[31]Loka!_xlbgnm.HSQ16</f>
        <v>#REF!</v>
      </c>
      <c r="HSS158" s="62" t="s">
        <v>291</v>
      </c>
      <c r="HST158" s="123" t="e">
        <f>[32]Loka!#REF!</f>
        <v>#REF!</v>
      </c>
      <c r="HSU158" s="124" t="e">
        <f>[32]Loka!#REF!</f>
        <v>#REF!</v>
      </c>
      <c r="HSV158" s="125" t="e">
        <f>HST158*[31]Loka!_xlbgnm.HSU16</f>
        <v>#REF!</v>
      </c>
      <c r="HSW158" s="62" t="s">
        <v>291</v>
      </c>
      <c r="HSX158" s="123" t="e">
        <f>[32]Loka!#REF!</f>
        <v>#REF!</v>
      </c>
      <c r="HSY158" s="124" t="e">
        <f>[32]Loka!#REF!</f>
        <v>#REF!</v>
      </c>
      <c r="HSZ158" s="125" t="e">
        <f>HSX158*[31]Loka!_xlbgnm.HSY16</f>
        <v>#REF!</v>
      </c>
      <c r="HTA158" s="62" t="s">
        <v>291</v>
      </c>
      <c r="HTB158" s="123" t="e">
        <f>[32]Loka!#REF!</f>
        <v>#REF!</v>
      </c>
      <c r="HTC158" s="124" t="e">
        <f>[32]Loka!#REF!</f>
        <v>#REF!</v>
      </c>
      <c r="HTD158" s="125" t="e">
        <f>HTB158*[31]Loka!_xlbgnm.HTC16</f>
        <v>#REF!</v>
      </c>
      <c r="HTE158" s="62" t="s">
        <v>291</v>
      </c>
      <c r="HTF158" s="123" t="e">
        <f>[32]Loka!#REF!</f>
        <v>#REF!</v>
      </c>
      <c r="HTG158" s="124" t="e">
        <f>[32]Loka!#REF!</f>
        <v>#REF!</v>
      </c>
      <c r="HTH158" s="125" t="e">
        <f>HTF158*[31]Loka!_xlbgnm.HTG16</f>
        <v>#REF!</v>
      </c>
      <c r="HTI158" s="62" t="s">
        <v>291</v>
      </c>
      <c r="HTJ158" s="123" t="e">
        <f>[32]Loka!#REF!</f>
        <v>#REF!</v>
      </c>
      <c r="HTK158" s="124" t="e">
        <f>[32]Loka!#REF!</f>
        <v>#REF!</v>
      </c>
      <c r="HTL158" s="125" t="e">
        <f>HTJ158*[31]Loka!_xlbgnm.HTK16</f>
        <v>#REF!</v>
      </c>
      <c r="HTM158" s="62" t="s">
        <v>291</v>
      </c>
      <c r="HTN158" s="123" t="e">
        <f>[32]Loka!#REF!</f>
        <v>#REF!</v>
      </c>
      <c r="HTO158" s="124" t="e">
        <f>[32]Loka!#REF!</f>
        <v>#REF!</v>
      </c>
      <c r="HTP158" s="125" t="e">
        <f>HTN158*[31]Loka!_xlbgnm.HTO16</f>
        <v>#REF!</v>
      </c>
      <c r="HTQ158" s="62" t="s">
        <v>291</v>
      </c>
      <c r="HTR158" s="123" t="e">
        <f>[32]Loka!#REF!</f>
        <v>#REF!</v>
      </c>
      <c r="HTS158" s="124" t="e">
        <f>[32]Loka!#REF!</f>
        <v>#REF!</v>
      </c>
      <c r="HTT158" s="125" t="e">
        <f>HTR158*[31]Loka!_xlbgnm.HTS16</f>
        <v>#REF!</v>
      </c>
      <c r="HTU158" s="62" t="s">
        <v>291</v>
      </c>
      <c r="HTV158" s="123" t="e">
        <f>[32]Loka!#REF!</f>
        <v>#REF!</v>
      </c>
      <c r="HTW158" s="124" t="e">
        <f>[32]Loka!#REF!</f>
        <v>#REF!</v>
      </c>
      <c r="HTX158" s="125" t="e">
        <f>HTV158*[31]Loka!_xlbgnm.HTW16</f>
        <v>#REF!</v>
      </c>
      <c r="HTY158" s="62" t="s">
        <v>291</v>
      </c>
      <c r="HTZ158" s="123" t="e">
        <f>[32]Loka!#REF!</f>
        <v>#REF!</v>
      </c>
      <c r="HUA158" s="124" t="e">
        <f>[32]Loka!#REF!</f>
        <v>#REF!</v>
      </c>
      <c r="HUB158" s="125" t="e">
        <f>HTZ158*[31]Loka!_xlbgnm.HUA16</f>
        <v>#REF!</v>
      </c>
      <c r="HUC158" s="62" t="s">
        <v>291</v>
      </c>
      <c r="HUD158" s="123" t="e">
        <f>[32]Loka!#REF!</f>
        <v>#REF!</v>
      </c>
      <c r="HUE158" s="124" t="e">
        <f>[32]Loka!#REF!</f>
        <v>#REF!</v>
      </c>
      <c r="HUF158" s="125" t="e">
        <f>HUD158*[31]Loka!_xlbgnm.HUE16</f>
        <v>#REF!</v>
      </c>
      <c r="HUG158" s="62" t="s">
        <v>291</v>
      </c>
      <c r="HUH158" s="123" t="e">
        <f>[32]Loka!#REF!</f>
        <v>#REF!</v>
      </c>
      <c r="HUI158" s="124" t="e">
        <f>[32]Loka!#REF!</f>
        <v>#REF!</v>
      </c>
      <c r="HUJ158" s="125" t="e">
        <f>HUH158*[31]Loka!_xlbgnm.HUI16</f>
        <v>#REF!</v>
      </c>
      <c r="HUK158" s="62" t="s">
        <v>291</v>
      </c>
      <c r="HUL158" s="123" t="e">
        <f>[32]Loka!#REF!</f>
        <v>#REF!</v>
      </c>
      <c r="HUM158" s="124" t="e">
        <f>[32]Loka!#REF!</f>
        <v>#REF!</v>
      </c>
      <c r="HUN158" s="125" t="e">
        <f>HUL158*[31]Loka!_xlbgnm.HUM16</f>
        <v>#REF!</v>
      </c>
      <c r="HUO158" s="62" t="s">
        <v>291</v>
      </c>
      <c r="HUP158" s="123" t="e">
        <f>[32]Loka!#REF!</f>
        <v>#REF!</v>
      </c>
      <c r="HUQ158" s="124" t="e">
        <f>[32]Loka!#REF!</f>
        <v>#REF!</v>
      </c>
      <c r="HUR158" s="125" t="e">
        <f>HUP158*[31]Loka!_xlbgnm.HUQ16</f>
        <v>#REF!</v>
      </c>
      <c r="HUS158" s="62" t="s">
        <v>291</v>
      </c>
      <c r="HUT158" s="123" t="e">
        <f>[32]Loka!#REF!</f>
        <v>#REF!</v>
      </c>
      <c r="HUU158" s="124" t="e">
        <f>[32]Loka!#REF!</f>
        <v>#REF!</v>
      </c>
      <c r="HUV158" s="125" t="e">
        <f>HUT158*[31]Loka!_xlbgnm.HUU16</f>
        <v>#REF!</v>
      </c>
      <c r="HUW158" s="62" t="s">
        <v>291</v>
      </c>
      <c r="HUX158" s="123" t="e">
        <f>[32]Loka!#REF!</f>
        <v>#REF!</v>
      </c>
      <c r="HUY158" s="124" t="e">
        <f>[32]Loka!#REF!</f>
        <v>#REF!</v>
      </c>
      <c r="HUZ158" s="125" t="e">
        <f>HUX158*[31]Loka!_xlbgnm.HUY16</f>
        <v>#REF!</v>
      </c>
      <c r="HVA158" s="62" t="s">
        <v>291</v>
      </c>
      <c r="HVB158" s="123" t="e">
        <f>[32]Loka!#REF!</f>
        <v>#REF!</v>
      </c>
      <c r="HVC158" s="124" t="e">
        <f>[32]Loka!#REF!</f>
        <v>#REF!</v>
      </c>
      <c r="HVD158" s="125" t="e">
        <f>HVB158*[31]Loka!_xlbgnm.HVC16</f>
        <v>#REF!</v>
      </c>
      <c r="HVE158" s="62" t="s">
        <v>291</v>
      </c>
      <c r="HVF158" s="123" t="e">
        <f>[32]Loka!#REF!</f>
        <v>#REF!</v>
      </c>
      <c r="HVG158" s="124" t="e">
        <f>[32]Loka!#REF!</f>
        <v>#REF!</v>
      </c>
      <c r="HVH158" s="125" t="e">
        <f>HVF158*[31]Loka!_xlbgnm.HVG16</f>
        <v>#REF!</v>
      </c>
      <c r="HVI158" s="62" t="s">
        <v>291</v>
      </c>
      <c r="HVJ158" s="123" t="e">
        <f>[32]Loka!#REF!</f>
        <v>#REF!</v>
      </c>
      <c r="HVK158" s="124" t="e">
        <f>[32]Loka!#REF!</f>
        <v>#REF!</v>
      </c>
      <c r="HVL158" s="125" t="e">
        <f>HVJ158*[31]Loka!_xlbgnm.HVK16</f>
        <v>#REF!</v>
      </c>
      <c r="HVM158" s="62" t="s">
        <v>291</v>
      </c>
      <c r="HVN158" s="123" t="e">
        <f>[32]Loka!#REF!</f>
        <v>#REF!</v>
      </c>
      <c r="HVO158" s="124" t="e">
        <f>[32]Loka!#REF!</f>
        <v>#REF!</v>
      </c>
      <c r="HVP158" s="125" t="e">
        <f>HVN158*[31]Loka!_xlbgnm.HVO16</f>
        <v>#REF!</v>
      </c>
      <c r="HVQ158" s="62" t="s">
        <v>291</v>
      </c>
      <c r="HVR158" s="123" t="e">
        <f>[32]Loka!#REF!</f>
        <v>#REF!</v>
      </c>
      <c r="HVS158" s="124" t="e">
        <f>[32]Loka!#REF!</f>
        <v>#REF!</v>
      </c>
      <c r="HVT158" s="125" t="e">
        <f>HVR158*[31]Loka!_xlbgnm.HVS16</f>
        <v>#REF!</v>
      </c>
      <c r="HVU158" s="62" t="s">
        <v>291</v>
      </c>
      <c r="HVV158" s="123" t="e">
        <f>[32]Loka!#REF!</f>
        <v>#REF!</v>
      </c>
      <c r="HVW158" s="124" t="e">
        <f>[32]Loka!#REF!</f>
        <v>#REF!</v>
      </c>
      <c r="HVX158" s="125" t="e">
        <f>HVV158*[31]Loka!_xlbgnm.HVW16</f>
        <v>#REF!</v>
      </c>
      <c r="HVY158" s="62" t="s">
        <v>291</v>
      </c>
      <c r="HVZ158" s="123" t="e">
        <f>[32]Loka!#REF!</f>
        <v>#REF!</v>
      </c>
      <c r="HWA158" s="124" t="e">
        <f>[32]Loka!#REF!</f>
        <v>#REF!</v>
      </c>
      <c r="HWB158" s="125" t="e">
        <f>HVZ158*[31]Loka!_xlbgnm.HWA16</f>
        <v>#REF!</v>
      </c>
      <c r="HWC158" s="62" t="s">
        <v>291</v>
      </c>
      <c r="HWD158" s="123" t="e">
        <f>[32]Loka!#REF!</f>
        <v>#REF!</v>
      </c>
      <c r="HWE158" s="124" t="e">
        <f>[32]Loka!#REF!</f>
        <v>#REF!</v>
      </c>
      <c r="HWF158" s="125" t="e">
        <f>HWD158*[31]Loka!_xlbgnm.HWE16</f>
        <v>#REF!</v>
      </c>
      <c r="HWG158" s="62" t="s">
        <v>291</v>
      </c>
      <c r="HWH158" s="123" t="e">
        <f>[32]Loka!#REF!</f>
        <v>#REF!</v>
      </c>
      <c r="HWI158" s="124" t="e">
        <f>[32]Loka!#REF!</f>
        <v>#REF!</v>
      </c>
      <c r="HWJ158" s="125" t="e">
        <f>HWH158*[31]Loka!_xlbgnm.HWI16</f>
        <v>#REF!</v>
      </c>
      <c r="HWK158" s="62" t="s">
        <v>291</v>
      </c>
      <c r="HWL158" s="123" t="e">
        <f>[32]Loka!#REF!</f>
        <v>#REF!</v>
      </c>
      <c r="HWM158" s="124" t="e">
        <f>[32]Loka!#REF!</f>
        <v>#REF!</v>
      </c>
      <c r="HWN158" s="125" t="e">
        <f>HWL158*[31]Loka!_xlbgnm.HWM16</f>
        <v>#REF!</v>
      </c>
      <c r="HWO158" s="62" t="s">
        <v>291</v>
      </c>
      <c r="HWP158" s="123" t="e">
        <f>[32]Loka!#REF!</f>
        <v>#REF!</v>
      </c>
      <c r="HWQ158" s="124" t="e">
        <f>[32]Loka!#REF!</f>
        <v>#REF!</v>
      </c>
      <c r="HWR158" s="125" t="e">
        <f>HWP158*[31]Loka!_xlbgnm.HWQ16</f>
        <v>#REF!</v>
      </c>
      <c r="HWS158" s="62" t="s">
        <v>291</v>
      </c>
      <c r="HWT158" s="123" t="e">
        <f>[32]Loka!#REF!</f>
        <v>#REF!</v>
      </c>
      <c r="HWU158" s="124" t="e">
        <f>[32]Loka!#REF!</f>
        <v>#REF!</v>
      </c>
      <c r="HWV158" s="125" t="e">
        <f>HWT158*[31]Loka!_xlbgnm.HWU16</f>
        <v>#REF!</v>
      </c>
      <c r="HWW158" s="62" t="s">
        <v>291</v>
      </c>
      <c r="HWX158" s="123" t="e">
        <f>[32]Loka!#REF!</f>
        <v>#REF!</v>
      </c>
      <c r="HWY158" s="124" t="e">
        <f>[32]Loka!#REF!</f>
        <v>#REF!</v>
      </c>
      <c r="HWZ158" s="125" t="e">
        <f>HWX158*[31]Loka!_xlbgnm.HWY16</f>
        <v>#REF!</v>
      </c>
      <c r="HXA158" s="62" t="s">
        <v>291</v>
      </c>
      <c r="HXB158" s="123" t="e">
        <f>[32]Loka!#REF!</f>
        <v>#REF!</v>
      </c>
      <c r="HXC158" s="124" t="e">
        <f>[32]Loka!#REF!</f>
        <v>#REF!</v>
      </c>
      <c r="HXD158" s="125" t="e">
        <f>HXB158*[31]Loka!_xlbgnm.HXC16</f>
        <v>#REF!</v>
      </c>
      <c r="HXE158" s="62" t="s">
        <v>291</v>
      </c>
      <c r="HXF158" s="123" t="e">
        <f>[32]Loka!#REF!</f>
        <v>#REF!</v>
      </c>
      <c r="HXG158" s="124" t="e">
        <f>[32]Loka!#REF!</f>
        <v>#REF!</v>
      </c>
      <c r="HXH158" s="125" t="e">
        <f>HXF158*[31]Loka!_xlbgnm.HXG16</f>
        <v>#REF!</v>
      </c>
      <c r="HXI158" s="62" t="s">
        <v>291</v>
      </c>
      <c r="HXJ158" s="123" t="e">
        <f>[32]Loka!#REF!</f>
        <v>#REF!</v>
      </c>
      <c r="HXK158" s="124" t="e">
        <f>[32]Loka!#REF!</f>
        <v>#REF!</v>
      </c>
      <c r="HXL158" s="125" t="e">
        <f>HXJ158*[31]Loka!_xlbgnm.HXK16</f>
        <v>#REF!</v>
      </c>
      <c r="HXM158" s="62" t="s">
        <v>291</v>
      </c>
      <c r="HXN158" s="123" t="e">
        <f>[32]Loka!#REF!</f>
        <v>#REF!</v>
      </c>
      <c r="HXO158" s="124" t="e">
        <f>[32]Loka!#REF!</f>
        <v>#REF!</v>
      </c>
      <c r="HXP158" s="125" t="e">
        <f>HXN158*[31]Loka!_xlbgnm.HXO16</f>
        <v>#REF!</v>
      </c>
      <c r="HXQ158" s="62" t="s">
        <v>291</v>
      </c>
      <c r="HXR158" s="123" t="e">
        <f>[32]Loka!#REF!</f>
        <v>#REF!</v>
      </c>
      <c r="HXS158" s="124" t="e">
        <f>[32]Loka!#REF!</f>
        <v>#REF!</v>
      </c>
      <c r="HXT158" s="125" t="e">
        <f>HXR158*[31]Loka!_xlbgnm.HXS16</f>
        <v>#REF!</v>
      </c>
      <c r="HXU158" s="62" t="s">
        <v>291</v>
      </c>
      <c r="HXV158" s="123" t="e">
        <f>[32]Loka!#REF!</f>
        <v>#REF!</v>
      </c>
      <c r="HXW158" s="124" t="e">
        <f>[32]Loka!#REF!</f>
        <v>#REF!</v>
      </c>
      <c r="HXX158" s="125" t="e">
        <f>HXV158*[31]Loka!_xlbgnm.HXW16</f>
        <v>#REF!</v>
      </c>
      <c r="HXY158" s="62" t="s">
        <v>291</v>
      </c>
      <c r="HXZ158" s="123" t="e">
        <f>[32]Loka!#REF!</f>
        <v>#REF!</v>
      </c>
      <c r="HYA158" s="124" t="e">
        <f>[32]Loka!#REF!</f>
        <v>#REF!</v>
      </c>
      <c r="HYB158" s="125" t="e">
        <f>HXZ158*[31]Loka!_xlbgnm.HYA16</f>
        <v>#REF!</v>
      </c>
      <c r="HYC158" s="62" t="s">
        <v>291</v>
      </c>
      <c r="HYD158" s="123" t="e">
        <f>[32]Loka!#REF!</f>
        <v>#REF!</v>
      </c>
      <c r="HYE158" s="124" t="e">
        <f>[32]Loka!#REF!</f>
        <v>#REF!</v>
      </c>
      <c r="HYF158" s="125" t="e">
        <f>HYD158*[31]Loka!_xlbgnm.HYE16</f>
        <v>#REF!</v>
      </c>
      <c r="HYG158" s="62" t="s">
        <v>291</v>
      </c>
      <c r="HYH158" s="123" t="e">
        <f>[32]Loka!#REF!</f>
        <v>#REF!</v>
      </c>
      <c r="HYI158" s="124" t="e">
        <f>[32]Loka!#REF!</f>
        <v>#REF!</v>
      </c>
      <c r="HYJ158" s="125" t="e">
        <f>HYH158*[31]Loka!_xlbgnm.HYI16</f>
        <v>#REF!</v>
      </c>
      <c r="HYK158" s="62" t="s">
        <v>291</v>
      </c>
      <c r="HYL158" s="123" t="e">
        <f>[32]Loka!#REF!</f>
        <v>#REF!</v>
      </c>
      <c r="HYM158" s="124" t="e">
        <f>[32]Loka!#REF!</f>
        <v>#REF!</v>
      </c>
      <c r="HYN158" s="125" t="e">
        <f>HYL158*[31]Loka!_xlbgnm.HYM16</f>
        <v>#REF!</v>
      </c>
      <c r="HYO158" s="62" t="s">
        <v>291</v>
      </c>
      <c r="HYP158" s="123" t="e">
        <f>[32]Loka!#REF!</f>
        <v>#REF!</v>
      </c>
      <c r="HYQ158" s="124" t="e">
        <f>[32]Loka!#REF!</f>
        <v>#REF!</v>
      </c>
      <c r="HYR158" s="125" t="e">
        <f>HYP158*[31]Loka!_xlbgnm.HYQ16</f>
        <v>#REF!</v>
      </c>
      <c r="HYS158" s="62" t="s">
        <v>291</v>
      </c>
      <c r="HYT158" s="123" t="e">
        <f>[32]Loka!#REF!</f>
        <v>#REF!</v>
      </c>
      <c r="HYU158" s="124" t="e">
        <f>[32]Loka!#REF!</f>
        <v>#REF!</v>
      </c>
      <c r="HYV158" s="125" t="e">
        <f>HYT158*[31]Loka!_xlbgnm.HYU16</f>
        <v>#REF!</v>
      </c>
      <c r="HYW158" s="62" t="s">
        <v>291</v>
      </c>
      <c r="HYX158" s="123" t="e">
        <f>[32]Loka!#REF!</f>
        <v>#REF!</v>
      </c>
      <c r="HYY158" s="124" t="e">
        <f>[32]Loka!#REF!</f>
        <v>#REF!</v>
      </c>
      <c r="HYZ158" s="125" t="e">
        <f>HYX158*[31]Loka!_xlbgnm.HYY16</f>
        <v>#REF!</v>
      </c>
      <c r="HZA158" s="62" t="s">
        <v>291</v>
      </c>
      <c r="HZB158" s="123" t="e">
        <f>[32]Loka!#REF!</f>
        <v>#REF!</v>
      </c>
      <c r="HZC158" s="124" t="e">
        <f>[32]Loka!#REF!</f>
        <v>#REF!</v>
      </c>
      <c r="HZD158" s="125" t="e">
        <f>HZB158*[31]Loka!_xlbgnm.HZC16</f>
        <v>#REF!</v>
      </c>
      <c r="HZE158" s="62" t="s">
        <v>291</v>
      </c>
      <c r="HZF158" s="123" t="e">
        <f>[32]Loka!#REF!</f>
        <v>#REF!</v>
      </c>
      <c r="HZG158" s="124" t="e">
        <f>[32]Loka!#REF!</f>
        <v>#REF!</v>
      </c>
      <c r="HZH158" s="125" t="e">
        <f>HZF158*[31]Loka!_xlbgnm.HZG16</f>
        <v>#REF!</v>
      </c>
      <c r="HZI158" s="62" t="s">
        <v>291</v>
      </c>
      <c r="HZJ158" s="123" t="e">
        <f>[32]Loka!#REF!</f>
        <v>#REF!</v>
      </c>
      <c r="HZK158" s="124" t="e">
        <f>[32]Loka!#REF!</f>
        <v>#REF!</v>
      </c>
      <c r="HZL158" s="125" t="e">
        <f>HZJ158*[31]Loka!_xlbgnm.HZK16</f>
        <v>#REF!</v>
      </c>
      <c r="HZM158" s="62" t="s">
        <v>291</v>
      </c>
      <c r="HZN158" s="123" t="e">
        <f>[32]Loka!#REF!</f>
        <v>#REF!</v>
      </c>
      <c r="HZO158" s="124" t="e">
        <f>[32]Loka!#REF!</f>
        <v>#REF!</v>
      </c>
      <c r="HZP158" s="125" t="e">
        <f>HZN158*[31]Loka!_xlbgnm.HZO16</f>
        <v>#REF!</v>
      </c>
      <c r="HZQ158" s="62" t="s">
        <v>291</v>
      </c>
      <c r="HZR158" s="123" t="e">
        <f>[32]Loka!#REF!</f>
        <v>#REF!</v>
      </c>
      <c r="HZS158" s="124" t="e">
        <f>[32]Loka!#REF!</f>
        <v>#REF!</v>
      </c>
      <c r="HZT158" s="125" t="e">
        <f>HZR158*[31]Loka!_xlbgnm.HZS16</f>
        <v>#REF!</v>
      </c>
      <c r="HZU158" s="62" t="s">
        <v>291</v>
      </c>
      <c r="HZV158" s="123" t="e">
        <f>[32]Loka!#REF!</f>
        <v>#REF!</v>
      </c>
      <c r="HZW158" s="124" t="e">
        <f>[32]Loka!#REF!</f>
        <v>#REF!</v>
      </c>
      <c r="HZX158" s="125" t="e">
        <f>HZV158*[31]Loka!_xlbgnm.HZW16</f>
        <v>#REF!</v>
      </c>
      <c r="HZY158" s="62" t="s">
        <v>291</v>
      </c>
      <c r="HZZ158" s="123" t="e">
        <f>[32]Loka!#REF!</f>
        <v>#REF!</v>
      </c>
      <c r="IAA158" s="124" t="e">
        <f>[32]Loka!#REF!</f>
        <v>#REF!</v>
      </c>
      <c r="IAB158" s="125" t="e">
        <f>HZZ158*[31]Loka!_xlbgnm.IAA16</f>
        <v>#REF!</v>
      </c>
      <c r="IAC158" s="62" t="s">
        <v>291</v>
      </c>
      <c r="IAD158" s="123" t="e">
        <f>[32]Loka!#REF!</f>
        <v>#REF!</v>
      </c>
      <c r="IAE158" s="124" t="e">
        <f>[32]Loka!#REF!</f>
        <v>#REF!</v>
      </c>
      <c r="IAF158" s="125" t="e">
        <f>IAD158*[31]Loka!_xlbgnm.IAE16</f>
        <v>#REF!</v>
      </c>
      <c r="IAG158" s="62" t="s">
        <v>291</v>
      </c>
      <c r="IAH158" s="123" t="e">
        <f>[32]Loka!#REF!</f>
        <v>#REF!</v>
      </c>
      <c r="IAI158" s="124" t="e">
        <f>[32]Loka!#REF!</f>
        <v>#REF!</v>
      </c>
      <c r="IAJ158" s="125" t="e">
        <f>IAH158*[31]Loka!_xlbgnm.IAI16</f>
        <v>#REF!</v>
      </c>
      <c r="IAK158" s="62" t="s">
        <v>291</v>
      </c>
      <c r="IAL158" s="123" t="e">
        <f>[32]Loka!#REF!</f>
        <v>#REF!</v>
      </c>
      <c r="IAM158" s="124" t="e">
        <f>[32]Loka!#REF!</f>
        <v>#REF!</v>
      </c>
      <c r="IAN158" s="125" t="e">
        <f>IAL158*[31]Loka!_xlbgnm.IAM16</f>
        <v>#REF!</v>
      </c>
      <c r="IAO158" s="62" t="s">
        <v>291</v>
      </c>
      <c r="IAP158" s="123" t="e">
        <f>[32]Loka!#REF!</f>
        <v>#REF!</v>
      </c>
      <c r="IAQ158" s="124" t="e">
        <f>[32]Loka!#REF!</f>
        <v>#REF!</v>
      </c>
      <c r="IAR158" s="125" t="e">
        <f>IAP158*[31]Loka!_xlbgnm.IAQ16</f>
        <v>#REF!</v>
      </c>
      <c r="IAS158" s="62" t="s">
        <v>291</v>
      </c>
      <c r="IAT158" s="123" t="e">
        <f>[32]Loka!#REF!</f>
        <v>#REF!</v>
      </c>
      <c r="IAU158" s="124" t="e">
        <f>[32]Loka!#REF!</f>
        <v>#REF!</v>
      </c>
      <c r="IAV158" s="125" t="e">
        <f>IAT158*[31]Loka!_xlbgnm.IAU16</f>
        <v>#REF!</v>
      </c>
      <c r="IAW158" s="62" t="s">
        <v>291</v>
      </c>
      <c r="IAX158" s="123" t="e">
        <f>[32]Loka!#REF!</f>
        <v>#REF!</v>
      </c>
      <c r="IAY158" s="124" t="e">
        <f>[32]Loka!#REF!</f>
        <v>#REF!</v>
      </c>
      <c r="IAZ158" s="125" t="e">
        <f>IAX158*[31]Loka!_xlbgnm.IAY16</f>
        <v>#REF!</v>
      </c>
      <c r="IBA158" s="62" t="s">
        <v>291</v>
      </c>
      <c r="IBB158" s="123" t="e">
        <f>[32]Loka!#REF!</f>
        <v>#REF!</v>
      </c>
      <c r="IBC158" s="124" t="e">
        <f>[32]Loka!#REF!</f>
        <v>#REF!</v>
      </c>
      <c r="IBD158" s="125" t="e">
        <f>IBB158*[31]Loka!_xlbgnm.IBC16</f>
        <v>#REF!</v>
      </c>
      <c r="IBE158" s="62" t="s">
        <v>291</v>
      </c>
      <c r="IBF158" s="123" t="e">
        <f>[32]Loka!#REF!</f>
        <v>#REF!</v>
      </c>
      <c r="IBG158" s="124" t="e">
        <f>[32]Loka!#REF!</f>
        <v>#REF!</v>
      </c>
      <c r="IBH158" s="125" t="e">
        <f>IBF158*[31]Loka!_xlbgnm.IBG16</f>
        <v>#REF!</v>
      </c>
      <c r="IBI158" s="62" t="s">
        <v>291</v>
      </c>
      <c r="IBJ158" s="123" t="e">
        <f>[32]Loka!#REF!</f>
        <v>#REF!</v>
      </c>
      <c r="IBK158" s="124" t="e">
        <f>[32]Loka!#REF!</f>
        <v>#REF!</v>
      </c>
      <c r="IBL158" s="125" t="e">
        <f>IBJ158*[31]Loka!_xlbgnm.IBK16</f>
        <v>#REF!</v>
      </c>
      <c r="IBM158" s="62" t="s">
        <v>291</v>
      </c>
      <c r="IBN158" s="123" t="e">
        <f>[32]Loka!#REF!</f>
        <v>#REF!</v>
      </c>
      <c r="IBO158" s="124" t="e">
        <f>[32]Loka!#REF!</f>
        <v>#REF!</v>
      </c>
      <c r="IBP158" s="125" t="e">
        <f>IBN158*[31]Loka!_xlbgnm.IBO16</f>
        <v>#REF!</v>
      </c>
      <c r="IBQ158" s="62" t="s">
        <v>291</v>
      </c>
      <c r="IBR158" s="123" t="e">
        <f>[32]Loka!#REF!</f>
        <v>#REF!</v>
      </c>
      <c r="IBS158" s="124" t="e">
        <f>[32]Loka!#REF!</f>
        <v>#REF!</v>
      </c>
      <c r="IBT158" s="125" t="e">
        <f>IBR158*[31]Loka!_xlbgnm.IBS16</f>
        <v>#REF!</v>
      </c>
      <c r="IBU158" s="62" t="s">
        <v>291</v>
      </c>
      <c r="IBV158" s="123" t="e">
        <f>[32]Loka!#REF!</f>
        <v>#REF!</v>
      </c>
      <c r="IBW158" s="124" t="e">
        <f>[32]Loka!#REF!</f>
        <v>#REF!</v>
      </c>
      <c r="IBX158" s="125" t="e">
        <f>IBV158*[31]Loka!_xlbgnm.IBW16</f>
        <v>#REF!</v>
      </c>
      <c r="IBY158" s="62" t="s">
        <v>291</v>
      </c>
      <c r="IBZ158" s="123" t="e">
        <f>[32]Loka!#REF!</f>
        <v>#REF!</v>
      </c>
      <c r="ICA158" s="124" t="e">
        <f>[32]Loka!#REF!</f>
        <v>#REF!</v>
      </c>
      <c r="ICB158" s="125" t="e">
        <f>IBZ158*[31]Loka!_xlbgnm.ICA16</f>
        <v>#REF!</v>
      </c>
      <c r="ICC158" s="62" t="s">
        <v>291</v>
      </c>
      <c r="ICD158" s="123" t="e">
        <f>[32]Loka!#REF!</f>
        <v>#REF!</v>
      </c>
      <c r="ICE158" s="124" t="e">
        <f>[32]Loka!#REF!</f>
        <v>#REF!</v>
      </c>
      <c r="ICF158" s="125" t="e">
        <f>ICD158*[31]Loka!_xlbgnm.ICE16</f>
        <v>#REF!</v>
      </c>
      <c r="ICG158" s="62" t="s">
        <v>291</v>
      </c>
      <c r="ICH158" s="123" t="e">
        <f>[32]Loka!#REF!</f>
        <v>#REF!</v>
      </c>
      <c r="ICI158" s="124" t="e">
        <f>[32]Loka!#REF!</f>
        <v>#REF!</v>
      </c>
      <c r="ICJ158" s="125" t="e">
        <f>ICH158*[31]Loka!_xlbgnm.ICI16</f>
        <v>#REF!</v>
      </c>
      <c r="ICK158" s="62" t="s">
        <v>291</v>
      </c>
      <c r="ICL158" s="123" t="e">
        <f>[32]Loka!#REF!</f>
        <v>#REF!</v>
      </c>
      <c r="ICM158" s="124" t="e">
        <f>[32]Loka!#REF!</f>
        <v>#REF!</v>
      </c>
      <c r="ICN158" s="125" t="e">
        <f>ICL158*[31]Loka!_xlbgnm.ICM16</f>
        <v>#REF!</v>
      </c>
      <c r="ICO158" s="62" t="s">
        <v>291</v>
      </c>
      <c r="ICP158" s="123" t="e">
        <f>[32]Loka!#REF!</f>
        <v>#REF!</v>
      </c>
      <c r="ICQ158" s="124" t="e">
        <f>[32]Loka!#REF!</f>
        <v>#REF!</v>
      </c>
      <c r="ICR158" s="125" t="e">
        <f>ICP158*[31]Loka!_xlbgnm.ICQ16</f>
        <v>#REF!</v>
      </c>
      <c r="ICS158" s="62" t="s">
        <v>291</v>
      </c>
      <c r="ICT158" s="123" t="e">
        <f>[32]Loka!#REF!</f>
        <v>#REF!</v>
      </c>
      <c r="ICU158" s="124" t="e">
        <f>[32]Loka!#REF!</f>
        <v>#REF!</v>
      </c>
      <c r="ICV158" s="125" t="e">
        <f>ICT158*[31]Loka!_xlbgnm.ICU16</f>
        <v>#REF!</v>
      </c>
      <c r="ICW158" s="62" t="s">
        <v>291</v>
      </c>
      <c r="ICX158" s="123" t="e">
        <f>[32]Loka!#REF!</f>
        <v>#REF!</v>
      </c>
      <c r="ICY158" s="124" t="e">
        <f>[32]Loka!#REF!</f>
        <v>#REF!</v>
      </c>
      <c r="ICZ158" s="125" t="e">
        <f>ICX158*[31]Loka!_xlbgnm.ICY16</f>
        <v>#REF!</v>
      </c>
      <c r="IDA158" s="62" t="s">
        <v>291</v>
      </c>
      <c r="IDB158" s="123" t="e">
        <f>[32]Loka!#REF!</f>
        <v>#REF!</v>
      </c>
      <c r="IDC158" s="124" t="e">
        <f>[32]Loka!#REF!</f>
        <v>#REF!</v>
      </c>
      <c r="IDD158" s="125" t="e">
        <f>IDB158*[31]Loka!_xlbgnm.IDC16</f>
        <v>#REF!</v>
      </c>
      <c r="IDE158" s="62" t="s">
        <v>291</v>
      </c>
      <c r="IDF158" s="123" t="e">
        <f>[32]Loka!#REF!</f>
        <v>#REF!</v>
      </c>
      <c r="IDG158" s="124" t="e">
        <f>[32]Loka!#REF!</f>
        <v>#REF!</v>
      </c>
      <c r="IDH158" s="125" t="e">
        <f>IDF158*[31]Loka!_xlbgnm.IDG16</f>
        <v>#REF!</v>
      </c>
      <c r="IDI158" s="62" t="s">
        <v>291</v>
      </c>
      <c r="IDJ158" s="123" t="e">
        <f>[32]Loka!#REF!</f>
        <v>#REF!</v>
      </c>
      <c r="IDK158" s="124" t="e">
        <f>[32]Loka!#REF!</f>
        <v>#REF!</v>
      </c>
      <c r="IDL158" s="125" t="e">
        <f>IDJ158*[31]Loka!_xlbgnm.IDK16</f>
        <v>#REF!</v>
      </c>
      <c r="IDM158" s="62" t="s">
        <v>291</v>
      </c>
      <c r="IDN158" s="123" t="e">
        <f>[32]Loka!#REF!</f>
        <v>#REF!</v>
      </c>
      <c r="IDO158" s="124" t="e">
        <f>[32]Loka!#REF!</f>
        <v>#REF!</v>
      </c>
      <c r="IDP158" s="125" t="e">
        <f>IDN158*[31]Loka!_xlbgnm.IDO16</f>
        <v>#REF!</v>
      </c>
      <c r="IDQ158" s="62" t="s">
        <v>291</v>
      </c>
      <c r="IDR158" s="123" t="e">
        <f>[32]Loka!#REF!</f>
        <v>#REF!</v>
      </c>
      <c r="IDS158" s="124" t="e">
        <f>[32]Loka!#REF!</f>
        <v>#REF!</v>
      </c>
      <c r="IDT158" s="125" t="e">
        <f>IDR158*[31]Loka!_xlbgnm.IDS16</f>
        <v>#REF!</v>
      </c>
      <c r="IDU158" s="62" t="s">
        <v>291</v>
      </c>
      <c r="IDV158" s="123" t="e">
        <f>[32]Loka!#REF!</f>
        <v>#REF!</v>
      </c>
      <c r="IDW158" s="124" t="e">
        <f>[32]Loka!#REF!</f>
        <v>#REF!</v>
      </c>
      <c r="IDX158" s="125" t="e">
        <f>IDV158*[31]Loka!_xlbgnm.IDW16</f>
        <v>#REF!</v>
      </c>
      <c r="IDY158" s="62" t="s">
        <v>291</v>
      </c>
      <c r="IDZ158" s="123" t="e">
        <f>[32]Loka!#REF!</f>
        <v>#REF!</v>
      </c>
      <c r="IEA158" s="124" t="e">
        <f>[32]Loka!#REF!</f>
        <v>#REF!</v>
      </c>
      <c r="IEB158" s="125" t="e">
        <f>IDZ158*[31]Loka!_xlbgnm.IEA16</f>
        <v>#REF!</v>
      </c>
      <c r="IEC158" s="62" t="s">
        <v>291</v>
      </c>
      <c r="IED158" s="123" t="e">
        <f>[32]Loka!#REF!</f>
        <v>#REF!</v>
      </c>
      <c r="IEE158" s="124" t="e">
        <f>[32]Loka!#REF!</f>
        <v>#REF!</v>
      </c>
      <c r="IEF158" s="125" t="e">
        <f>IED158*[31]Loka!_xlbgnm.IEE16</f>
        <v>#REF!</v>
      </c>
      <c r="IEG158" s="62" t="s">
        <v>291</v>
      </c>
      <c r="IEH158" s="123" t="e">
        <f>[32]Loka!#REF!</f>
        <v>#REF!</v>
      </c>
      <c r="IEI158" s="124" t="e">
        <f>[32]Loka!#REF!</f>
        <v>#REF!</v>
      </c>
      <c r="IEJ158" s="125" t="e">
        <f>IEH158*[31]Loka!_xlbgnm.IEI16</f>
        <v>#REF!</v>
      </c>
      <c r="IEK158" s="62" t="s">
        <v>291</v>
      </c>
      <c r="IEL158" s="123" t="e">
        <f>[32]Loka!#REF!</f>
        <v>#REF!</v>
      </c>
      <c r="IEM158" s="124" t="e">
        <f>[32]Loka!#REF!</f>
        <v>#REF!</v>
      </c>
      <c r="IEN158" s="125" t="e">
        <f>IEL158*[31]Loka!_xlbgnm.IEM16</f>
        <v>#REF!</v>
      </c>
      <c r="IEO158" s="62" t="s">
        <v>291</v>
      </c>
      <c r="IEP158" s="123" t="e">
        <f>[32]Loka!#REF!</f>
        <v>#REF!</v>
      </c>
      <c r="IEQ158" s="124" t="e">
        <f>[32]Loka!#REF!</f>
        <v>#REF!</v>
      </c>
      <c r="IER158" s="125" t="e">
        <f>IEP158*[31]Loka!_xlbgnm.IEQ16</f>
        <v>#REF!</v>
      </c>
      <c r="IES158" s="62" t="s">
        <v>291</v>
      </c>
      <c r="IET158" s="123" t="e">
        <f>[32]Loka!#REF!</f>
        <v>#REF!</v>
      </c>
      <c r="IEU158" s="124" t="e">
        <f>[32]Loka!#REF!</f>
        <v>#REF!</v>
      </c>
      <c r="IEV158" s="125" t="e">
        <f>IET158*[31]Loka!_xlbgnm.IEU16</f>
        <v>#REF!</v>
      </c>
      <c r="IEW158" s="62" t="s">
        <v>291</v>
      </c>
      <c r="IEX158" s="123" t="e">
        <f>[32]Loka!#REF!</f>
        <v>#REF!</v>
      </c>
      <c r="IEY158" s="124" t="e">
        <f>[32]Loka!#REF!</f>
        <v>#REF!</v>
      </c>
      <c r="IEZ158" s="125" t="e">
        <f>IEX158*[31]Loka!_xlbgnm.IEY16</f>
        <v>#REF!</v>
      </c>
      <c r="IFA158" s="62" t="s">
        <v>291</v>
      </c>
      <c r="IFB158" s="123" t="e">
        <f>[32]Loka!#REF!</f>
        <v>#REF!</v>
      </c>
      <c r="IFC158" s="124" t="e">
        <f>[32]Loka!#REF!</f>
        <v>#REF!</v>
      </c>
      <c r="IFD158" s="125" t="e">
        <f>IFB158*[31]Loka!_xlbgnm.IFC16</f>
        <v>#REF!</v>
      </c>
      <c r="IFE158" s="62" t="s">
        <v>291</v>
      </c>
      <c r="IFF158" s="123" t="e">
        <f>[32]Loka!#REF!</f>
        <v>#REF!</v>
      </c>
      <c r="IFG158" s="124" t="e">
        <f>[32]Loka!#REF!</f>
        <v>#REF!</v>
      </c>
      <c r="IFH158" s="125" t="e">
        <f>IFF158*[31]Loka!_xlbgnm.IFG16</f>
        <v>#REF!</v>
      </c>
      <c r="IFI158" s="62" t="s">
        <v>291</v>
      </c>
      <c r="IFJ158" s="123" t="e">
        <f>[32]Loka!#REF!</f>
        <v>#REF!</v>
      </c>
      <c r="IFK158" s="124" t="e">
        <f>[32]Loka!#REF!</f>
        <v>#REF!</v>
      </c>
      <c r="IFL158" s="125" t="e">
        <f>IFJ158*[31]Loka!_xlbgnm.IFK16</f>
        <v>#REF!</v>
      </c>
      <c r="IFM158" s="62" t="s">
        <v>291</v>
      </c>
      <c r="IFN158" s="123" t="e">
        <f>[32]Loka!#REF!</f>
        <v>#REF!</v>
      </c>
      <c r="IFO158" s="124" t="e">
        <f>[32]Loka!#REF!</f>
        <v>#REF!</v>
      </c>
      <c r="IFP158" s="125" t="e">
        <f>IFN158*[31]Loka!_xlbgnm.IFO16</f>
        <v>#REF!</v>
      </c>
      <c r="IFQ158" s="62" t="s">
        <v>291</v>
      </c>
      <c r="IFR158" s="123" t="e">
        <f>[32]Loka!#REF!</f>
        <v>#REF!</v>
      </c>
      <c r="IFS158" s="124" t="e">
        <f>[32]Loka!#REF!</f>
        <v>#REF!</v>
      </c>
      <c r="IFT158" s="125" t="e">
        <f>IFR158*[31]Loka!_xlbgnm.IFS16</f>
        <v>#REF!</v>
      </c>
      <c r="IFU158" s="62" t="s">
        <v>291</v>
      </c>
      <c r="IFV158" s="123" t="e">
        <f>[32]Loka!#REF!</f>
        <v>#REF!</v>
      </c>
      <c r="IFW158" s="124" t="e">
        <f>[32]Loka!#REF!</f>
        <v>#REF!</v>
      </c>
      <c r="IFX158" s="125" t="e">
        <f>IFV158*[31]Loka!_xlbgnm.IFW16</f>
        <v>#REF!</v>
      </c>
      <c r="IFY158" s="62" t="s">
        <v>291</v>
      </c>
      <c r="IFZ158" s="123" t="e">
        <f>[32]Loka!#REF!</f>
        <v>#REF!</v>
      </c>
      <c r="IGA158" s="124" t="e">
        <f>[32]Loka!#REF!</f>
        <v>#REF!</v>
      </c>
      <c r="IGB158" s="125" t="e">
        <f>IFZ158*[31]Loka!_xlbgnm.IGA16</f>
        <v>#REF!</v>
      </c>
      <c r="IGC158" s="62" t="s">
        <v>291</v>
      </c>
      <c r="IGD158" s="123" t="e">
        <f>[32]Loka!#REF!</f>
        <v>#REF!</v>
      </c>
      <c r="IGE158" s="124" t="e">
        <f>[32]Loka!#REF!</f>
        <v>#REF!</v>
      </c>
      <c r="IGF158" s="125" t="e">
        <f>IGD158*[31]Loka!_xlbgnm.IGE16</f>
        <v>#REF!</v>
      </c>
      <c r="IGG158" s="62" t="s">
        <v>291</v>
      </c>
      <c r="IGH158" s="123" t="e">
        <f>[32]Loka!#REF!</f>
        <v>#REF!</v>
      </c>
      <c r="IGI158" s="124" t="e">
        <f>[32]Loka!#REF!</f>
        <v>#REF!</v>
      </c>
      <c r="IGJ158" s="125" t="e">
        <f>IGH158*[31]Loka!_xlbgnm.IGI16</f>
        <v>#REF!</v>
      </c>
      <c r="IGK158" s="62" t="s">
        <v>291</v>
      </c>
      <c r="IGL158" s="123" t="e">
        <f>[32]Loka!#REF!</f>
        <v>#REF!</v>
      </c>
      <c r="IGM158" s="124" t="e">
        <f>[32]Loka!#REF!</f>
        <v>#REF!</v>
      </c>
      <c r="IGN158" s="125" t="e">
        <f>IGL158*[31]Loka!_xlbgnm.IGM16</f>
        <v>#REF!</v>
      </c>
      <c r="IGO158" s="62" t="s">
        <v>291</v>
      </c>
      <c r="IGP158" s="123" t="e">
        <f>[32]Loka!#REF!</f>
        <v>#REF!</v>
      </c>
      <c r="IGQ158" s="124" t="e">
        <f>[32]Loka!#REF!</f>
        <v>#REF!</v>
      </c>
      <c r="IGR158" s="125" t="e">
        <f>IGP158*[31]Loka!_xlbgnm.IGQ16</f>
        <v>#REF!</v>
      </c>
      <c r="IGS158" s="62" t="s">
        <v>291</v>
      </c>
      <c r="IGT158" s="123" t="e">
        <f>[32]Loka!#REF!</f>
        <v>#REF!</v>
      </c>
      <c r="IGU158" s="124" t="e">
        <f>[32]Loka!#REF!</f>
        <v>#REF!</v>
      </c>
      <c r="IGV158" s="125" t="e">
        <f>IGT158*[31]Loka!_xlbgnm.IGU16</f>
        <v>#REF!</v>
      </c>
      <c r="IGW158" s="62" t="s">
        <v>291</v>
      </c>
      <c r="IGX158" s="123" t="e">
        <f>[32]Loka!#REF!</f>
        <v>#REF!</v>
      </c>
      <c r="IGY158" s="124" t="e">
        <f>[32]Loka!#REF!</f>
        <v>#REF!</v>
      </c>
      <c r="IGZ158" s="125" t="e">
        <f>IGX158*[31]Loka!_xlbgnm.IGY16</f>
        <v>#REF!</v>
      </c>
      <c r="IHA158" s="62" t="s">
        <v>291</v>
      </c>
      <c r="IHB158" s="123" t="e">
        <f>[32]Loka!#REF!</f>
        <v>#REF!</v>
      </c>
      <c r="IHC158" s="124" t="e">
        <f>[32]Loka!#REF!</f>
        <v>#REF!</v>
      </c>
      <c r="IHD158" s="125" t="e">
        <f>IHB158*[31]Loka!_xlbgnm.IHC16</f>
        <v>#REF!</v>
      </c>
      <c r="IHE158" s="62" t="s">
        <v>291</v>
      </c>
      <c r="IHF158" s="123" t="e">
        <f>[32]Loka!#REF!</f>
        <v>#REF!</v>
      </c>
      <c r="IHG158" s="124" t="e">
        <f>[32]Loka!#REF!</f>
        <v>#REF!</v>
      </c>
      <c r="IHH158" s="125" t="e">
        <f>IHF158*[31]Loka!_xlbgnm.IHG16</f>
        <v>#REF!</v>
      </c>
      <c r="IHI158" s="62" t="s">
        <v>291</v>
      </c>
      <c r="IHJ158" s="123" t="e">
        <f>[32]Loka!#REF!</f>
        <v>#REF!</v>
      </c>
      <c r="IHK158" s="124" t="e">
        <f>[32]Loka!#REF!</f>
        <v>#REF!</v>
      </c>
      <c r="IHL158" s="125" t="e">
        <f>IHJ158*[31]Loka!_xlbgnm.IHK16</f>
        <v>#REF!</v>
      </c>
      <c r="IHM158" s="62" t="s">
        <v>291</v>
      </c>
      <c r="IHN158" s="123" t="e">
        <f>[32]Loka!#REF!</f>
        <v>#REF!</v>
      </c>
      <c r="IHO158" s="124" t="e">
        <f>[32]Loka!#REF!</f>
        <v>#REF!</v>
      </c>
      <c r="IHP158" s="125" t="e">
        <f>IHN158*[31]Loka!_xlbgnm.IHO16</f>
        <v>#REF!</v>
      </c>
      <c r="IHQ158" s="62" t="s">
        <v>291</v>
      </c>
      <c r="IHR158" s="123" t="e">
        <f>[32]Loka!#REF!</f>
        <v>#REF!</v>
      </c>
      <c r="IHS158" s="124" t="e">
        <f>[32]Loka!#REF!</f>
        <v>#REF!</v>
      </c>
      <c r="IHT158" s="125" t="e">
        <f>IHR158*[31]Loka!_xlbgnm.IHS16</f>
        <v>#REF!</v>
      </c>
      <c r="IHU158" s="62" t="s">
        <v>291</v>
      </c>
      <c r="IHV158" s="123" t="e">
        <f>[32]Loka!#REF!</f>
        <v>#REF!</v>
      </c>
      <c r="IHW158" s="124" t="e">
        <f>[32]Loka!#REF!</f>
        <v>#REF!</v>
      </c>
      <c r="IHX158" s="125" t="e">
        <f>IHV158*[31]Loka!_xlbgnm.IHW16</f>
        <v>#REF!</v>
      </c>
      <c r="IHY158" s="62" t="s">
        <v>291</v>
      </c>
      <c r="IHZ158" s="123" t="e">
        <f>[32]Loka!#REF!</f>
        <v>#REF!</v>
      </c>
      <c r="IIA158" s="124" t="e">
        <f>[32]Loka!#REF!</f>
        <v>#REF!</v>
      </c>
      <c r="IIB158" s="125" t="e">
        <f>IHZ158*[31]Loka!_xlbgnm.IIA16</f>
        <v>#REF!</v>
      </c>
      <c r="IIC158" s="62" t="s">
        <v>291</v>
      </c>
      <c r="IID158" s="123" t="e">
        <f>[32]Loka!#REF!</f>
        <v>#REF!</v>
      </c>
      <c r="IIE158" s="124" t="e">
        <f>[32]Loka!#REF!</f>
        <v>#REF!</v>
      </c>
      <c r="IIF158" s="125" t="e">
        <f>IID158*[31]Loka!_xlbgnm.IIE16</f>
        <v>#REF!</v>
      </c>
      <c r="IIG158" s="62" t="s">
        <v>291</v>
      </c>
      <c r="IIH158" s="123" t="e">
        <f>[32]Loka!#REF!</f>
        <v>#REF!</v>
      </c>
      <c r="III158" s="124" t="e">
        <f>[32]Loka!#REF!</f>
        <v>#REF!</v>
      </c>
      <c r="IIJ158" s="125" t="e">
        <f>IIH158*[31]Loka!_xlbgnm.III16</f>
        <v>#REF!</v>
      </c>
      <c r="IIK158" s="62" t="s">
        <v>291</v>
      </c>
      <c r="IIL158" s="123" t="e">
        <f>[32]Loka!#REF!</f>
        <v>#REF!</v>
      </c>
      <c r="IIM158" s="124" t="e">
        <f>[32]Loka!#REF!</f>
        <v>#REF!</v>
      </c>
      <c r="IIN158" s="125" t="e">
        <f>IIL158*[31]Loka!_xlbgnm.IIM16</f>
        <v>#REF!</v>
      </c>
      <c r="IIO158" s="62" t="s">
        <v>291</v>
      </c>
      <c r="IIP158" s="123" t="e">
        <f>[32]Loka!#REF!</f>
        <v>#REF!</v>
      </c>
      <c r="IIQ158" s="124" t="e">
        <f>[32]Loka!#REF!</f>
        <v>#REF!</v>
      </c>
      <c r="IIR158" s="125" t="e">
        <f>IIP158*[31]Loka!_xlbgnm.IIQ16</f>
        <v>#REF!</v>
      </c>
      <c r="IIS158" s="62" t="s">
        <v>291</v>
      </c>
      <c r="IIT158" s="123" t="e">
        <f>[32]Loka!#REF!</f>
        <v>#REF!</v>
      </c>
      <c r="IIU158" s="124" t="e">
        <f>[32]Loka!#REF!</f>
        <v>#REF!</v>
      </c>
      <c r="IIV158" s="125" t="e">
        <f>IIT158*[31]Loka!_xlbgnm.IIU16</f>
        <v>#REF!</v>
      </c>
      <c r="IIW158" s="62" t="s">
        <v>291</v>
      </c>
      <c r="IIX158" s="123" t="e">
        <f>[32]Loka!#REF!</f>
        <v>#REF!</v>
      </c>
      <c r="IIY158" s="124" t="e">
        <f>[32]Loka!#REF!</f>
        <v>#REF!</v>
      </c>
      <c r="IIZ158" s="125" t="e">
        <f>IIX158*[31]Loka!_xlbgnm.IIY16</f>
        <v>#REF!</v>
      </c>
      <c r="IJA158" s="62" t="s">
        <v>291</v>
      </c>
      <c r="IJB158" s="123" t="e">
        <f>[32]Loka!#REF!</f>
        <v>#REF!</v>
      </c>
      <c r="IJC158" s="124" t="e">
        <f>[32]Loka!#REF!</f>
        <v>#REF!</v>
      </c>
      <c r="IJD158" s="125" t="e">
        <f>IJB158*[31]Loka!_xlbgnm.IJC16</f>
        <v>#REF!</v>
      </c>
      <c r="IJE158" s="62" t="s">
        <v>291</v>
      </c>
      <c r="IJF158" s="123" t="e">
        <f>[32]Loka!#REF!</f>
        <v>#REF!</v>
      </c>
      <c r="IJG158" s="124" t="e">
        <f>[32]Loka!#REF!</f>
        <v>#REF!</v>
      </c>
      <c r="IJH158" s="125" t="e">
        <f>IJF158*[31]Loka!_xlbgnm.IJG16</f>
        <v>#REF!</v>
      </c>
      <c r="IJI158" s="62" t="s">
        <v>291</v>
      </c>
      <c r="IJJ158" s="123" t="e">
        <f>[32]Loka!#REF!</f>
        <v>#REF!</v>
      </c>
      <c r="IJK158" s="124" t="e">
        <f>[32]Loka!#REF!</f>
        <v>#REF!</v>
      </c>
      <c r="IJL158" s="125" t="e">
        <f>IJJ158*[31]Loka!_xlbgnm.IJK16</f>
        <v>#REF!</v>
      </c>
      <c r="IJM158" s="62" t="s">
        <v>291</v>
      </c>
      <c r="IJN158" s="123" t="e">
        <f>[32]Loka!#REF!</f>
        <v>#REF!</v>
      </c>
      <c r="IJO158" s="124" t="e">
        <f>[32]Loka!#REF!</f>
        <v>#REF!</v>
      </c>
      <c r="IJP158" s="125" t="e">
        <f>IJN158*[31]Loka!_xlbgnm.IJO16</f>
        <v>#REF!</v>
      </c>
      <c r="IJQ158" s="62" t="s">
        <v>291</v>
      </c>
      <c r="IJR158" s="123" t="e">
        <f>[32]Loka!#REF!</f>
        <v>#REF!</v>
      </c>
      <c r="IJS158" s="124" t="e">
        <f>[32]Loka!#REF!</f>
        <v>#REF!</v>
      </c>
      <c r="IJT158" s="125" t="e">
        <f>IJR158*[31]Loka!_xlbgnm.IJS16</f>
        <v>#REF!</v>
      </c>
      <c r="IJU158" s="62" t="s">
        <v>291</v>
      </c>
      <c r="IJV158" s="123" t="e">
        <f>[32]Loka!#REF!</f>
        <v>#REF!</v>
      </c>
      <c r="IJW158" s="124" t="e">
        <f>[32]Loka!#REF!</f>
        <v>#REF!</v>
      </c>
      <c r="IJX158" s="125" t="e">
        <f>IJV158*[31]Loka!_xlbgnm.IJW16</f>
        <v>#REF!</v>
      </c>
      <c r="IJY158" s="62" t="s">
        <v>291</v>
      </c>
      <c r="IJZ158" s="123" t="e">
        <f>[32]Loka!#REF!</f>
        <v>#REF!</v>
      </c>
      <c r="IKA158" s="124" t="e">
        <f>[32]Loka!#REF!</f>
        <v>#REF!</v>
      </c>
      <c r="IKB158" s="125" t="e">
        <f>IJZ158*[31]Loka!_xlbgnm.IKA16</f>
        <v>#REF!</v>
      </c>
      <c r="IKC158" s="62" t="s">
        <v>291</v>
      </c>
      <c r="IKD158" s="123" t="e">
        <f>[32]Loka!#REF!</f>
        <v>#REF!</v>
      </c>
      <c r="IKE158" s="124" t="e">
        <f>[32]Loka!#REF!</f>
        <v>#REF!</v>
      </c>
      <c r="IKF158" s="125" t="e">
        <f>IKD158*[31]Loka!_xlbgnm.IKE16</f>
        <v>#REF!</v>
      </c>
      <c r="IKG158" s="62" t="s">
        <v>291</v>
      </c>
      <c r="IKH158" s="123" t="e">
        <f>[32]Loka!#REF!</f>
        <v>#REF!</v>
      </c>
      <c r="IKI158" s="124" t="e">
        <f>[32]Loka!#REF!</f>
        <v>#REF!</v>
      </c>
      <c r="IKJ158" s="125" t="e">
        <f>IKH158*[31]Loka!_xlbgnm.IKI16</f>
        <v>#REF!</v>
      </c>
      <c r="IKK158" s="62" t="s">
        <v>291</v>
      </c>
      <c r="IKL158" s="123" t="e">
        <f>[32]Loka!#REF!</f>
        <v>#REF!</v>
      </c>
      <c r="IKM158" s="124" t="e">
        <f>[32]Loka!#REF!</f>
        <v>#REF!</v>
      </c>
      <c r="IKN158" s="125" t="e">
        <f>IKL158*[31]Loka!_xlbgnm.IKM16</f>
        <v>#REF!</v>
      </c>
      <c r="IKO158" s="62" t="s">
        <v>291</v>
      </c>
      <c r="IKP158" s="123" t="e">
        <f>[32]Loka!#REF!</f>
        <v>#REF!</v>
      </c>
      <c r="IKQ158" s="124" t="e">
        <f>[32]Loka!#REF!</f>
        <v>#REF!</v>
      </c>
      <c r="IKR158" s="125" t="e">
        <f>IKP158*[31]Loka!_xlbgnm.IKQ16</f>
        <v>#REF!</v>
      </c>
      <c r="IKS158" s="62" t="s">
        <v>291</v>
      </c>
      <c r="IKT158" s="123" t="e">
        <f>[32]Loka!#REF!</f>
        <v>#REF!</v>
      </c>
      <c r="IKU158" s="124" t="e">
        <f>[32]Loka!#REF!</f>
        <v>#REF!</v>
      </c>
      <c r="IKV158" s="125" t="e">
        <f>IKT158*[31]Loka!_xlbgnm.IKU16</f>
        <v>#REF!</v>
      </c>
      <c r="IKW158" s="62" t="s">
        <v>291</v>
      </c>
      <c r="IKX158" s="123" t="e">
        <f>[32]Loka!#REF!</f>
        <v>#REF!</v>
      </c>
      <c r="IKY158" s="124" t="e">
        <f>[32]Loka!#REF!</f>
        <v>#REF!</v>
      </c>
      <c r="IKZ158" s="125" t="e">
        <f>IKX158*[31]Loka!_xlbgnm.IKY16</f>
        <v>#REF!</v>
      </c>
      <c r="ILA158" s="62" t="s">
        <v>291</v>
      </c>
      <c r="ILB158" s="123" t="e">
        <f>[32]Loka!#REF!</f>
        <v>#REF!</v>
      </c>
      <c r="ILC158" s="124" t="e">
        <f>[32]Loka!#REF!</f>
        <v>#REF!</v>
      </c>
      <c r="ILD158" s="125" t="e">
        <f>ILB158*[31]Loka!_xlbgnm.ILC16</f>
        <v>#REF!</v>
      </c>
      <c r="ILE158" s="62" t="s">
        <v>291</v>
      </c>
      <c r="ILF158" s="123" t="e">
        <f>[32]Loka!#REF!</f>
        <v>#REF!</v>
      </c>
      <c r="ILG158" s="124" t="e">
        <f>[32]Loka!#REF!</f>
        <v>#REF!</v>
      </c>
      <c r="ILH158" s="125" t="e">
        <f>ILF158*[31]Loka!_xlbgnm.ILG16</f>
        <v>#REF!</v>
      </c>
      <c r="ILI158" s="62" t="s">
        <v>291</v>
      </c>
      <c r="ILJ158" s="123" t="e">
        <f>[32]Loka!#REF!</f>
        <v>#REF!</v>
      </c>
      <c r="ILK158" s="124" t="e">
        <f>[32]Loka!#REF!</f>
        <v>#REF!</v>
      </c>
      <c r="ILL158" s="125" t="e">
        <f>ILJ158*[31]Loka!_xlbgnm.ILK16</f>
        <v>#REF!</v>
      </c>
      <c r="ILM158" s="62" t="s">
        <v>291</v>
      </c>
      <c r="ILN158" s="123" t="e">
        <f>[32]Loka!#REF!</f>
        <v>#REF!</v>
      </c>
      <c r="ILO158" s="124" t="e">
        <f>[32]Loka!#REF!</f>
        <v>#REF!</v>
      </c>
      <c r="ILP158" s="125" t="e">
        <f>ILN158*[31]Loka!_xlbgnm.ILO16</f>
        <v>#REF!</v>
      </c>
      <c r="ILQ158" s="62" t="s">
        <v>291</v>
      </c>
      <c r="ILR158" s="123" t="e">
        <f>[32]Loka!#REF!</f>
        <v>#REF!</v>
      </c>
      <c r="ILS158" s="124" t="e">
        <f>[32]Loka!#REF!</f>
        <v>#REF!</v>
      </c>
      <c r="ILT158" s="125" t="e">
        <f>ILR158*[31]Loka!_xlbgnm.ILS16</f>
        <v>#REF!</v>
      </c>
      <c r="ILU158" s="62" t="s">
        <v>291</v>
      </c>
      <c r="ILV158" s="123" t="e">
        <f>[32]Loka!#REF!</f>
        <v>#REF!</v>
      </c>
      <c r="ILW158" s="124" t="e">
        <f>[32]Loka!#REF!</f>
        <v>#REF!</v>
      </c>
      <c r="ILX158" s="125" t="e">
        <f>ILV158*[31]Loka!_xlbgnm.ILW16</f>
        <v>#REF!</v>
      </c>
      <c r="ILY158" s="62" t="s">
        <v>291</v>
      </c>
      <c r="ILZ158" s="123" t="e">
        <f>[32]Loka!#REF!</f>
        <v>#REF!</v>
      </c>
      <c r="IMA158" s="124" t="e">
        <f>[32]Loka!#REF!</f>
        <v>#REF!</v>
      </c>
      <c r="IMB158" s="125" t="e">
        <f>ILZ158*[31]Loka!_xlbgnm.IMA16</f>
        <v>#REF!</v>
      </c>
      <c r="IMC158" s="62" t="s">
        <v>291</v>
      </c>
      <c r="IMD158" s="123" t="e">
        <f>[32]Loka!#REF!</f>
        <v>#REF!</v>
      </c>
      <c r="IME158" s="124" t="e">
        <f>[32]Loka!#REF!</f>
        <v>#REF!</v>
      </c>
      <c r="IMF158" s="125" t="e">
        <f>IMD158*[31]Loka!_xlbgnm.IME16</f>
        <v>#REF!</v>
      </c>
      <c r="IMG158" s="62" t="s">
        <v>291</v>
      </c>
      <c r="IMH158" s="123" t="e">
        <f>[32]Loka!#REF!</f>
        <v>#REF!</v>
      </c>
      <c r="IMI158" s="124" t="e">
        <f>[32]Loka!#REF!</f>
        <v>#REF!</v>
      </c>
      <c r="IMJ158" s="125" t="e">
        <f>IMH158*[31]Loka!_xlbgnm.IMI16</f>
        <v>#REF!</v>
      </c>
      <c r="IMK158" s="62" t="s">
        <v>291</v>
      </c>
      <c r="IML158" s="123" t="e">
        <f>[32]Loka!#REF!</f>
        <v>#REF!</v>
      </c>
      <c r="IMM158" s="124" t="e">
        <f>[32]Loka!#REF!</f>
        <v>#REF!</v>
      </c>
      <c r="IMN158" s="125" t="e">
        <f>IML158*[31]Loka!_xlbgnm.IMM16</f>
        <v>#REF!</v>
      </c>
      <c r="IMO158" s="62" t="s">
        <v>291</v>
      </c>
      <c r="IMP158" s="123" t="e">
        <f>[32]Loka!#REF!</f>
        <v>#REF!</v>
      </c>
      <c r="IMQ158" s="124" t="e">
        <f>[32]Loka!#REF!</f>
        <v>#REF!</v>
      </c>
      <c r="IMR158" s="125" t="e">
        <f>IMP158*[31]Loka!_xlbgnm.IMQ16</f>
        <v>#REF!</v>
      </c>
      <c r="IMS158" s="62" t="s">
        <v>291</v>
      </c>
      <c r="IMT158" s="123" t="e">
        <f>[32]Loka!#REF!</f>
        <v>#REF!</v>
      </c>
      <c r="IMU158" s="124" t="e">
        <f>[32]Loka!#REF!</f>
        <v>#REF!</v>
      </c>
      <c r="IMV158" s="125" t="e">
        <f>IMT158*[31]Loka!_xlbgnm.IMU16</f>
        <v>#REF!</v>
      </c>
      <c r="IMW158" s="62" t="s">
        <v>291</v>
      </c>
      <c r="IMX158" s="123" t="e">
        <f>[32]Loka!#REF!</f>
        <v>#REF!</v>
      </c>
      <c r="IMY158" s="124" t="e">
        <f>[32]Loka!#REF!</f>
        <v>#REF!</v>
      </c>
      <c r="IMZ158" s="125" t="e">
        <f>IMX158*[31]Loka!_xlbgnm.IMY16</f>
        <v>#REF!</v>
      </c>
      <c r="INA158" s="62" t="s">
        <v>291</v>
      </c>
      <c r="INB158" s="123" t="e">
        <f>[32]Loka!#REF!</f>
        <v>#REF!</v>
      </c>
      <c r="INC158" s="124" t="e">
        <f>[32]Loka!#REF!</f>
        <v>#REF!</v>
      </c>
      <c r="IND158" s="125" t="e">
        <f>INB158*[31]Loka!_xlbgnm.INC16</f>
        <v>#REF!</v>
      </c>
      <c r="INE158" s="62" t="s">
        <v>291</v>
      </c>
      <c r="INF158" s="123" t="e">
        <f>[32]Loka!#REF!</f>
        <v>#REF!</v>
      </c>
      <c r="ING158" s="124" t="e">
        <f>[32]Loka!#REF!</f>
        <v>#REF!</v>
      </c>
      <c r="INH158" s="125" t="e">
        <f>INF158*[31]Loka!_xlbgnm.ING16</f>
        <v>#REF!</v>
      </c>
      <c r="INI158" s="62" t="s">
        <v>291</v>
      </c>
      <c r="INJ158" s="123" t="e">
        <f>[32]Loka!#REF!</f>
        <v>#REF!</v>
      </c>
      <c r="INK158" s="124" t="e">
        <f>[32]Loka!#REF!</f>
        <v>#REF!</v>
      </c>
      <c r="INL158" s="125" t="e">
        <f>INJ158*[31]Loka!_xlbgnm.INK16</f>
        <v>#REF!</v>
      </c>
      <c r="INM158" s="62" t="s">
        <v>291</v>
      </c>
      <c r="INN158" s="123" t="e">
        <f>[32]Loka!#REF!</f>
        <v>#REF!</v>
      </c>
      <c r="INO158" s="124" t="e">
        <f>[32]Loka!#REF!</f>
        <v>#REF!</v>
      </c>
      <c r="INP158" s="125" t="e">
        <f>INN158*[31]Loka!_xlbgnm.INO16</f>
        <v>#REF!</v>
      </c>
      <c r="INQ158" s="62" t="s">
        <v>291</v>
      </c>
      <c r="INR158" s="123" t="e">
        <f>[32]Loka!#REF!</f>
        <v>#REF!</v>
      </c>
      <c r="INS158" s="124" t="e">
        <f>[32]Loka!#REF!</f>
        <v>#REF!</v>
      </c>
      <c r="INT158" s="125" t="e">
        <f>INR158*[31]Loka!_xlbgnm.INS16</f>
        <v>#REF!</v>
      </c>
      <c r="INU158" s="62" t="s">
        <v>291</v>
      </c>
      <c r="INV158" s="123" t="e">
        <f>[32]Loka!#REF!</f>
        <v>#REF!</v>
      </c>
      <c r="INW158" s="124" t="e">
        <f>[32]Loka!#REF!</f>
        <v>#REF!</v>
      </c>
      <c r="INX158" s="125" t="e">
        <f>INV158*[31]Loka!_xlbgnm.INW16</f>
        <v>#REF!</v>
      </c>
      <c r="INY158" s="62" t="s">
        <v>291</v>
      </c>
      <c r="INZ158" s="123" t="e">
        <f>[32]Loka!#REF!</f>
        <v>#REF!</v>
      </c>
      <c r="IOA158" s="124" t="e">
        <f>[32]Loka!#REF!</f>
        <v>#REF!</v>
      </c>
      <c r="IOB158" s="125" t="e">
        <f>INZ158*[31]Loka!_xlbgnm.IOA16</f>
        <v>#REF!</v>
      </c>
      <c r="IOC158" s="62" t="s">
        <v>291</v>
      </c>
      <c r="IOD158" s="123" t="e">
        <f>[32]Loka!#REF!</f>
        <v>#REF!</v>
      </c>
      <c r="IOE158" s="124" t="e">
        <f>[32]Loka!#REF!</f>
        <v>#REF!</v>
      </c>
      <c r="IOF158" s="125" t="e">
        <f>IOD158*[31]Loka!_xlbgnm.IOE16</f>
        <v>#REF!</v>
      </c>
      <c r="IOG158" s="62" t="s">
        <v>291</v>
      </c>
      <c r="IOH158" s="123" t="e">
        <f>[32]Loka!#REF!</f>
        <v>#REF!</v>
      </c>
      <c r="IOI158" s="124" t="e">
        <f>[32]Loka!#REF!</f>
        <v>#REF!</v>
      </c>
      <c r="IOJ158" s="125" t="e">
        <f>IOH158*[31]Loka!_xlbgnm.IOI16</f>
        <v>#REF!</v>
      </c>
      <c r="IOK158" s="62" t="s">
        <v>291</v>
      </c>
      <c r="IOL158" s="123" t="e">
        <f>[32]Loka!#REF!</f>
        <v>#REF!</v>
      </c>
      <c r="IOM158" s="124" t="e">
        <f>[32]Loka!#REF!</f>
        <v>#REF!</v>
      </c>
      <c r="ION158" s="125" t="e">
        <f>IOL158*[31]Loka!_xlbgnm.IOM16</f>
        <v>#REF!</v>
      </c>
      <c r="IOO158" s="62" t="s">
        <v>291</v>
      </c>
      <c r="IOP158" s="123" t="e">
        <f>[32]Loka!#REF!</f>
        <v>#REF!</v>
      </c>
      <c r="IOQ158" s="124" t="e">
        <f>[32]Loka!#REF!</f>
        <v>#REF!</v>
      </c>
      <c r="IOR158" s="125" t="e">
        <f>IOP158*[31]Loka!_xlbgnm.IOQ16</f>
        <v>#REF!</v>
      </c>
      <c r="IOS158" s="62" t="s">
        <v>291</v>
      </c>
      <c r="IOT158" s="123" t="e">
        <f>[32]Loka!#REF!</f>
        <v>#REF!</v>
      </c>
      <c r="IOU158" s="124" t="e">
        <f>[32]Loka!#REF!</f>
        <v>#REF!</v>
      </c>
      <c r="IOV158" s="125" t="e">
        <f>IOT158*[31]Loka!_xlbgnm.IOU16</f>
        <v>#REF!</v>
      </c>
      <c r="IOW158" s="62" t="s">
        <v>291</v>
      </c>
      <c r="IOX158" s="123" t="e">
        <f>[32]Loka!#REF!</f>
        <v>#REF!</v>
      </c>
      <c r="IOY158" s="124" t="e">
        <f>[32]Loka!#REF!</f>
        <v>#REF!</v>
      </c>
      <c r="IOZ158" s="125" t="e">
        <f>IOX158*[31]Loka!_xlbgnm.IOY16</f>
        <v>#REF!</v>
      </c>
      <c r="IPA158" s="62" t="s">
        <v>291</v>
      </c>
      <c r="IPB158" s="123" t="e">
        <f>[32]Loka!#REF!</f>
        <v>#REF!</v>
      </c>
      <c r="IPC158" s="124" t="e">
        <f>[32]Loka!#REF!</f>
        <v>#REF!</v>
      </c>
      <c r="IPD158" s="125" t="e">
        <f>IPB158*[31]Loka!_xlbgnm.IPC16</f>
        <v>#REF!</v>
      </c>
      <c r="IPE158" s="62" t="s">
        <v>291</v>
      </c>
      <c r="IPF158" s="123" t="e">
        <f>[32]Loka!#REF!</f>
        <v>#REF!</v>
      </c>
      <c r="IPG158" s="124" t="e">
        <f>[32]Loka!#REF!</f>
        <v>#REF!</v>
      </c>
      <c r="IPH158" s="125" t="e">
        <f>IPF158*[31]Loka!_xlbgnm.IPG16</f>
        <v>#REF!</v>
      </c>
      <c r="IPI158" s="62" t="s">
        <v>291</v>
      </c>
      <c r="IPJ158" s="123" t="e">
        <f>[32]Loka!#REF!</f>
        <v>#REF!</v>
      </c>
      <c r="IPK158" s="124" t="e">
        <f>[32]Loka!#REF!</f>
        <v>#REF!</v>
      </c>
      <c r="IPL158" s="125" t="e">
        <f>IPJ158*[31]Loka!_xlbgnm.IPK16</f>
        <v>#REF!</v>
      </c>
      <c r="IPM158" s="62" t="s">
        <v>291</v>
      </c>
      <c r="IPN158" s="123" t="e">
        <f>[32]Loka!#REF!</f>
        <v>#REF!</v>
      </c>
      <c r="IPO158" s="124" t="e">
        <f>[32]Loka!#REF!</f>
        <v>#REF!</v>
      </c>
      <c r="IPP158" s="125" t="e">
        <f>IPN158*[31]Loka!_xlbgnm.IPO16</f>
        <v>#REF!</v>
      </c>
      <c r="IPQ158" s="62" t="s">
        <v>291</v>
      </c>
      <c r="IPR158" s="123" t="e">
        <f>[32]Loka!#REF!</f>
        <v>#REF!</v>
      </c>
      <c r="IPS158" s="124" t="e">
        <f>[32]Loka!#REF!</f>
        <v>#REF!</v>
      </c>
      <c r="IPT158" s="125" t="e">
        <f>IPR158*[31]Loka!_xlbgnm.IPS16</f>
        <v>#REF!</v>
      </c>
      <c r="IPU158" s="62" t="s">
        <v>291</v>
      </c>
      <c r="IPV158" s="123" t="e">
        <f>[32]Loka!#REF!</f>
        <v>#REF!</v>
      </c>
      <c r="IPW158" s="124" t="e">
        <f>[32]Loka!#REF!</f>
        <v>#REF!</v>
      </c>
      <c r="IPX158" s="125" t="e">
        <f>IPV158*[31]Loka!_xlbgnm.IPW16</f>
        <v>#REF!</v>
      </c>
      <c r="IPY158" s="62" t="s">
        <v>291</v>
      </c>
      <c r="IPZ158" s="123" t="e">
        <f>[32]Loka!#REF!</f>
        <v>#REF!</v>
      </c>
      <c r="IQA158" s="124" t="e">
        <f>[32]Loka!#REF!</f>
        <v>#REF!</v>
      </c>
      <c r="IQB158" s="125" t="e">
        <f>IPZ158*[31]Loka!_xlbgnm.IQA16</f>
        <v>#REF!</v>
      </c>
      <c r="IQC158" s="62" t="s">
        <v>291</v>
      </c>
      <c r="IQD158" s="123" t="e">
        <f>[32]Loka!#REF!</f>
        <v>#REF!</v>
      </c>
      <c r="IQE158" s="124" t="e">
        <f>[32]Loka!#REF!</f>
        <v>#REF!</v>
      </c>
      <c r="IQF158" s="125" t="e">
        <f>IQD158*[31]Loka!_xlbgnm.IQE16</f>
        <v>#REF!</v>
      </c>
      <c r="IQG158" s="62" t="s">
        <v>291</v>
      </c>
      <c r="IQH158" s="123" t="e">
        <f>[32]Loka!#REF!</f>
        <v>#REF!</v>
      </c>
      <c r="IQI158" s="124" t="e">
        <f>[32]Loka!#REF!</f>
        <v>#REF!</v>
      </c>
      <c r="IQJ158" s="125" t="e">
        <f>IQH158*[31]Loka!_xlbgnm.IQI16</f>
        <v>#REF!</v>
      </c>
      <c r="IQK158" s="62" t="s">
        <v>291</v>
      </c>
      <c r="IQL158" s="123" t="e">
        <f>[32]Loka!#REF!</f>
        <v>#REF!</v>
      </c>
      <c r="IQM158" s="124" t="e">
        <f>[32]Loka!#REF!</f>
        <v>#REF!</v>
      </c>
      <c r="IQN158" s="125" t="e">
        <f>IQL158*[31]Loka!_xlbgnm.IQM16</f>
        <v>#REF!</v>
      </c>
      <c r="IQO158" s="62" t="s">
        <v>291</v>
      </c>
      <c r="IQP158" s="123" t="e">
        <f>[32]Loka!#REF!</f>
        <v>#REF!</v>
      </c>
      <c r="IQQ158" s="124" t="e">
        <f>[32]Loka!#REF!</f>
        <v>#REF!</v>
      </c>
      <c r="IQR158" s="125" t="e">
        <f>IQP158*[31]Loka!_xlbgnm.IQQ16</f>
        <v>#REF!</v>
      </c>
      <c r="IQS158" s="62" t="s">
        <v>291</v>
      </c>
      <c r="IQT158" s="123" t="e">
        <f>[32]Loka!#REF!</f>
        <v>#REF!</v>
      </c>
      <c r="IQU158" s="124" t="e">
        <f>[32]Loka!#REF!</f>
        <v>#REF!</v>
      </c>
      <c r="IQV158" s="125" t="e">
        <f>IQT158*[31]Loka!_xlbgnm.IQU16</f>
        <v>#REF!</v>
      </c>
      <c r="IQW158" s="62" t="s">
        <v>291</v>
      </c>
      <c r="IQX158" s="123" t="e">
        <f>[32]Loka!#REF!</f>
        <v>#REF!</v>
      </c>
      <c r="IQY158" s="124" t="e">
        <f>[32]Loka!#REF!</f>
        <v>#REF!</v>
      </c>
      <c r="IQZ158" s="125" t="e">
        <f>IQX158*[31]Loka!_xlbgnm.IQY16</f>
        <v>#REF!</v>
      </c>
      <c r="IRA158" s="62" t="s">
        <v>291</v>
      </c>
      <c r="IRB158" s="123" t="e">
        <f>[32]Loka!#REF!</f>
        <v>#REF!</v>
      </c>
      <c r="IRC158" s="124" t="e">
        <f>[32]Loka!#REF!</f>
        <v>#REF!</v>
      </c>
      <c r="IRD158" s="125" t="e">
        <f>IRB158*[31]Loka!_xlbgnm.IRC16</f>
        <v>#REF!</v>
      </c>
      <c r="IRE158" s="62" t="s">
        <v>291</v>
      </c>
      <c r="IRF158" s="123" t="e">
        <f>[32]Loka!#REF!</f>
        <v>#REF!</v>
      </c>
      <c r="IRG158" s="124" t="e">
        <f>[32]Loka!#REF!</f>
        <v>#REF!</v>
      </c>
      <c r="IRH158" s="125" t="e">
        <f>IRF158*[31]Loka!_xlbgnm.IRG16</f>
        <v>#REF!</v>
      </c>
      <c r="IRI158" s="62" t="s">
        <v>291</v>
      </c>
      <c r="IRJ158" s="123" t="e">
        <f>[32]Loka!#REF!</f>
        <v>#REF!</v>
      </c>
      <c r="IRK158" s="124" t="e">
        <f>[32]Loka!#REF!</f>
        <v>#REF!</v>
      </c>
      <c r="IRL158" s="125" t="e">
        <f>IRJ158*[31]Loka!_xlbgnm.IRK16</f>
        <v>#REF!</v>
      </c>
      <c r="IRM158" s="62" t="s">
        <v>291</v>
      </c>
      <c r="IRN158" s="123" t="e">
        <f>[32]Loka!#REF!</f>
        <v>#REF!</v>
      </c>
      <c r="IRO158" s="124" t="e">
        <f>[32]Loka!#REF!</f>
        <v>#REF!</v>
      </c>
      <c r="IRP158" s="125" t="e">
        <f>IRN158*[31]Loka!_xlbgnm.IRO16</f>
        <v>#REF!</v>
      </c>
      <c r="IRQ158" s="62" t="s">
        <v>291</v>
      </c>
      <c r="IRR158" s="123" t="e">
        <f>[32]Loka!#REF!</f>
        <v>#REF!</v>
      </c>
      <c r="IRS158" s="124" t="e">
        <f>[32]Loka!#REF!</f>
        <v>#REF!</v>
      </c>
      <c r="IRT158" s="125" t="e">
        <f>IRR158*[31]Loka!_xlbgnm.IRS16</f>
        <v>#REF!</v>
      </c>
      <c r="IRU158" s="62" t="s">
        <v>291</v>
      </c>
      <c r="IRV158" s="123" t="e">
        <f>[32]Loka!#REF!</f>
        <v>#REF!</v>
      </c>
      <c r="IRW158" s="124" t="e">
        <f>[32]Loka!#REF!</f>
        <v>#REF!</v>
      </c>
      <c r="IRX158" s="125" t="e">
        <f>IRV158*[31]Loka!_xlbgnm.IRW16</f>
        <v>#REF!</v>
      </c>
      <c r="IRY158" s="62" t="s">
        <v>291</v>
      </c>
      <c r="IRZ158" s="123" t="e">
        <f>[32]Loka!#REF!</f>
        <v>#REF!</v>
      </c>
      <c r="ISA158" s="124" t="e">
        <f>[32]Loka!#REF!</f>
        <v>#REF!</v>
      </c>
      <c r="ISB158" s="125" t="e">
        <f>IRZ158*[31]Loka!_xlbgnm.ISA16</f>
        <v>#REF!</v>
      </c>
      <c r="ISC158" s="62" t="s">
        <v>291</v>
      </c>
      <c r="ISD158" s="123" t="e">
        <f>[32]Loka!#REF!</f>
        <v>#REF!</v>
      </c>
      <c r="ISE158" s="124" t="e">
        <f>[32]Loka!#REF!</f>
        <v>#REF!</v>
      </c>
      <c r="ISF158" s="125" t="e">
        <f>ISD158*[31]Loka!_xlbgnm.ISE16</f>
        <v>#REF!</v>
      </c>
      <c r="ISG158" s="62" t="s">
        <v>291</v>
      </c>
      <c r="ISH158" s="123" t="e">
        <f>[32]Loka!#REF!</f>
        <v>#REF!</v>
      </c>
      <c r="ISI158" s="124" t="e">
        <f>[32]Loka!#REF!</f>
        <v>#REF!</v>
      </c>
      <c r="ISJ158" s="125" t="e">
        <f>ISH158*[31]Loka!_xlbgnm.ISI16</f>
        <v>#REF!</v>
      </c>
      <c r="ISK158" s="62" t="s">
        <v>291</v>
      </c>
      <c r="ISL158" s="123" t="e">
        <f>[32]Loka!#REF!</f>
        <v>#REF!</v>
      </c>
      <c r="ISM158" s="124" t="e">
        <f>[32]Loka!#REF!</f>
        <v>#REF!</v>
      </c>
      <c r="ISN158" s="125" t="e">
        <f>ISL158*[31]Loka!_xlbgnm.ISM16</f>
        <v>#REF!</v>
      </c>
      <c r="ISO158" s="62" t="s">
        <v>291</v>
      </c>
      <c r="ISP158" s="123" t="e">
        <f>[32]Loka!#REF!</f>
        <v>#REF!</v>
      </c>
      <c r="ISQ158" s="124" t="e">
        <f>[32]Loka!#REF!</f>
        <v>#REF!</v>
      </c>
      <c r="ISR158" s="125" t="e">
        <f>ISP158*[31]Loka!_xlbgnm.ISQ16</f>
        <v>#REF!</v>
      </c>
      <c r="ISS158" s="62" t="s">
        <v>291</v>
      </c>
      <c r="IST158" s="123" t="e">
        <f>[32]Loka!#REF!</f>
        <v>#REF!</v>
      </c>
      <c r="ISU158" s="124" t="e">
        <f>[32]Loka!#REF!</f>
        <v>#REF!</v>
      </c>
      <c r="ISV158" s="125" t="e">
        <f>IST158*[31]Loka!_xlbgnm.ISU16</f>
        <v>#REF!</v>
      </c>
      <c r="ISW158" s="62" t="s">
        <v>291</v>
      </c>
      <c r="ISX158" s="123" t="e">
        <f>[32]Loka!#REF!</f>
        <v>#REF!</v>
      </c>
      <c r="ISY158" s="124" t="e">
        <f>[32]Loka!#REF!</f>
        <v>#REF!</v>
      </c>
      <c r="ISZ158" s="125" t="e">
        <f>ISX158*[31]Loka!_xlbgnm.ISY16</f>
        <v>#REF!</v>
      </c>
      <c r="ITA158" s="62" t="s">
        <v>291</v>
      </c>
      <c r="ITB158" s="123" t="e">
        <f>[32]Loka!#REF!</f>
        <v>#REF!</v>
      </c>
      <c r="ITC158" s="124" t="e">
        <f>[32]Loka!#REF!</f>
        <v>#REF!</v>
      </c>
      <c r="ITD158" s="125" t="e">
        <f>ITB158*[31]Loka!_xlbgnm.ITC16</f>
        <v>#REF!</v>
      </c>
      <c r="ITE158" s="62" t="s">
        <v>291</v>
      </c>
      <c r="ITF158" s="123" t="e">
        <f>[32]Loka!#REF!</f>
        <v>#REF!</v>
      </c>
      <c r="ITG158" s="124" t="e">
        <f>[32]Loka!#REF!</f>
        <v>#REF!</v>
      </c>
      <c r="ITH158" s="125" t="e">
        <f>ITF158*[31]Loka!_xlbgnm.ITG16</f>
        <v>#REF!</v>
      </c>
      <c r="ITI158" s="62" t="s">
        <v>291</v>
      </c>
      <c r="ITJ158" s="123" t="e">
        <f>[32]Loka!#REF!</f>
        <v>#REF!</v>
      </c>
      <c r="ITK158" s="124" t="e">
        <f>[32]Loka!#REF!</f>
        <v>#REF!</v>
      </c>
      <c r="ITL158" s="125" t="e">
        <f>ITJ158*[31]Loka!_xlbgnm.ITK16</f>
        <v>#REF!</v>
      </c>
      <c r="ITM158" s="62" t="s">
        <v>291</v>
      </c>
      <c r="ITN158" s="123" t="e">
        <f>[32]Loka!#REF!</f>
        <v>#REF!</v>
      </c>
      <c r="ITO158" s="124" t="e">
        <f>[32]Loka!#REF!</f>
        <v>#REF!</v>
      </c>
      <c r="ITP158" s="125" t="e">
        <f>ITN158*[31]Loka!_xlbgnm.ITO16</f>
        <v>#REF!</v>
      </c>
      <c r="ITQ158" s="62" t="s">
        <v>291</v>
      </c>
      <c r="ITR158" s="123" t="e">
        <f>[32]Loka!#REF!</f>
        <v>#REF!</v>
      </c>
      <c r="ITS158" s="124" t="e">
        <f>[32]Loka!#REF!</f>
        <v>#REF!</v>
      </c>
      <c r="ITT158" s="125" t="e">
        <f>ITR158*[31]Loka!_xlbgnm.ITS16</f>
        <v>#REF!</v>
      </c>
      <c r="ITU158" s="62" t="s">
        <v>291</v>
      </c>
      <c r="ITV158" s="123" t="e">
        <f>[32]Loka!#REF!</f>
        <v>#REF!</v>
      </c>
      <c r="ITW158" s="124" t="e">
        <f>[32]Loka!#REF!</f>
        <v>#REF!</v>
      </c>
      <c r="ITX158" s="125" t="e">
        <f>ITV158*[31]Loka!_xlbgnm.ITW16</f>
        <v>#REF!</v>
      </c>
      <c r="ITY158" s="62" t="s">
        <v>291</v>
      </c>
      <c r="ITZ158" s="123" t="e">
        <f>[32]Loka!#REF!</f>
        <v>#REF!</v>
      </c>
      <c r="IUA158" s="124" t="e">
        <f>[32]Loka!#REF!</f>
        <v>#REF!</v>
      </c>
      <c r="IUB158" s="125" t="e">
        <f>ITZ158*[31]Loka!_xlbgnm.IUA16</f>
        <v>#REF!</v>
      </c>
      <c r="IUC158" s="62" t="s">
        <v>291</v>
      </c>
      <c r="IUD158" s="123" t="e">
        <f>[32]Loka!#REF!</f>
        <v>#REF!</v>
      </c>
      <c r="IUE158" s="124" t="e">
        <f>[32]Loka!#REF!</f>
        <v>#REF!</v>
      </c>
      <c r="IUF158" s="125" t="e">
        <f>IUD158*[31]Loka!_xlbgnm.IUE16</f>
        <v>#REF!</v>
      </c>
      <c r="IUG158" s="62" t="s">
        <v>291</v>
      </c>
      <c r="IUH158" s="123" t="e">
        <f>[32]Loka!#REF!</f>
        <v>#REF!</v>
      </c>
      <c r="IUI158" s="124" t="e">
        <f>[32]Loka!#REF!</f>
        <v>#REF!</v>
      </c>
      <c r="IUJ158" s="125" t="e">
        <f>IUH158*[31]Loka!_xlbgnm.IUI16</f>
        <v>#REF!</v>
      </c>
      <c r="IUK158" s="62" t="s">
        <v>291</v>
      </c>
      <c r="IUL158" s="123" t="e">
        <f>[32]Loka!#REF!</f>
        <v>#REF!</v>
      </c>
      <c r="IUM158" s="124" t="e">
        <f>[32]Loka!#REF!</f>
        <v>#REF!</v>
      </c>
      <c r="IUN158" s="125" t="e">
        <f>IUL158*[31]Loka!_xlbgnm.IUM16</f>
        <v>#REF!</v>
      </c>
      <c r="IUO158" s="62" t="s">
        <v>291</v>
      </c>
      <c r="IUP158" s="123" t="e">
        <f>[32]Loka!#REF!</f>
        <v>#REF!</v>
      </c>
      <c r="IUQ158" s="124" t="e">
        <f>[32]Loka!#REF!</f>
        <v>#REF!</v>
      </c>
      <c r="IUR158" s="125" t="e">
        <f>IUP158*[31]Loka!_xlbgnm.IUQ16</f>
        <v>#REF!</v>
      </c>
      <c r="IUS158" s="62" t="s">
        <v>291</v>
      </c>
      <c r="IUT158" s="123" t="e">
        <f>[32]Loka!#REF!</f>
        <v>#REF!</v>
      </c>
      <c r="IUU158" s="124" t="e">
        <f>[32]Loka!#REF!</f>
        <v>#REF!</v>
      </c>
      <c r="IUV158" s="125" t="e">
        <f>IUT158*[31]Loka!_xlbgnm.IUU16</f>
        <v>#REF!</v>
      </c>
      <c r="IUW158" s="62" t="s">
        <v>291</v>
      </c>
      <c r="IUX158" s="123" t="e">
        <f>[32]Loka!#REF!</f>
        <v>#REF!</v>
      </c>
      <c r="IUY158" s="124" t="e">
        <f>[32]Loka!#REF!</f>
        <v>#REF!</v>
      </c>
      <c r="IUZ158" s="125" t="e">
        <f>IUX158*[31]Loka!_xlbgnm.IUY16</f>
        <v>#REF!</v>
      </c>
      <c r="IVA158" s="62" t="s">
        <v>291</v>
      </c>
      <c r="IVB158" s="123" t="e">
        <f>[32]Loka!#REF!</f>
        <v>#REF!</v>
      </c>
      <c r="IVC158" s="124" t="e">
        <f>[32]Loka!#REF!</f>
        <v>#REF!</v>
      </c>
      <c r="IVD158" s="125" t="e">
        <f>IVB158*[31]Loka!_xlbgnm.IVC16</f>
        <v>#REF!</v>
      </c>
      <c r="IVE158" s="62" t="s">
        <v>291</v>
      </c>
      <c r="IVF158" s="123" t="e">
        <f>[32]Loka!#REF!</f>
        <v>#REF!</v>
      </c>
      <c r="IVG158" s="124" t="e">
        <f>[32]Loka!#REF!</f>
        <v>#REF!</v>
      </c>
      <c r="IVH158" s="125" t="e">
        <f>IVF158*[31]Loka!_xlbgnm.IVG16</f>
        <v>#REF!</v>
      </c>
      <c r="IVI158" s="62" t="s">
        <v>291</v>
      </c>
      <c r="IVJ158" s="123" t="e">
        <f>[32]Loka!#REF!</f>
        <v>#REF!</v>
      </c>
      <c r="IVK158" s="124" t="e">
        <f>[32]Loka!#REF!</f>
        <v>#REF!</v>
      </c>
      <c r="IVL158" s="125" t="e">
        <f>IVJ158*[31]Loka!_xlbgnm.IVK16</f>
        <v>#REF!</v>
      </c>
      <c r="IVM158" s="62" t="s">
        <v>291</v>
      </c>
      <c r="IVN158" s="123" t="e">
        <f>[32]Loka!#REF!</f>
        <v>#REF!</v>
      </c>
      <c r="IVO158" s="124" t="e">
        <f>[32]Loka!#REF!</f>
        <v>#REF!</v>
      </c>
      <c r="IVP158" s="125" t="e">
        <f>IVN158*[31]Loka!_xlbgnm.IVO16</f>
        <v>#REF!</v>
      </c>
      <c r="IVQ158" s="62" t="s">
        <v>291</v>
      </c>
      <c r="IVR158" s="123" t="e">
        <f>[32]Loka!#REF!</f>
        <v>#REF!</v>
      </c>
      <c r="IVS158" s="124" t="e">
        <f>[32]Loka!#REF!</f>
        <v>#REF!</v>
      </c>
      <c r="IVT158" s="125" t="e">
        <f>IVR158*[31]Loka!_xlbgnm.IVS16</f>
        <v>#REF!</v>
      </c>
      <c r="IVU158" s="62" t="s">
        <v>291</v>
      </c>
      <c r="IVV158" s="123" t="e">
        <f>[32]Loka!#REF!</f>
        <v>#REF!</v>
      </c>
      <c r="IVW158" s="124" t="e">
        <f>[32]Loka!#REF!</f>
        <v>#REF!</v>
      </c>
      <c r="IVX158" s="125" t="e">
        <f>IVV158*[31]Loka!_xlbgnm.IVW16</f>
        <v>#REF!</v>
      </c>
      <c r="IVY158" s="62" t="s">
        <v>291</v>
      </c>
      <c r="IVZ158" s="123" t="e">
        <f>[32]Loka!#REF!</f>
        <v>#REF!</v>
      </c>
      <c r="IWA158" s="124" t="e">
        <f>[32]Loka!#REF!</f>
        <v>#REF!</v>
      </c>
      <c r="IWB158" s="125" t="e">
        <f>IVZ158*[31]Loka!_xlbgnm.IWA16</f>
        <v>#REF!</v>
      </c>
      <c r="IWC158" s="62" t="s">
        <v>291</v>
      </c>
      <c r="IWD158" s="123" t="e">
        <f>[32]Loka!#REF!</f>
        <v>#REF!</v>
      </c>
      <c r="IWE158" s="124" t="e">
        <f>[32]Loka!#REF!</f>
        <v>#REF!</v>
      </c>
      <c r="IWF158" s="125" t="e">
        <f>IWD158*[31]Loka!_xlbgnm.IWE16</f>
        <v>#REF!</v>
      </c>
      <c r="IWG158" s="62" t="s">
        <v>291</v>
      </c>
      <c r="IWH158" s="123" t="e">
        <f>[32]Loka!#REF!</f>
        <v>#REF!</v>
      </c>
      <c r="IWI158" s="124" t="e">
        <f>[32]Loka!#REF!</f>
        <v>#REF!</v>
      </c>
      <c r="IWJ158" s="125" t="e">
        <f>IWH158*[31]Loka!_xlbgnm.IWI16</f>
        <v>#REF!</v>
      </c>
      <c r="IWK158" s="62" t="s">
        <v>291</v>
      </c>
      <c r="IWL158" s="123" t="e">
        <f>[32]Loka!#REF!</f>
        <v>#REF!</v>
      </c>
      <c r="IWM158" s="124" t="e">
        <f>[32]Loka!#REF!</f>
        <v>#REF!</v>
      </c>
      <c r="IWN158" s="125" t="e">
        <f>IWL158*[31]Loka!_xlbgnm.IWM16</f>
        <v>#REF!</v>
      </c>
      <c r="IWO158" s="62" t="s">
        <v>291</v>
      </c>
      <c r="IWP158" s="123" t="e">
        <f>[32]Loka!#REF!</f>
        <v>#REF!</v>
      </c>
      <c r="IWQ158" s="124" t="e">
        <f>[32]Loka!#REF!</f>
        <v>#REF!</v>
      </c>
      <c r="IWR158" s="125" t="e">
        <f>IWP158*[31]Loka!_xlbgnm.IWQ16</f>
        <v>#REF!</v>
      </c>
      <c r="IWS158" s="62" t="s">
        <v>291</v>
      </c>
      <c r="IWT158" s="123" t="e">
        <f>[32]Loka!#REF!</f>
        <v>#REF!</v>
      </c>
      <c r="IWU158" s="124" t="e">
        <f>[32]Loka!#REF!</f>
        <v>#REF!</v>
      </c>
      <c r="IWV158" s="125" t="e">
        <f>IWT158*[31]Loka!_xlbgnm.IWU16</f>
        <v>#REF!</v>
      </c>
      <c r="IWW158" s="62" t="s">
        <v>291</v>
      </c>
      <c r="IWX158" s="123" t="e">
        <f>[32]Loka!#REF!</f>
        <v>#REF!</v>
      </c>
      <c r="IWY158" s="124" t="e">
        <f>[32]Loka!#REF!</f>
        <v>#REF!</v>
      </c>
      <c r="IWZ158" s="125" t="e">
        <f>IWX158*[31]Loka!_xlbgnm.IWY16</f>
        <v>#REF!</v>
      </c>
      <c r="IXA158" s="62" t="s">
        <v>291</v>
      </c>
      <c r="IXB158" s="123" t="e">
        <f>[32]Loka!#REF!</f>
        <v>#REF!</v>
      </c>
      <c r="IXC158" s="124" t="e">
        <f>[32]Loka!#REF!</f>
        <v>#REF!</v>
      </c>
      <c r="IXD158" s="125" t="e">
        <f>IXB158*[31]Loka!_xlbgnm.IXC16</f>
        <v>#REF!</v>
      </c>
      <c r="IXE158" s="62" t="s">
        <v>291</v>
      </c>
      <c r="IXF158" s="123" t="e">
        <f>[32]Loka!#REF!</f>
        <v>#REF!</v>
      </c>
      <c r="IXG158" s="124" t="e">
        <f>[32]Loka!#REF!</f>
        <v>#REF!</v>
      </c>
      <c r="IXH158" s="125" t="e">
        <f>IXF158*[31]Loka!_xlbgnm.IXG16</f>
        <v>#REF!</v>
      </c>
      <c r="IXI158" s="62" t="s">
        <v>291</v>
      </c>
      <c r="IXJ158" s="123" t="e">
        <f>[32]Loka!#REF!</f>
        <v>#REF!</v>
      </c>
      <c r="IXK158" s="124" t="e">
        <f>[32]Loka!#REF!</f>
        <v>#REF!</v>
      </c>
      <c r="IXL158" s="125" t="e">
        <f>IXJ158*[31]Loka!_xlbgnm.IXK16</f>
        <v>#REF!</v>
      </c>
      <c r="IXM158" s="62" t="s">
        <v>291</v>
      </c>
      <c r="IXN158" s="123" t="e">
        <f>[32]Loka!#REF!</f>
        <v>#REF!</v>
      </c>
      <c r="IXO158" s="124" t="e">
        <f>[32]Loka!#REF!</f>
        <v>#REF!</v>
      </c>
      <c r="IXP158" s="125" t="e">
        <f>IXN158*[31]Loka!_xlbgnm.IXO16</f>
        <v>#REF!</v>
      </c>
      <c r="IXQ158" s="62" t="s">
        <v>291</v>
      </c>
      <c r="IXR158" s="123" t="e">
        <f>[32]Loka!#REF!</f>
        <v>#REF!</v>
      </c>
      <c r="IXS158" s="124" t="e">
        <f>[32]Loka!#REF!</f>
        <v>#REF!</v>
      </c>
      <c r="IXT158" s="125" t="e">
        <f>IXR158*[31]Loka!_xlbgnm.IXS16</f>
        <v>#REF!</v>
      </c>
      <c r="IXU158" s="62" t="s">
        <v>291</v>
      </c>
      <c r="IXV158" s="123" t="e">
        <f>[32]Loka!#REF!</f>
        <v>#REF!</v>
      </c>
      <c r="IXW158" s="124" t="e">
        <f>[32]Loka!#REF!</f>
        <v>#REF!</v>
      </c>
      <c r="IXX158" s="125" t="e">
        <f>IXV158*[31]Loka!_xlbgnm.IXW16</f>
        <v>#REF!</v>
      </c>
      <c r="IXY158" s="62" t="s">
        <v>291</v>
      </c>
      <c r="IXZ158" s="123" t="e">
        <f>[32]Loka!#REF!</f>
        <v>#REF!</v>
      </c>
      <c r="IYA158" s="124" t="e">
        <f>[32]Loka!#REF!</f>
        <v>#REF!</v>
      </c>
      <c r="IYB158" s="125" t="e">
        <f>IXZ158*[31]Loka!_xlbgnm.IYA16</f>
        <v>#REF!</v>
      </c>
      <c r="IYC158" s="62" t="s">
        <v>291</v>
      </c>
      <c r="IYD158" s="123" t="e">
        <f>[32]Loka!#REF!</f>
        <v>#REF!</v>
      </c>
      <c r="IYE158" s="124" t="e">
        <f>[32]Loka!#REF!</f>
        <v>#REF!</v>
      </c>
      <c r="IYF158" s="125" t="e">
        <f>IYD158*[31]Loka!_xlbgnm.IYE16</f>
        <v>#REF!</v>
      </c>
      <c r="IYG158" s="62" t="s">
        <v>291</v>
      </c>
      <c r="IYH158" s="123" t="e">
        <f>[32]Loka!#REF!</f>
        <v>#REF!</v>
      </c>
      <c r="IYI158" s="124" t="e">
        <f>[32]Loka!#REF!</f>
        <v>#REF!</v>
      </c>
      <c r="IYJ158" s="125" t="e">
        <f>IYH158*[31]Loka!_xlbgnm.IYI16</f>
        <v>#REF!</v>
      </c>
      <c r="IYK158" s="62" t="s">
        <v>291</v>
      </c>
      <c r="IYL158" s="123" t="e">
        <f>[32]Loka!#REF!</f>
        <v>#REF!</v>
      </c>
      <c r="IYM158" s="124" t="e">
        <f>[32]Loka!#REF!</f>
        <v>#REF!</v>
      </c>
      <c r="IYN158" s="125" t="e">
        <f>IYL158*[31]Loka!_xlbgnm.IYM16</f>
        <v>#REF!</v>
      </c>
      <c r="IYO158" s="62" t="s">
        <v>291</v>
      </c>
      <c r="IYP158" s="123" t="e">
        <f>[32]Loka!#REF!</f>
        <v>#REF!</v>
      </c>
      <c r="IYQ158" s="124" t="e">
        <f>[32]Loka!#REF!</f>
        <v>#REF!</v>
      </c>
      <c r="IYR158" s="125" t="e">
        <f>IYP158*[31]Loka!_xlbgnm.IYQ16</f>
        <v>#REF!</v>
      </c>
      <c r="IYS158" s="62" t="s">
        <v>291</v>
      </c>
      <c r="IYT158" s="123" t="e">
        <f>[32]Loka!#REF!</f>
        <v>#REF!</v>
      </c>
      <c r="IYU158" s="124" t="e">
        <f>[32]Loka!#REF!</f>
        <v>#REF!</v>
      </c>
      <c r="IYV158" s="125" t="e">
        <f>IYT158*[31]Loka!_xlbgnm.IYU16</f>
        <v>#REF!</v>
      </c>
      <c r="IYW158" s="62" t="s">
        <v>291</v>
      </c>
      <c r="IYX158" s="123" t="e">
        <f>[32]Loka!#REF!</f>
        <v>#REF!</v>
      </c>
      <c r="IYY158" s="124" t="e">
        <f>[32]Loka!#REF!</f>
        <v>#REF!</v>
      </c>
      <c r="IYZ158" s="125" t="e">
        <f>IYX158*[31]Loka!_xlbgnm.IYY16</f>
        <v>#REF!</v>
      </c>
      <c r="IZA158" s="62" t="s">
        <v>291</v>
      </c>
      <c r="IZB158" s="123" t="e">
        <f>[32]Loka!#REF!</f>
        <v>#REF!</v>
      </c>
      <c r="IZC158" s="124" t="e">
        <f>[32]Loka!#REF!</f>
        <v>#REF!</v>
      </c>
      <c r="IZD158" s="125" t="e">
        <f>IZB158*[31]Loka!_xlbgnm.IZC16</f>
        <v>#REF!</v>
      </c>
      <c r="IZE158" s="62" t="s">
        <v>291</v>
      </c>
      <c r="IZF158" s="123" t="e">
        <f>[32]Loka!#REF!</f>
        <v>#REF!</v>
      </c>
      <c r="IZG158" s="124" t="e">
        <f>[32]Loka!#REF!</f>
        <v>#REF!</v>
      </c>
      <c r="IZH158" s="125" t="e">
        <f>IZF158*[31]Loka!_xlbgnm.IZG16</f>
        <v>#REF!</v>
      </c>
      <c r="IZI158" s="62" t="s">
        <v>291</v>
      </c>
      <c r="IZJ158" s="123" t="e">
        <f>[32]Loka!#REF!</f>
        <v>#REF!</v>
      </c>
      <c r="IZK158" s="124" t="e">
        <f>[32]Loka!#REF!</f>
        <v>#REF!</v>
      </c>
      <c r="IZL158" s="125" t="e">
        <f>IZJ158*[31]Loka!_xlbgnm.IZK16</f>
        <v>#REF!</v>
      </c>
      <c r="IZM158" s="62" t="s">
        <v>291</v>
      </c>
      <c r="IZN158" s="123" t="e">
        <f>[32]Loka!#REF!</f>
        <v>#REF!</v>
      </c>
      <c r="IZO158" s="124" t="e">
        <f>[32]Loka!#REF!</f>
        <v>#REF!</v>
      </c>
      <c r="IZP158" s="125" t="e">
        <f>IZN158*[31]Loka!_xlbgnm.IZO16</f>
        <v>#REF!</v>
      </c>
      <c r="IZQ158" s="62" t="s">
        <v>291</v>
      </c>
      <c r="IZR158" s="123" t="e">
        <f>[32]Loka!#REF!</f>
        <v>#REF!</v>
      </c>
      <c r="IZS158" s="124" t="e">
        <f>[32]Loka!#REF!</f>
        <v>#REF!</v>
      </c>
      <c r="IZT158" s="125" t="e">
        <f>IZR158*[31]Loka!_xlbgnm.IZS16</f>
        <v>#REF!</v>
      </c>
      <c r="IZU158" s="62" t="s">
        <v>291</v>
      </c>
      <c r="IZV158" s="123" t="e">
        <f>[32]Loka!#REF!</f>
        <v>#REF!</v>
      </c>
      <c r="IZW158" s="124" t="e">
        <f>[32]Loka!#REF!</f>
        <v>#REF!</v>
      </c>
      <c r="IZX158" s="125" t="e">
        <f>IZV158*[31]Loka!_xlbgnm.IZW16</f>
        <v>#REF!</v>
      </c>
      <c r="IZY158" s="62" t="s">
        <v>291</v>
      </c>
      <c r="IZZ158" s="123" t="e">
        <f>[32]Loka!#REF!</f>
        <v>#REF!</v>
      </c>
      <c r="JAA158" s="124" t="e">
        <f>[32]Loka!#REF!</f>
        <v>#REF!</v>
      </c>
      <c r="JAB158" s="125" t="e">
        <f>IZZ158*[31]Loka!_xlbgnm.JAA16</f>
        <v>#REF!</v>
      </c>
      <c r="JAC158" s="62" t="s">
        <v>291</v>
      </c>
      <c r="JAD158" s="123" t="e">
        <f>[32]Loka!#REF!</f>
        <v>#REF!</v>
      </c>
      <c r="JAE158" s="124" t="e">
        <f>[32]Loka!#REF!</f>
        <v>#REF!</v>
      </c>
      <c r="JAF158" s="125" t="e">
        <f>JAD158*[31]Loka!_xlbgnm.JAE16</f>
        <v>#REF!</v>
      </c>
      <c r="JAG158" s="62" t="s">
        <v>291</v>
      </c>
      <c r="JAH158" s="123" t="e">
        <f>[32]Loka!#REF!</f>
        <v>#REF!</v>
      </c>
      <c r="JAI158" s="124" t="e">
        <f>[32]Loka!#REF!</f>
        <v>#REF!</v>
      </c>
      <c r="JAJ158" s="125" t="e">
        <f>JAH158*[31]Loka!_xlbgnm.JAI16</f>
        <v>#REF!</v>
      </c>
      <c r="JAK158" s="62" t="s">
        <v>291</v>
      </c>
      <c r="JAL158" s="123" t="e">
        <f>[32]Loka!#REF!</f>
        <v>#REF!</v>
      </c>
      <c r="JAM158" s="124" t="e">
        <f>[32]Loka!#REF!</f>
        <v>#REF!</v>
      </c>
      <c r="JAN158" s="125" t="e">
        <f>JAL158*[31]Loka!_xlbgnm.JAM16</f>
        <v>#REF!</v>
      </c>
      <c r="JAO158" s="62" t="s">
        <v>291</v>
      </c>
      <c r="JAP158" s="123" t="e">
        <f>[32]Loka!#REF!</f>
        <v>#REF!</v>
      </c>
      <c r="JAQ158" s="124" t="e">
        <f>[32]Loka!#REF!</f>
        <v>#REF!</v>
      </c>
      <c r="JAR158" s="125" t="e">
        <f>JAP158*[31]Loka!_xlbgnm.JAQ16</f>
        <v>#REF!</v>
      </c>
      <c r="JAS158" s="62" t="s">
        <v>291</v>
      </c>
      <c r="JAT158" s="123" t="e">
        <f>[32]Loka!#REF!</f>
        <v>#REF!</v>
      </c>
      <c r="JAU158" s="124" t="e">
        <f>[32]Loka!#REF!</f>
        <v>#REF!</v>
      </c>
      <c r="JAV158" s="125" t="e">
        <f>JAT158*[31]Loka!_xlbgnm.JAU16</f>
        <v>#REF!</v>
      </c>
      <c r="JAW158" s="62" t="s">
        <v>291</v>
      </c>
      <c r="JAX158" s="123" t="e">
        <f>[32]Loka!#REF!</f>
        <v>#REF!</v>
      </c>
      <c r="JAY158" s="124" t="e">
        <f>[32]Loka!#REF!</f>
        <v>#REF!</v>
      </c>
      <c r="JAZ158" s="125" t="e">
        <f>JAX158*[31]Loka!_xlbgnm.JAY16</f>
        <v>#REF!</v>
      </c>
      <c r="JBA158" s="62" t="s">
        <v>291</v>
      </c>
      <c r="JBB158" s="123" t="e">
        <f>[32]Loka!#REF!</f>
        <v>#REF!</v>
      </c>
      <c r="JBC158" s="124" t="e">
        <f>[32]Loka!#REF!</f>
        <v>#REF!</v>
      </c>
      <c r="JBD158" s="125" t="e">
        <f>JBB158*[31]Loka!_xlbgnm.JBC16</f>
        <v>#REF!</v>
      </c>
      <c r="JBE158" s="62" t="s">
        <v>291</v>
      </c>
      <c r="JBF158" s="123" t="e">
        <f>[32]Loka!#REF!</f>
        <v>#REF!</v>
      </c>
      <c r="JBG158" s="124" t="e">
        <f>[32]Loka!#REF!</f>
        <v>#REF!</v>
      </c>
      <c r="JBH158" s="125" t="e">
        <f>JBF158*[31]Loka!_xlbgnm.JBG16</f>
        <v>#REF!</v>
      </c>
      <c r="JBI158" s="62" t="s">
        <v>291</v>
      </c>
      <c r="JBJ158" s="123" t="e">
        <f>[32]Loka!#REF!</f>
        <v>#REF!</v>
      </c>
      <c r="JBK158" s="124" t="e">
        <f>[32]Loka!#REF!</f>
        <v>#REF!</v>
      </c>
      <c r="JBL158" s="125" t="e">
        <f>JBJ158*[31]Loka!_xlbgnm.JBK16</f>
        <v>#REF!</v>
      </c>
      <c r="JBM158" s="62" t="s">
        <v>291</v>
      </c>
      <c r="JBN158" s="123" t="e">
        <f>[32]Loka!#REF!</f>
        <v>#REF!</v>
      </c>
      <c r="JBO158" s="124" t="e">
        <f>[32]Loka!#REF!</f>
        <v>#REF!</v>
      </c>
      <c r="JBP158" s="125" t="e">
        <f>JBN158*[31]Loka!_xlbgnm.JBO16</f>
        <v>#REF!</v>
      </c>
      <c r="JBQ158" s="62" t="s">
        <v>291</v>
      </c>
      <c r="JBR158" s="123" t="e">
        <f>[32]Loka!#REF!</f>
        <v>#REF!</v>
      </c>
      <c r="JBS158" s="124" t="e">
        <f>[32]Loka!#REF!</f>
        <v>#REF!</v>
      </c>
      <c r="JBT158" s="125" t="e">
        <f>JBR158*[31]Loka!_xlbgnm.JBS16</f>
        <v>#REF!</v>
      </c>
      <c r="JBU158" s="62" t="s">
        <v>291</v>
      </c>
      <c r="JBV158" s="123" t="e">
        <f>[32]Loka!#REF!</f>
        <v>#REF!</v>
      </c>
      <c r="JBW158" s="124" t="e">
        <f>[32]Loka!#REF!</f>
        <v>#REF!</v>
      </c>
      <c r="JBX158" s="125" t="e">
        <f>JBV158*[31]Loka!_xlbgnm.JBW16</f>
        <v>#REF!</v>
      </c>
      <c r="JBY158" s="62" t="s">
        <v>291</v>
      </c>
      <c r="JBZ158" s="123" t="e">
        <f>[32]Loka!#REF!</f>
        <v>#REF!</v>
      </c>
      <c r="JCA158" s="124" t="e">
        <f>[32]Loka!#REF!</f>
        <v>#REF!</v>
      </c>
      <c r="JCB158" s="125" t="e">
        <f>JBZ158*[31]Loka!_xlbgnm.JCA16</f>
        <v>#REF!</v>
      </c>
      <c r="JCC158" s="62" t="s">
        <v>291</v>
      </c>
      <c r="JCD158" s="123" t="e">
        <f>[32]Loka!#REF!</f>
        <v>#REF!</v>
      </c>
      <c r="JCE158" s="124" t="e">
        <f>[32]Loka!#REF!</f>
        <v>#REF!</v>
      </c>
      <c r="JCF158" s="125" t="e">
        <f>JCD158*[31]Loka!_xlbgnm.JCE16</f>
        <v>#REF!</v>
      </c>
      <c r="JCG158" s="62" t="s">
        <v>291</v>
      </c>
      <c r="JCH158" s="123" t="e">
        <f>[32]Loka!#REF!</f>
        <v>#REF!</v>
      </c>
      <c r="JCI158" s="124" t="e">
        <f>[32]Loka!#REF!</f>
        <v>#REF!</v>
      </c>
      <c r="JCJ158" s="125" t="e">
        <f>JCH158*[31]Loka!_xlbgnm.JCI16</f>
        <v>#REF!</v>
      </c>
      <c r="JCK158" s="62" t="s">
        <v>291</v>
      </c>
      <c r="JCL158" s="123" t="e">
        <f>[32]Loka!#REF!</f>
        <v>#REF!</v>
      </c>
      <c r="JCM158" s="124" t="e">
        <f>[32]Loka!#REF!</f>
        <v>#REF!</v>
      </c>
      <c r="JCN158" s="125" t="e">
        <f>JCL158*[31]Loka!_xlbgnm.JCM16</f>
        <v>#REF!</v>
      </c>
      <c r="JCO158" s="62" t="s">
        <v>291</v>
      </c>
      <c r="JCP158" s="123" t="e">
        <f>[32]Loka!#REF!</f>
        <v>#REF!</v>
      </c>
      <c r="JCQ158" s="124" t="e">
        <f>[32]Loka!#REF!</f>
        <v>#REF!</v>
      </c>
      <c r="JCR158" s="125" t="e">
        <f>JCP158*[31]Loka!_xlbgnm.JCQ16</f>
        <v>#REF!</v>
      </c>
      <c r="JCS158" s="62" t="s">
        <v>291</v>
      </c>
      <c r="JCT158" s="123" t="e">
        <f>[32]Loka!#REF!</f>
        <v>#REF!</v>
      </c>
      <c r="JCU158" s="124" t="e">
        <f>[32]Loka!#REF!</f>
        <v>#REF!</v>
      </c>
      <c r="JCV158" s="125" t="e">
        <f>JCT158*[31]Loka!_xlbgnm.JCU16</f>
        <v>#REF!</v>
      </c>
      <c r="JCW158" s="62" t="s">
        <v>291</v>
      </c>
      <c r="JCX158" s="123" t="e">
        <f>[32]Loka!#REF!</f>
        <v>#REF!</v>
      </c>
      <c r="JCY158" s="124" t="e">
        <f>[32]Loka!#REF!</f>
        <v>#REF!</v>
      </c>
      <c r="JCZ158" s="125" t="e">
        <f>JCX158*[31]Loka!_xlbgnm.JCY16</f>
        <v>#REF!</v>
      </c>
      <c r="JDA158" s="62" t="s">
        <v>291</v>
      </c>
      <c r="JDB158" s="123" t="e">
        <f>[32]Loka!#REF!</f>
        <v>#REF!</v>
      </c>
      <c r="JDC158" s="124" t="e">
        <f>[32]Loka!#REF!</f>
        <v>#REF!</v>
      </c>
      <c r="JDD158" s="125" t="e">
        <f>JDB158*[31]Loka!_xlbgnm.JDC16</f>
        <v>#REF!</v>
      </c>
      <c r="JDE158" s="62" t="s">
        <v>291</v>
      </c>
      <c r="JDF158" s="123" t="e">
        <f>[32]Loka!#REF!</f>
        <v>#REF!</v>
      </c>
      <c r="JDG158" s="124" t="e">
        <f>[32]Loka!#REF!</f>
        <v>#REF!</v>
      </c>
      <c r="JDH158" s="125" t="e">
        <f>JDF158*[31]Loka!_xlbgnm.JDG16</f>
        <v>#REF!</v>
      </c>
      <c r="JDI158" s="62" t="s">
        <v>291</v>
      </c>
      <c r="JDJ158" s="123" t="e">
        <f>[32]Loka!#REF!</f>
        <v>#REF!</v>
      </c>
      <c r="JDK158" s="124" t="e">
        <f>[32]Loka!#REF!</f>
        <v>#REF!</v>
      </c>
      <c r="JDL158" s="125" t="e">
        <f>JDJ158*[31]Loka!_xlbgnm.JDK16</f>
        <v>#REF!</v>
      </c>
      <c r="JDM158" s="62" t="s">
        <v>291</v>
      </c>
      <c r="JDN158" s="123" t="e">
        <f>[32]Loka!#REF!</f>
        <v>#REF!</v>
      </c>
      <c r="JDO158" s="124" t="e">
        <f>[32]Loka!#REF!</f>
        <v>#REF!</v>
      </c>
      <c r="JDP158" s="125" t="e">
        <f>JDN158*[31]Loka!_xlbgnm.JDO16</f>
        <v>#REF!</v>
      </c>
      <c r="JDQ158" s="62" t="s">
        <v>291</v>
      </c>
      <c r="JDR158" s="123" t="e">
        <f>[32]Loka!#REF!</f>
        <v>#REF!</v>
      </c>
      <c r="JDS158" s="124" t="e">
        <f>[32]Loka!#REF!</f>
        <v>#REF!</v>
      </c>
      <c r="JDT158" s="125" t="e">
        <f>JDR158*[31]Loka!_xlbgnm.JDS16</f>
        <v>#REF!</v>
      </c>
      <c r="JDU158" s="62" t="s">
        <v>291</v>
      </c>
      <c r="JDV158" s="123" t="e">
        <f>[32]Loka!#REF!</f>
        <v>#REF!</v>
      </c>
      <c r="JDW158" s="124" t="e">
        <f>[32]Loka!#REF!</f>
        <v>#REF!</v>
      </c>
      <c r="JDX158" s="125" t="e">
        <f>JDV158*[31]Loka!_xlbgnm.JDW16</f>
        <v>#REF!</v>
      </c>
      <c r="JDY158" s="62" t="s">
        <v>291</v>
      </c>
      <c r="JDZ158" s="123" t="e">
        <f>[32]Loka!#REF!</f>
        <v>#REF!</v>
      </c>
      <c r="JEA158" s="124" t="e">
        <f>[32]Loka!#REF!</f>
        <v>#REF!</v>
      </c>
      <c r="JEB158" s="125" t="e">
        <f>JDZ158*[31]Loka!_xlbgnm.JEA16</f>
        <v>#REF!</v>
      </c>
      <c r="JEC158" s="62" t="s">
        <v>291</v>
      </c>
      <c r="JED158" s="123" t="e">
        <f>[32]Loka!#REF!</f>
        <v>#REF!</v>
      </c>
      <c r="JEE158" s="124" t="e">
        <f>[32]Loka!#REF!</f>
        <v>#REF!</v>
      </c>
      <c r="JEF158" s="125" t="e">
        <f>JED158*[31]Loka!_xlbgnm.JEE16</f>
        <v>#REF!</v>
      </c>
      <c r="JEG158" s="62" t="s">
        <v>291</v>
      </c>
      <c r="JEH158" s="123" t="e">
        <f>[32]Loka!#REF!</f>
        <v>#REF!</v>
      </c>
      <c r="JEI158" s="124" t="e">
        <f>[32]Loka!#REF!</f>
        <v>#REF!</v>
      </c>
      <c r="JEJ158" s="125" t="e">
        <f>JEH158*[31]Loka!_xlbgnm.JEI16</f>
        <v>#REF!</v>
      </c>
      <c r="JEK158" s="62" t="s">
        <v>291</v>
      </c>
      <c r="JEL158" s="123" t="e">
        <f>[32]Loka!#REF!</f>
        <v>#REF!</v>
      </c>
      <c r="JEM158" s="124" t="e">
        <f>[32]Loka!#REF!</f>
        <v>#REF!</v>
      </c>
      <c r="JEN158" s="125" t="e">
        <f>JEL158*[31]Loka!_xlbgnm.JEM16</f>
        <v>#REF!</v>
      </c>
      <c r="JEO158" s="62" t="s">
        <v>291</v>
      </c>
      <c r="JEP158" s="123" t="e">
        <f>[32]Loka!#REF!</f>
        <v>#REF!</v>
      </c>
      <c r="JEQ158" s="124" t="e">
        <f>[32]Loka!#REF!</f>
        <v>#REF!</v>
      </c>
      <c r="JER158" s="125" t="e">
        <f>JEP158*[31]Loka!_xlbgnm.JEQ16</f>
        <v>#REF!</v>
      </c>
      <c r="JES158" s="62" t="s">
        <v>291</v>
      </c>
      <c r="JET158" s="123" t="e">
        <f>[32]Loka!#REF!</f>
        <v>#REF!</v>
      </c>
      <c r="JEU158" s="124" t="e">
        <f>[32]Loka!#REF!</f>
        <v>#REF!</v>
      </c>
      <c r="JEV158" s="125" t="e">
        <f>JET158*[31]Loka!_xlbgnm.JEU16</f>
        <v>#REF!</v>
      </c>
      <c r="JEW158" s="62" t="s">
        <v>291</v>
      </c>
      <c r="JEX158" s="123" t="e">
        <f>[32]Loka!#REF!</f>
        <v>#REF!</v>
      </c>
      <c r="JEY158" s="124" t="e">
        <f>[32]Loka!#REF!</f>
        <v>#REF!</v>
      </c>
      <c r="JEZ158" s="125" t="e">
        <f>JEX158*[31]Loka!_xlbgnm.JEY16</f>
        <v>#REF!</v>
      </c>
      <c r="JFA158" s="62" t="s">
        <v>291</v>
      </c>
      <c r="JFB158" s="123" t="e">
        <f>[32]Loka!#REF!</f>
        <v>#REF!</v>
      </c>
      <c r="JFC158" s="124" t="e">
        <f>[32]Loka!#REF!</f>
        <v>#REF!</v>
      </c>
      <c r="JFD158" s="125" t="e">
        <f>JFB158*[31]Loka!_xlbgnm.JFC16</f>
        <v>#REF!</v>
      </c>
      <c r="JFE158" s="62" t="s">
        <v>291</v>
      </c>
      <c r="JFF158" s="123" t="e">
        <f>[32]Loka!#REF!</f>
        <v>#REF!</v>
      </c>
      <c r="JFG158" s="124" t="e">
        <f>[32]Loka!#REF!</f>
        <v>#REF!</v>
      </c>
      <c r="JFH158" s="125" t="e">
        <f>JFF158*[31]Loka!_xlbgnm.JFG16</f>
        <v>#REF!</v>
      </c>
      <c r="JFI158" s="62" t="s">
        <v>291</v>
      </c>
      <c r="JFJ158" s="123" t="e">
        <f>[32]Loka!#REF!</f>
        <v>#REF!</v>
      </c>
      <c r="JFK158" s="124" t="e">
        <f>[32]Loka!#REF!</f>
        <v>#REF!</v>
      </c>
      <c r="JFL158" s="125" t="e">
        <f>JFJ158*[31]Loka!_xlbgnm.JFK16</f>
        <v>#REF!</v>
      </c>
      <c r="JFM158" s="62" t="s">
        <v>291</v>
      </c>
      <c r="JFN158" s="123" t="e">
        <f>[32]Loka!#REF!</f>
        <v>#REF!</v>
      </c>
      <c r="JFO158" s="124" t="e">
        <f>[32]Loka!#REF!</f>
        <v>#REF!</v>
      </c>
      <c r="JFP158" s="125" t="e">
        <f>JFN158*[31]Loka!_xlbgnm.JFO16</f>
        <v>#REF!</v>
      </c>
      <c r="JFQ158" s="62" t="s">
        <v>291</v>
      </c>
      <c r="JFR158" s="123" t="e">
        <f>[32]Loka!#REF!</f>
        <v>#REF!</v>
      </c>
      <c r="JFS158" s="124" t="e">
        <f>[32]Loka!#REF!</f>
        <v>#REF!</v>
      </c>
      <c r="JFT158" s="125" t="e">
        <f>JFR158*[31]Loka!_xlbgnm.JFS16</f>
        <v>#REF!</v>
      </c>
      <c r="JFU158" s="62" t="s">
        <v>291</v>
      </c>
      <c r="JFV158" s="123" t="e">
        <f>[32]Loka!#REF!</f>
        <v>#REF!</v>
      </c>
      <c r="JFW158" s="124" t="e">
        <f>[32]Loka!#REF!</f>
        <v>#REF!</v>
      </c>
      <c r="JFX158" s="125" t="e">
        <f>JFV158*[31]Loka!_xlbgnm.JFW16</f>
        <v>#REF!</v>
      </c>
      <c r="JFY158" s="62" t="s">
        <v>291</v>
      </c>
      <c r="JFZ158" s="123" t="e">
        <f>[32]Loka!#REF!</f>
        <v>#REF!</v>
      </c>
      <c r="JGA158" s="124" t="e">
        <f>[32]Loka!#REF!</f>
        <v>#REF!</v>
      </c>
      <c r="JGB158" s="125" t="e">
        <f>JFZ158*[31]Loka!_xlbgnm.JGA16</f>
        <v>#REF!</v>
      </c>
      <c r="JGC158" s="62" t="s">
        <v>291</v>
      </c>
      <c r="JGD158" s="123" t="e">
        <f>[32]Loka!#REF!</f>
        <v>#REF!</v>
      </c>
      <c r="JGE158" s="124" t="e">
        <f>[32]Loka!#REF!</f>
        <v>#REF!</v>
      </c>
      <c r="JGF158" s="125" t="e">
        <f>JGD158*[31]Loka!_xlbgnm.JGE16</f>
        <v>#REF!</v>
      </c>
      <c r="JGG158" s="62" t="s">
        <v>291</v>
      </c>
      <c r="JGH158" s="123" t="e">
        <f>[32]Loka!#REF!</f>
        <v>#REF!</v>
      </c>
      <c r="JGI158" s="124" t="e">
        <f>[32]Loka!#REF!</f>
        <v>#REF!</v>
      </c>
      <c r="JGJ158" s="125" t="e">
        <f>JGH158*[31]Loka!_xlbgnm.JGI16</f>
        <v>#REF!</v>
      </c>
      <c r="JGK158" s="62" t="s">
        <v>291</v>
      </c>
      <c r="JGL158" s="123" t="e">
        <f>[32]Loka!#REF!</f>
        <v>#REF!</v>
      </c>
      <c r="JGM158" s="124" t="e">
        <f>[32]Loka!#REF!</f>
        <v>#REF!</v>
      </c>
      <c r="JGN158" s="125" t="e">
        <f>JGL158*[31]Loka!_xlbgnm.JGM16</f>
        <v>#REF!</v>
      </c>
      <c r="JGO158" s="62" t="s">
        <v>291</v>
      </c>
      <c r="JGP158" s="123" t="e">
        <f>[32]Loka!#REF!</f>
        <v>#REF!</v>
      </c>
      <c r="JGQ158" s="124" t="e">
        <f>[32]Loka!#REF!</f>
        <v>#REF!</v>
      </c>
      <c r="JGR158" s="125" t="e">
        <f>JGP158*[31]Loka!_xlbgnm.JGQ16</f>
        <v>#REF!</v>
      </c>
      <c r="JGS158" s="62" t="s">
        <v>291</v>
      </c>
      <c r="JGT158" s="123" t="e">
        <f>[32]Loka!#REF!</f>
        <v>#REF!</v>
      </c>
      <c r="JGU158" s="124" t="e">
        <f>[32]Loka!#REF!</f>
        <v>#REF!</v>
      </c>
      <c r="JGV158" s="125" t="e">
        <f>JGT158*[31]Loka!_xlbgnm.JGU16</f>
        <v>#REF!</v>
      </c>
      <c r="JGW158" s="62" t="s">
        <v>291</v>
      </c>
      <c r="JGX158" s="123" t="e">
        <f>[32]Loka!#REF!</f>
        <v>#REF!</v>
      </c>
      <c r="JGY158" s="124" t="e">
        <f>[32]Loka!#REF!</f>
        <v>#REF!</v>
      </c>
      <c r="JGZ158" s="125" t="e">
        <f>JGX158*[31]Loka!_xlbgnm.JGY16</f>
        <v>#REF!</v>
      </c>
      <c r="JHA158" s="62" t="s">
        <v>291</v>
      </c>
      <c r="JHB158" s="123" t="e">
        <f>[32]Loka!#REF!</f>
        <v>#REF!</v>
      </c>
      <c r="JHC158" s="124" t="e">
        <f>[32]Loka!#REF!</f>
        <v>#REF!</v>
      </c>
      <c r="JHD158" s="125" t="e">
        <f>JHB158*[31]Loka!_xlbgnm.JHC16</f>
        <v>#REF!</v>
      </c>
      <c r="JHE158" s="62" t="s">
        <v>291</v>
      </c>
      <c r="JHF158" s="123" t="e">
        <f>[32]Loka!#REF!</f>
        <v>#REF!</v>
      </c>
      <c r="JHG158" s="124" t="e">
        <f>[32]Loka!#REF!</f>
        <v>#REF!</v>
      </c>
      <c r="JHH158" s="125" t="e">
        <f>JHF158*[31]Loka!_xlbgnm.JHG16</f>
        <v>#REF!</v>
      </c>
      <c r="JHI158" s="62" t="s">
        <v>291</v>
      </c>
      <c r="JHJ158" s="123" t="e">
        <f>[32]Loka!#REF!</f>
        <v>#REF!</v>
      </c>
      <c r="JHK158" s="124" t="e">
        <f>[32]Loka!#REF!</f>
        <v>#REF!</v>
      </c>
      <c r="JHL158" s="125" t="e">
        <f>JHJ158*[31]Loka!_xlbgnm.JHK16</f>
        <v>#REF!</v>
      </c>
      <c r="JHM158" s="62" t="s">
        <v>291</v>
      </c>
      <c r="JHN158" s="123" t="e">
        <f>[32]Loka!#REF!</f>
        <v>#REF!</v>
      </c>
      <c r="JHO158" s="124" t="e">
        <f>[32]Loka!#REF!</f>
        <v>#REF!</v>
      </c>
      <c r="JHP158" s="125" t="e">
        <f>JHN158*[31]Loka!_xlbgnm.JHO16</f>
        <v>#REF!</v>
      </c>
      <c r="JHQ158" s="62" t="s">
        <v>291</v>
      </c>
      <c r="JHR158" s="123" t="e">
        <f>[32]Loka!#REF!</f>
        <v>#REF!</v>
      </c>
      <c r="JHS158" s="124" t="e">
        <f>[32]Loka!#REF!</f>
        <v>#REF!</v>
      </c>
      <c r="JHT158" s="125" t="e">
        <f>JHR158*[31]Loka!_xlbgnm.JHS16</f>
        <v>#REF!</v>
      </c>
      <c r="JHU158" s="62" t="s">
        <v>291</v>
      </c>
      <c r="JHV158" s="123" t="e">
        <f>[32]Loka!#REF!</f>
        <v>#REF!</v>
      </c>
      <c r="JHW158" s="124" t="e">
        <f>[32]Loka!#REF!</f>
        <v>#REF!</v>
      </c>
      <c r="JHX158" s="125" t="e">
        <f>JHV158*[31]Loka!_xlbgnm.JHW16</f>
        <v>#REF!</v>
      </c>
      <c r="JHY158" s="62" t="s">
        <v>291</v>
      </c>
      <c r="JHZ158" s="123" t="e">
        <f>[32]Loka!#REF!</f>
        <v>#REF!</v>
      </c>
      <c r="JIA158" s="124" t="e">
        <f>[32]Loka!#REF!</f>
        <v>#REF!</v>
      </c>
      <c r="JIB158" s="125" t="e">
        <f>JHZ158*[31]Loka!_xlbgnm.JIA16</f>
        <v>#REF!</v>
      </c>
      <c r="JIC158" s="62" t="s">
        <v>291</v>
      </c>
      <c r="JID158" s="123" t="e">
        <f>[32]Loka!#REF!</f>
        <v>#REF!</v>
      </c>
      <c r="JIE158" s="124" t="e">
        <f>[32]Loka!#REF!</f>
        <v>#REF!</v>
      </c>
      <c r="JIF158" s="125" t="e">
        <f>JID158*[31]Loka!_xlbgnm.JIE16</f>
        <v>#REF!</v>
      </c>
      <c r="JIG158" s="62" t="s">
        <v>291</v>
      </c>
      <c r="JIH158" s="123" t="e">
        <f>[32]Loka!#REF!</f>
        <v>#REF!</v>
      </c>
      <c r="JII158" s="124" t="e">
        <f>[32]Loka!#REF!</f>
        <v>#REF!</v>
      </c>
      <c r="JIJ158" s="125" t="e">
        <f>JIH158*[31]Loka!_xlbgnm.JII16</f>
        <v>#REF!</v>
      </c>
      <c r="JIK158" s="62" t="s">
        <v>291</v>
      </c>
      <c r="JIL158" s="123" t="e">
        <f>[32]Loka!#REF!</f>
        <v>#REF!</v>
      </c>
      <c r="JIM158" s="124" t="e">
        <f>[32]Loka!#REF!</f>
        <v>#REF!</v>
      </c>
      <c r="JIN158" s="125" t="e">
        <f>JIL158*[31]Loka!_xlbgnm.JIM16</f>
        <v>#REF!</v>
      </c>
      <c r="JIO158" s="62" t="s">
        <v>291</v>
      </c>
      <c r="JIP158" s="123" t="e">
        <f>[32]Loka!#REF!</f>
        <v>#REF!</v>
      </c>
      <c r="JIQ158" s="124" t="e">
        <f>[32]Loka!#REF!</f>
        <v>#REF!</v>
      </c>
      <c r="JIR158" s="125" t="e">
        <f>JIP158*[31]Loka!_xlbgnm.JIQ16</f>
        <v>#REF!</v>
      </c>
      <c r="JIS158" s="62" t="s">
        <v>291</v>
      </c>
      <c r="JIT158" s="123" t="e">
        <f>[32]Loka!#REF!</f>
        <v>#REF!</v>
      </c>
      <c r="JIU158" s="124" t="e">
        <f>[32]Loka!#REF!</f>
        <v>#REF!</v>
      </c>
      <c r="JIV158" s="125" t="e">
        <f>JIT158*[31]Loka!_xlbgnm.JIU16</f>
        <v>#REF!</v>
      </c>
      <c r="JIW158" s="62" t="s">
        <v>291</v>
      </c>
      <c r="JIX158" s="123" t="e">
        <f>[32]Loka!#REF!</f>
        <v>#REF!</v>
      </c>
      <c r="JIY158" s="124" t="e">
        <f>[32]Loka!#REF!</f>
        <v>#REF!</v>
      </c>
      <c r="JIZ158" s="125" t="e">
        <f>JIX158*[31]Loka!_xlbgnm.JIY16</f>
        <v>#REF!</v>
      </c>
      <c r="JJA158" s="62" t="s">
        <v>291</v>
      </c>
      <c r="JJB158" s="123" t="e">
        <f>[32]Loka!#REF!</f>
        <v>#REF!</v>
      </c>
      <c r="JJC158" s="124" t="e">
        <f>[32]Loka!#REF!</f>
        <v>#REF!</v>
      </c>
      <c r="JJD158" s="125" t="e">
        <f>JJB158*[31]Loka!_xlbgnm.JJC16</f>
        <v>#REF!</v>
      </c>
      <c r="JJE158" s="62" t="s">
        <v>291</v>
      </c>
      <c r="JJF158" s="123" t="e">
        <f>[32]Loka!#REF!</f>
        <v>#REF!</v>
      </c>
      <c r="JJG158" s="124" t="e">
        <f>[32]Loka!#REF!</f>
        <v>#REF!</v>
      </c>
      <c r="JJH158" s="125" t="e">
        <f>JJF158*[31]Loka!_xlbgnm.JJG16</f>
        <v>#REF!</v>
      </c>
      <c r="JJI158" s="62" t="s">
        <v>291</v>
      </c>
      <c r="JJJ158" s="123" t="e">
        <f>[32]Loka!#REF!</f>
        <v>#REF!</v>
      </c>
      <c r="JJK158" s="124" t="e">
        <f>[32]Loka!#REF!</f>
        <v>#REF!</v>
      </c>
      <c r="JJL158" s="125" t="e">
        <f>JJJ158*[31]Loka!_xlbgnm.JJK16</f>
        <v>#REF!</v>
      </c>
      <c r="JJM158" s="62" t="s">
        <v>291</v>
      </c>
      <c r="JJN158" s="123" t="e">
        <f>[32]Loka!#REF!</f>
        <v>#REF!</v>
      </c>
      <c r="JJO158" s="124" t="e">
        <f>[32]Loka!#REF!</f>
        <v>#REF!</v>
      </c>
      <c r="JJP158" s="125" t="e">
        <f>JJN158*[31]Loka!_xlbgnm.JJO16</f>
        <v>#REF!</v>
      </c>
      <c r="JJQ158" s="62" t="s">
        <v>291</v>
      </c>
      <c r="JJR158" s="123" t="e">
        <f>[32]Loka!#REF!</f>
        <v>#REF!</v>
      </c>
      <c r="JJS158" s="124" t="e">
        <f>[32]Loka!#REF!</f>
        <v>#REF!</v>
      </c>
      <c r="JJT158" s="125" t="e">
        <f>JJR158*[31]Loka!_xlbgnm.JJS16</f>
        <v>#REF!</v>
      </c>
      <c r="JJU158" s="62" t="s">
        <v>291</v>
      </c>
      <c r="JJV158" s="123" t="e">
        <f>[32]Loka!#REF!</f>
        <v>#REF!</v>
      </c>
      <c r="JJW158" s="124" t="e">
        <f>[32]Loka!#REF!</f>
        <v>#REF!</v>
      </c>
      <c r="JJX158" s="125" t="e">
        <f>JJV158*[31]Loka!_xlbgnm.JJW16</f>
        <v>#REF!</v>
      </c>
      <c r="JJY158" s="62" t="s">
        <v>291</v>
      </c>
      <c r="JJZ158" s="123" t="e">
        <f>[32]Loka!#REF!</f>
        <v>#REF!</v>
      </c>
      <c r="JKA158" s="124" t="e">
        <f>[32]Loka!#REF!</f>
        <v>#REF!</v>
      </c>
      <c r="JKB158" s="125" t="e">
        <f>JJZ158*[31]Loka!_xlbgnm.JKA16</f>
        <v>#REF!</v>
      </c>
      <c r="JKC158" s="62" t="s">
        <v>291</v>
      </c>
      <c r="JKD158" s="123" t="e">
        <f>[32]Loka!#REF!</f>
        <v>#REF!</v>
      </c>
      <c r="JKE158" s="124" t="e">
        <f>[32]Loka!#REF!</f>
        <v>#REF!</v>
      </c>
      <c r="JKF158" s="125" t="e">
        <f>JKD158*[31]Loka!_xlbgnm.JKE16</f>
        <v>#REF!</v>
      </c>
      <c r="JKG158" s="62" t="s">
        <v>291</v>
      </c>
      <c r="JKH158" s="123" t="e">
        <f>[32]Loka!#REF!</f>
        <v>#REF!</v>
      </c>
      <c r="JKI158" s="124" t="e">
        <f>[32]Loka!#REF!</f>
        <v>#REF!</v>
      </c>
      <c r="JKJ158" s="125" t="e">
        <f>JKH158*[31]Loka!_xlbgnm.JKI16</f>
        <v>#REF!</v>
      </c>
      <c r="JKK158" s="62" t="s">
        <v>291</v>
      </c>
      <c r="JKL158" s="123" t="e">
        <f>[32]Loka!#REF!</f>
        <v>#REF!</v>
      </c>
      <c r="JKM158" s="124" t="e">
        <f>[32]Loka!#REF!</f>
        <v>#REF!</v>
      </c>
      <c r="JKN158" s="125" t="e">
        <f>JKL158*[31]Loka!_xlbgnm.JKM16</f>
        <v>#REF!</v>
      </c>
      <c r="JKO158" s="62" t="s">
        <v>291</v>
      </c>
      <c r="JKP158" s="123" t="e">
        <f>[32]Loka!#REF!</f>
        <v>#REF!</v>
      </c>
      <c r="JKQ158" s="124" t="e">
        <f>[32]Loka!#REF!</f>
        <v>#REF!</v>
      </c>
      <c r="JKR158" s="125" t="e">
        <f>JKP158*[31]Loka!_xlbgnm.JKQ16</f>
        <v>#REF!</v>
      </c>
      <c r="JKS158" s="62" t="s">
        <v>291</v>
      </c>
      <c r="JKT158" s="123" t="e">
        <f>[32]Loka!#REF!</f>
        <v>#REF!</v>
      </c>
      <c r="JKU158" s="124" t="e">
        <f>[32]Loka!#REF!</f>
        <v>#REF!</v>
      </c>
      <c r="JKV158" s="125" t="e">
        <f>JKT158*[31]Loka!_xlbgnm.JKU16</f>
        <v>#REF!</v>
      </c>
      <c r="JKW158" s="62" t="s">
        <v>291</v>
      </c>
      <c r="JKX158" s="123" t="e">
        <f>[32]Loka!#REF!</f>
        <v>#REF!</v>
      </c>
      <c r="JKY158" s="124" t="e">
        <f>[32]Loka!#REF!</f>
        <v>#REF!</v>
      </c>
      <c r="JKZ158" s="125" t="e">
        <f>JKX158*[31]Loka!_xlbgnm.JKY16</f>
        <v>#REF!</v>
      </c>
      <c r="JLA158" s="62" t="s">
        <v>291</v>
      </c>
      <c r="JLB158" s="123" t="e">
        <f>[32]Loka!#REF!</f>
        <v>#REF!</v>
      </c>
      <c r="JLC158" s="124" t="e">
        <f>[32]Loka!#REF!</f>
        <v>#REF!</v>
      </c>
      <c r="JLD158" s="125" t="e">
        <f>JLB158*[31]Loka!_xlbgnm.JLC16</f>
        <v>#REF!</v>
      </c>
      <c r="JLE158" s="62" t="s">
        <v>291</v>
      </c>
      <c r="JLF158" s="123" t="e">
        <f>[32]Loka!#REF!</f>
        <v>#REF!</v>
      </c>
      <c r="JLG158" s="124" t="e">
        <f>[32]Loka!#REF!</f>
        <v>#REF!</v>
      </c>
      <c r="JLH158" s="125" t="e">
        <f>JLF158*[31]Loka!_xlbgnm.JLG16</f>
        <v>#REF!</v>
      </c>
      <c r="JLI158" s="62" t="s">
        <v>291</v>
      </c>
      <c r="JLJ158" s="123" t="e">
        <f>[32]Loka!#REF!</f>
        <v>#REF!</v>
      </c>
      <c r="JLK158" s="124" t="e">
        <f>[32]Loka!#REF!</f>
        <v>#REF!</v>
      </c>
      <c r="JLL158" s="125" t="e">
        <f>JLJ158*[31]Loka!_xlbgnm.JLK16</f>
        <v>#REF!</v>
      </c>
      <c r="JLM158" s="62" t="s">
        <v>291</v>
      </c>
      <c r="JLN158" s="123" t="e">
        <f>[32]Loka!#REF!</f>
        <v>#REF!</v>
      </c>
      <c r="JLO158" s="124" t="e">
        <f>[32]Loka!#REF!</f>
        <v>#REF!</v>
      </c>
      <c r="JLP158" s="125" t="e">
        <f>JLN158*[31]Loka!_xlbgnm.JLO16</f>
        <v>#REF!</v>
      </c>
      <c r="JLQ158" s="62" t="s">
        <v>291</v>
      </c>
      <c r="JLR158" s="123" t="e">
        <f>[32]Loka!#REF!</f>
        <v>#REF!</v>
      </c>
      <c r="JLS158" s="124" t="e">
        <f>[32]Loka!#REF!</f>
        <v>#REF!</v>
      </c>
      <c r="JLT158" s="125" t="e">
        <f>JLR158*[31]Loka!_xlbgnm.JLS16</f>
        <v>#REF!</v>
      </c>
      <c r="JLU158" s="62" t="s">
        <v>291</v>
      </c>
      <c r="JLV158" s="123" t="e">
        <f>[32]Loka!#REF!</f>
        <v>#REF!</v>
      </c>
      <c r="JLW158" s="124" t="e">
        <f>[32]Loka!#REF!</f>
        <v>#REF!</v>
      </c>
      <c r="JLX158" s="125" t="e">
        <f>JLV158*[31]Loka!_xlbgnm.JLW16</f>
        <v>#REF!</v>
      </c>
      <c r="JLY158" s="62" t="s">
        <v>291</v>
      </c>
      <c r="JLZ158" s="123" t="e">
        <f>[32]Loka!#REF!</f>
        <v>#REF!</v>
      </c>
      <c r="JMA158" s="124" t="e">
        <f>[32]Loka!#REF!</f>
        <v>#REF!</v>
      </c>
      <c r="JMB158" s="125" t="e">
        <f>JLZ158*[31]Loka!_xlbgnm.JMA16</f>
        <v>#REF!</v>
      </c>
      <c r="JMC158" s="62" t="s">
        <v>291</v>
      </c>
      <c r="JMD158" s="123" t="e">
        <f>[32]Loka!#REF!</f>
        <v>#REF!</v>
      </c>
      <c r="JME158" s="124" t="e">
        <f>[32]Loka!#REF!</f>
        <v>#REF!</v>
      </c>
      <c r="JMF158" s="125" t="e">
        <f>JMD158*[31]Loka!_xlbgnm.JME16</f>
        <v>#REF!</v>
      </c>
      <c r="JMG158" s="62" t="s">
        <v>291</v>
      </c>
      <c r="JMH158" s="123" t="e">
        <f>[32]Loka!#REF!</f>
        <v>#REF!</v>
      </c>
      <c r="JMI158" s="124" t="e">
        <f>[32]Loka!#REF!</f>
        <v>#REF!</v>
      </c>
      <c r="JMJ158" s="125" t="e">
        <f>JMH158*[31]Loka!_xlbgnm.JMI16</f>
        <v>#REF!</v>
      </c>
      <c r="JMK158" s="62" t="s">
        <v>291</v>
      </c>
      <c r="JML158" s="123" t="e">
        <f>[32]Loka!#REF!</f>
        <v>#REF!</v>
      </c>
      <c r="JMM158" s="124" t="e">
        <f>[32]Loka!#REF!</f>
        <v>#REF!</v>
      </c>
      <c r="JMN158" s="125" t="e">
        <f>JML158*[31]Loka!_xlbgnm.JMM16</f>
        <v>#REF!</v>
      </c>
      <c r="JMO158" s="62" t="s">
        <v>291</v>
      </c>
      <c r="JMP158" s="123" t="e">
        <f>[32]Loka!#REF!</f>
        <v>#REF!</v>
      </c>
      <c r="JMQ158" s="124" t="e">
        <f>[32]Loka!#REF!</f>
        <v>#REF!</v>
      </c>
      <c r="JMR158" s="125" t="e">
        <f>JMP158*[31]Loka!_xlbgnm.JMQ16</f>
        <v>#REF!</v>
      </c>
      <c r="JMS158" s="62" t="s">
        <v>291</v>
      </c>
      <c r="JMT158" s="123" t="e">
        <f>[32]Loka!#REF!</f>
        <v>#REF!</v>
      </c>
      <c r="JMU158" s="124" t="e">
        <f>[32]Loka!#REF!</f>
        <v>#REF!</v>
      </c>
      <c r="JMV158" s="125" t="e">
        <f>JMT158*[31]Loka!_xlbgnm.JMU16</f>
        <v>#REF!</v>
      </c>
      <c r="JMW158" s="62" t="s">
        <v>291</v>
      </c>
      <c r="JMX158" s="123" t="e">
        <f>[32]Loka!#REF!</f>
        <v>#REF!</v>
      </c>
      <c r="JMY158" s="124" t="e">
        <f>[32]Loka!#REF!</f>
        <v>#REF!</v>
      </c>
      <c r="JMZ158" s="125" t="e">
        <f>JMX158*[31]Loka!_xlbgnm.JMY16</f>
        <v>#REF!</v>
      </c>
      <c r="JNA158" s="62" t="s">
        <v>291</v>
      </c>
      <c r="JNB158" s="123" t="e">
        <f>[32]Loka!#REF!</f>
        <v>#REF!</v>
      </c>
      <c r="JNC158" s="124" t="e">
        <f>[32]Loka!#REF!</f>
        <v>#REF!</v>
      </c>
      <c r="JND158" s="125" t="e">
        <f>JNB158*[31]Loka!_xlbgnm.JNC16</f>
        <v>#REF!</v>
      </c>
      <c r="JNE158" s="62" t="s">
        <v>291</v>
      </c>
      <c r="JNF158" s="123" t="e">
        <f>[32]Loka!#REF!</f>
        <v>#REF!</v>
      </c>
      <c r="JNG158" s="124" t="e">
        <f>[32]Loka!#REF!</f>
        <v>#REF!</v>
      </c>
      <c r="JNH158" s="125" t="e">
        <f>JNF158*[31]Loka!_xlbgnm.JNG16</f>
        <v>#REF!</v>
      </c>
      <c r="JNI158" s="62" t="s">
        <v>291</v>
      </c>
      <c r="JNJ158" s="123" t="e">
        <f>[32]Loka!#REF!</f>
        <v>#REF!</v>
      </c>
      <c r="JNK158" s="124" t="e">
        <f>[32]Loka!#REF!</f>
        <v>#REF!</v>
      </c>
      <c r="JNL158" s="125" t="e">
        <f>JNJ158*[31]Loka!_xlbgnm.JNK16</f>
        <v>#REF!</v>
      </c>
      <c r="JNM158" s="62" t="s">
        <v>291</v>
      </c>
      <c r="JNN158" s="123" t="e">
        <f>[32]Loka!#REF!</f>
        <v>#REF!</v>
      </c>
      <c r="JNO158" s="124" t="e">
        <f>[32]Loka!#REF!</f>
        <v>#REF!</v>
      </c>
      <c r="JNP158" s="125" t="e">
        <f>JNN158*[31]Loka!_xlbgnm.JNO16</f>
        <v>#REF!</v>
      </c>
      <c r="JNQ158" s="62" t="s">
        <v>291</v>
      </c>
      <c r="JNR158" s="123" t="e">
        <f>[32]Loka!#REF!</f>
        <v>#REF!</v>
      </c>
      <c r="JNS158" s="124" t="e">
        <f>[32]Loka!#REF!</f>
        <v>#REF!</v>
      </c>
      <c r="JNT158" s="125" t="e">
        <f>JNR158*[31]Loka!_xlbgnm.JNS16</f>
        <v>#REF!</v>
      </c>
      <c r="JNU158" s="62" t="s">
        <v>291</v>
      </c>
      <c r="JNV158" s="123" t="e">
        <f>[32]Loka!#REF!</f>
        <v>#REF!</v>
      </c>
      <c r="JNW158" s="124" t="e">
        <f>[32]Loka!#REF!</f>
        <v>#REF!</v>
      </c>
      <c r="JNX158" s="125" t="e">
        <f>JNV158*[31]Loka!_xlbgnm.JNW16</f>
        <v>#REF!</v>
      </c>
      <c r="JNY158" s="62" t="s">
        <v>291</v>
      </c>
      <c r="JNZ158" s="123" t="e">
        <f>[32]Loka!#REF!</f>
        <v>#REF!</v>
      </c>
      <c r="JOA158" s="124" t="e">
        <f>[32]Loka!#REF!</f>
        <v>#REF!</v>
      </c>
      <c r="JOB158" s="125" t="e">
        <f>JNZ158*[31]Loka!_xlbgnm.JOA16</f>
        <v>#REF!</v>
      </c>
      <c r="JOC158" s="62" t="s">
        <v>291</v>
      </c>
      <c r="JOD158" s="123" t="e">
        <f>[32]Loka!#REF!</f>
        <v>#REF!</v>
      </c>
      <c r="JOE158" s="124" t="e">
        <f>[32]Loka!#REF!</f>
        <v>#REF!</v>
      </c>
      <c r="JOF158" s="125" t="e">
        <f>JOD158*[31]Loka!_xlbgnm.JOE16</f>
        <v>#REF!</v>
      </c>
      <c r="JOG158" s="62" t="s">
        <v>291</v>
      </c>
      <c r="JOH158" s="123" t="e">
        <f>[32]Loka!#REF!</f>
        <v>#REF!</v>
      </c>
      <c r="JOI158" s="124" t="e">
        <f>[32]Loka!#REF!</f>
        <v>#REF!</v>
      </c>
      <c r="JOJ158" s="125" t="e">
        <f>JOH158*[31]Loka!_xlbgnm.JOI16</f>
        <v>#REF!</v>
      </c>
      <c r="JOK158" s="62" t="s">
        <v>291</v>
      </c>
      <c r="JOL158" s="123" t="e">
        <f>[32]Loka!#REF!</f>
        <v>#REF!</v>
      </c>
      <c r="JOM158" s="124" t="e">
        <f>[32]Loka!#REF!</f>
        <v>#REF!</v>
      </c>
      <c r="JON158" s="125" t="e">
        <f>JOL158*[31]Loka!_xlbgnm.JOM16</f>
        <v>#REF!</v>
      </c>
      <c r="JOO158" s="62" t="s">
        <v>291</v>
      </c>
      <c r="JOP158" s="123" t="e">
        <f>[32]Loka!#REF!</f>
        <v>#REF!</v>
      </c>
      <c r="JOQ158" s="124" t="e">
        <f>[32]Loka!#REF!</f>
        <v>#REF!</v>
      </c>
      <c r="JOR158" s="125" t="e">
        <f>JOP158*[31]Loka!_xlbgnm.JOQ16</f>
        <v>#REF!</v>
      </c>
      <c r="JOS158" s="62" t="s">
        <v>291</v>
      </c>
      <c r="JOT158" s="123" t="e">
        <f>[32]Loka!#REF!</f>
        <v>#REF!</v>
      </c>
      <c r="JOU158" s="124" t="e">
        <f>[32]Loka!#REF!</f>
        <v>#REF!</v>
      </c>
      <c r="JOV158" s="125" t="e">
        <f>JOT158*[31]Loka!_xlbgnm.JOU16</f>
        <v>#REF!</v>
      </c>
      <c r="JOW158" s="62" t="s">
        <v>291</v>
      </c>
      <c r="JOX158" s="123" t="e">
        <f>[32]Loka!#REF!</f>
        <v>#REF!</v>
      </c>
      <c r="JOY158" s="124" t="e">
        <f>[32]Loka!#REF!</f>
        <v>#REF!</v>
      </c>
      <c r="JOZ158" s="125" t="e">
        <f>JOX158*[31]Loka!_xlbgnm.JOY16</f>
        <v>#REF!</v>
      </c>
      <c r="JPA158" s="62" t="s">
        <v>291</v>
      </c>
      <c r="JPB158" s="123" t="e">
        <f>[32]Loka!#REF!</f>
        <v>#REF!</v>
      </c>
      <c r="JPC158" s="124" t="e">
        <f>[32]Loka!#REF!</f>
        <v>#REF!</v>
      </c>
      <c r="JPD158" s="125" t="e">
        <f>JPB158*[31]Loka!_xlbgnm.JPC16</f>
        <v>#REF!</v>
      </c>
      <c r="JPE158" s="62" t="s">
        <v>291</v>
      </c>
      <c r="JPF158" s="123" t="e">
        <f>[32]Loka!#REF!</f>
        <v>#REF!</v>
      </c>
      <c r="JPG158" s="124" t="e">
        <f>[32]Loka!#REF!</f>
        <v>#REF!</v>
      </c>
      <c r="JPH158" s="125" t="e">
        <f>JPF158*[31]Loka!_xlbgnm.JPG16</f>
        <v>#REF!</v>
      </c>
      <c r="JPI158" s="62" t="s">
        <v>291</v>
      </c>
      <c r="JPJ158" s="123" t="e">
        <f>[32]Loka!#REF!</f>
        <v>#REF!</v>
      </c>
      <c r="JPK158" s="124" t="e">
        <f>[32]Loka!#REF!</f>
        <v>#REF!</v>
      </c>
      <c r="JPL158" s="125" t="e">
        <f>JPJ158*[31]Loka!_xlbgnm.JPK16</f>
        <v>#REF!</v>
      </c>
      <c r="JPM158" s="62" t="s">
        <v>291</v>
      </c>
      <c r="JPN158" s="123" t="e">
        <f>[32]Loka!#REF!</f>
        <v>#REF!</v>
      </c>
      <c r="JPO158" s="124" t="e">
        <f>[32]Loka!#REF!</f>
        <v>#REF!</v>
      </c>
      <c r="JPP158" s="125" t="e">
        <f>JPN158*[31]Loka!_xlbgnm.JPO16</f>
        <v>#REF!</v>
      </c>
      <c r="JPQ158" s="62" t="s">
        <v>291</v>
      </c>
      <c r="JPR158" s="123" t="e">
        <f>[32]Loka!#REF!</f>
        <v>#REF!</v>
      </c>
      <c r="JPS158" s="124" t="e">
        <f>[32]Loka!#REF!</f>
        <v>#REF!</v>
      </c>
      <c r="JPT158" s="125" t="e">
        <f>JPR158*[31]Loka!_xlbgnm.JPS16</f>
        <v>#REF!</v>
      </c>
      <c r="JPU158" s="62" t="s">
        <v>291</v>
      </c>
      <c r="JPV158" s="123" t="e">
        <f>[32]Loka!#REF!</f>
        <v>#REF!</v>
      </c>
      <c r="JPW158" s="124" t="e">
        <f>[32]Loka!#REF!</f>
        <v>#REF!</v>
      </c>
      <c r="JPX158" s="125" t="e">
        <f>JPV158*[31]Loka!_xlbgnm.JPW16</f>
        <v>#REF!</v>
      </c>
      <c r="JPY158" s="62" t="s">
        <v>291</v>
      </c>
      <c r="JPZ158" s="123" t="e">
        <f>[32]Loka!#REF!</f>
        <v>#REF!</v>
      </c>
      <c r="JQA158" s="124" t="e">
        <f>[32]Loka!#REF!</f>
        <v>#REF!</v>
      </c>
      <c r="JQB158" s="125" t="e">
        <f>JPZ158*[31]Loka!_xlbgnm.JQA16</f>
        <v>#REF!</v>
      </c>
      <c r="JQC158" s="62" t="s">
        <v>291</v>
      </c>
      <c r="JQD158" s="123" t="e">
        <f>[32]Loka!#REF!</f>
        <v>#REF!</v>
      </c>
      <c r="JQE158" s="124" t="e">
        <f>[32]Loka!#REF!</f>
        <v>#REF!</v>
      </c>
      <c r="JQF158" s="125" t="e">
        <f>JQD158*[31]Loka!_xlbgnm.JQE16</f>
        <v>#REF!</v>
      </c>
      <c r="JQG158" s="62" t="s">
        <v>291</v>
      </c>
      <c r="JQH158" s="123" t="e">
        <f>[32]Loka!#REF!</f>
        <v>#REF!</v>
      </c>
      <c r="JQI158" s="124" t="e">
        <f>[32]Loka!#REF!</f>
        <v>#REF!</v>
      </c>
      <c r="JQJ158" s="125" t="e">
        <f>JQH158*[31]Loka!_xlbgnm.JQI16</f>
        <v>#REF!</v>
      </c>
      <c r="JQK158" s="62" t="s">
        <v>291</v>
      </c>
      <c r="JQL158" s="123" t="e">
        <f>[32]Loka!#REF!</f>
        <v>#REF!</v>
      </c>
      <c r="JQM158" s="124" t="e">
        <f>[32]Loka!#REF!</f>
        <v>#REF!</v>
      </c>
      <c r="JQN158" s="125" t="e">
        <f>JQL158*[31]Loka!_xlbgnm.JQM16</f>
        <v>#REF!</v>
      </c>
      <c r="JQO158" s="62" t="s">
        <v>291</v>
      </c>
      <c r="JQP158" s="123" t="e">
        <f>[32]Loka!#REF!</f>
        <v>#REF!</v>
      </c>
      <c r="JQQ158" s="124" t="e">
        <f>[32]Loka!#REF!</f>
        <v>#REF!</v>
      </c>
      <c r="JQR158" s="125" t="e">
        <f>JQP158*[31]Loka!_xlbgnm.JQQ16</f>
        <v>#REF!</v>
      </c>
      <c r="JQS158" s="62" t="s">
        <v>291</v>
      </c>
      <c r="JQT158" s="123" t="e">
        <f>[32]Loka!#REF!</f>
        <v>#REF!</v>
      </c>
      <c r="JQU158" s="124" t="e">
        <f>[32]Loka!#REF!</f>
        <v>#REF!</v>
      </c>
      <c r="JQV158" s="125" t="e">
        <f>JQT158*[31]Loka!_xlbgnm.JQU16</f>
        <v>#REF!</v>
      </c>
      <c r="JQW158" s="62" t="s">
        <v>291</v>
      </c>
      <c r="JQX158" s="123" t="e">
        <f>[32]Loka!#REF!</f>
        <v>#REF!</v>
      </c>
      <c r="JQY158" s="124" t="e">
        <f>[32]Loka!#REF!</f>
        <v>#REF!</v>
      </c>
      <c r="JQZ158" s="125" t="e">
        <f>JQX158*[31]Loka!_xlbgnm.JQY16</f>
        <v>#REF!</v>
      </c>
      <c r="JRA158" s="62" t="s">
        <v>291</v>
      </c>
      <c r="JRB158" s="123" t="e">
        <f>[32]Loka!#REF!</f>
        <v>#REF!</v>
      </c>
      <c r="JRC158" s="124" t="e">
        <f>[32]Loka!#REF!</f>
        <v>#REF!</v>
      </c>
      <c r="JRD158" s="125" t="e">
        <f>JRB158*[31]Loka!_xlbgnm.JRC16</f>
        <v>#REF!</v>
      </c>
      <c r="JRE158" s="62" t="s">
        <v>291</v>
      </c>
      <c r="JRF158" s="123" t="e">
        <f>[32]Loka!#REF!</f>
        <v>#REF!</v>
      </c>
      <c r="JRG158" s="124" t="e">
        <f>[32]Loka!#REF!</f>
        <v>#REF!</v>
      </c>
      <c r="JRH158" s="125" t="e">
        <f>JRF158*[31]Loka!_xlbgnm.JRG16</f>
        <v>#REF!</v>
      </c>
      <c r="JRI158" s="62" t="s">
        <v>291</v>
      </c>
      <c r="JRJ158" s="123" t="e">
        <f>[32]Loka!#REF!</f>
        <v>#REF!</v>
      </c>
      <c r="JRK158" s="124" t="e">
        <f>[32]Loka!#REF!</f>
        <v>#REF!</v>
      </c>
      <c r="JRL158" s="125" t="e">
        <f>JRJ158*[31]Loka!_xlbgnm.JRK16</f>
        <v>#REF!</v>
      </c>
      <c r="JRM158" s="62" t="s">
        <v>291</v>
      </c>
      <c r="JRN158" s="123" t="e">
        <f>[32]Loka!#REF!</f>
        <v>#REF!</v>
      </c>
      <c r="JRO158" s="124" t="e">
        <f>[32]Loka!#REF!</f>
        <v>#REF!</v>
      </c>
      <c r="JRP158" s="125" t="e">
        <f>JRN158*[31]Loka!_xlbgnm.JRO16</f>
        <v>#REF!</v>
      </c>
      <c r="JRQ158" s="62" t="s">
        <v>291</v>
      </c>
      <c r="JRR158" s="123" t="e">
        <f>[32]Loka!#REF!</f>
        <v>#REF!</v>
      </c>
      <c r="JRS158" s="124" t="e">
        <f>[32]Loka!#REF!</f>
        <v>#REF!</v>
      </c>
      <c r="JRT158" s="125" t="e">
        <f>JRR158*[31]Loka!_xlbgnm.JRS16</f>
        <v>#REF!</v>
      </c>
      <c r="JRU158" s="62" t="s">
        <v>291</v>
      </c>
      <c r="JRV158" s="123" t="e">
        <f>[32]Loka!#REF!</f>
        <v>#REF!</v>
      </c>
      <c r="JRW158" s="124" t="e">
        <f>[32]Loka!#REF!</f>
        <v>#REF!</v>
      </c>
      <c r="JRX158" s="125" t="e">
        <f>JRV158*[31]Loka!_xlbgnm.JRW16</f>
        <v>#REF!</v>
      </c>
      <c r="JRY158" s="62" t="s">
        <v>291</v>
      </c>
      <c r="JRZ158" s="123" t="e">
        <f>[32]Loka!#REF!</f>
        <v>#REF!</v>
      </c>
      <c r="JSA158" s="124" t="e">
        <f>[32]Loka!#REF!</f>
        <v>#REF!</v>
      </c>
      <c r="JSB158" s="125" t="e">
        <f>JRZ158*[31]Loka!_xlbgnm.JSA16</f>
        <v>#REF!</v>
      </c>
      <c r="JSC158" s="62" t="s">
        <v>291</v>
      </c>
      <c r="JSD158" s="123" t="e">
        <f>[32]Loka!#REF!</f>
        <v>#REF!</v>
      </c>
      <c r="JSE158" s="124" t="e">
        <f>[32]Loka!#REF!</f>
        <v>#REF!</v>
      </c>
      <c r="JSF158" s="125" t="e">
        <f>JSD158*[31]Loka!_xlbgnm.JSE16</f>
        <v>#REF!</v>
      </c>
      <c r="JSG158" s="62" t="s">
        <v>291</v>
      </c>
      <c r="JSH158" s="123" t="e">
        <f>[32]Loka!#REF!</f>
        <v>#REF!</v>
      </c>
      <c r="JSI158" s="124" t="e">
        <f>[32]Loka!#REF!</f>
        <v>#REF!</v>
      </c>
      <c r="JSJ158" s="125" t="e">
        <f>JSH158*[31]Loka!_xlbgnm.JSI16</f>
        <v>#REF!</v>
      </c>
      <c r="JSK158" s="62" t="s">
        <v>291</v>
      </c>
      <c r="JSL158" s="123" t="e">
        <f>[32]Loka!#REF!</f>
        <v>#REF!</v>
      </c>
      <c r="JSM158" s="124" t="e">
        <f>[32]Loka!#REF!</f>
        <v>#REF!</v>
      </c>
      <c r="JSN158" s="125" t="e">
        <f>JSL158*[31]Loka!_xlbgnm.JSM16</f>
        <v>#REF!</v>
      </c>
      <c r="JSO158" s="62" t="s">
        <v>291</v>
      </c>
      <c r="JSP158" s="123" t="e">
        <f>[32]Loka!#REF!</f>
        <v>#REF!</v>
      </c>
      <c r="JSQ158" s="124" t="e">
        <f>[32]Loka!#REF!</f>
        <v>#REF!</v>
      </c>
      <c r="JSR158" s="125" t="e">
        <f>JSP158*[31]Loka!_xlbgnm.JSQ16</f>
        <v>#REF!</v>
      </c>
      <c r="JSS158" s="62" t="s">
        <v>291</v>
      </c>
      <c r="JST158" s="123" t="e">
        <f>[32]Loka!#REF!</f>
        <v>#REF!</v>
      </c>
      <c r="JSU158" s="124" t="e">
        <f>[32]Loka!#REF!</f>
        <v>#REF!</v>
      </c>
      <c r="JSV158" s="125" t="e">
        <f>JST158*[31]Loka!_xlbgnm.JSU16</f>
        <v>#REF!</v>
      </c>
      <c r="JSW158" s="62" t="s">
        <v>291</v>
      </c>
      <c r="JSX158" s="123" t="e">
        <f>[32]Loka!#REF!</f>
        <v>#REF!</v>
      </c>
      <c r="JSY158" s="124" t="e">
        <f>[32]Loka!#REF!</f>
        <v>#REF!</v>
      </c>
      <c r="JSZ158" s="125" t="e">
        <f>JSX158*[31]Loka!_xlbgnm.JSY16</f>
        <v>#REF!</v>
      </c>
      <c r="JTA158" s="62" t="s">
        <v>291</v>
      </c>
      <c r="JTB158" s="123" t="e">
        <f>[32]Loka!#REF!</f>
        <v>#REF!</v>
      </c>
      <c r="JTC158" s="124" t="e">
        <f>[32]Loka!#REF!</f>
        <v>#REF!</v>
      </c>
      <c r="JTD158" s="125" t="e">
        <f>JTB158*[31]Loka!_xlbgnm.JTC16</f>
        <v>#REF!</v>
      </c>
      <c r="JTE158" s="62" t="s">
        <v>291</v>
      </c>
      <c r="JTF158" s="123" t="e">
        <f>[32]Loka!#REF!</f>
        <v>#REF!</v>
      </c>
      <c r="JTG158" s="124" t="e">
        <f>[32]Loka!#REF!</f>
        <v>#REF!</v>
      </c>
      <c r="JTH158" s="125" t="e">
        <f>JTF158*[31]Loka!_xlbgnm.JTG16</f>
        <v>#REF!</v>
      </c>
      <c r="JTI158" s="62" t="s">
        <v>291</v>
      </c>
      <c r="JTJ158" s="123" t="e">
        <f>[32]Loka!#REF!</f>
        <v>#REF!</v>
      </c>
      <c r="JTK158" s="124" t="e">
        <f>[32]Loka!#REF!</f>
        <v>#REF!</v>
      </c>
      <c r="JTL158" s="125" t="e">
        <f>JTJ158*[31]Loka!_xlbgnm.JTK16</f>
        <v>#REF!</v>
      </c>
      <c r="JTM158" s="62" t="s">
        <v>291</v>
      </c>
      <c r="JTN158" s="123" t="e">
        <f>[32]Loka!#REF!</f>
        <v>#REF!</v>
      </c>
      <c r="JTO158" s="124" t="e">
        <f>[32]Loka!#REF!</f>
        <v>#REF!</v>
      </c>
      <c r="JTP158" s="125" t="e">
        <f>JTN158*[31]Loka!_xlbgnm.JTO16</f>
        <v>#REF!</v>
      </c>
      <c r="JTQ158" s="62" t="s">
        <v>291</v>
      </c>
      <c r="JTR158" s="123" t="e">
        <f>[32]Loka!#REF!</f>
        <v>#REF!</v>
      </c>
      <c r="JTS158" s="124" t="e">
        <f>[32]Loka!#REF!</f>
        <v>#REF!</v>
      </c>
      <c r="JTT158" s="125" t="e">
        <f>JTR158*[31]Loka!_xlbgnm.JTS16</f>
        <v>#REF!</v>
      </c>
      <c r="JTU158" s="62" t="s">
        <v>291</v>
      </c>
      <c r="JTV158" s="123" t="e">
        <f>[32]Loka!#REF!</f>
        <v>#REF!</v>
      </c>
      <c r="JTW158" s="124" t="e">
        <f>[32]Loka!#REF!</f>
        <v>#REF!</v>
      </c>
      <c r="JTX158" s="125" t="e">
        <f>JTV158*[31]Loka!_xlbgnm.JTW16</f>
        <v>#REF!</v>
      </c>
      <c r="JTY158" s="62" t="s">
        <v>291</v>
      </c>
      <c r="JTZ158" s="123" t="e">
        <f>[32]Loka!#REF!</f>
        <v>#REF!</v>
      </c>
      <c r="JUA158" s="124" t="e">
        <f>[32]Loka!#REF!</f>
        <v>#REF!</v>
      </c>
      <c r="JUB158" s="125" t="e">
        <f>JTZ158*[31]Loka!_xlbgnm.JUA16</f>
        <v>#REF!</v>
      </c>
      <c r="JUC158" s="62" t="s">
        <v>291</v>
      </c>
      <c r="JUD158" s="123" t="e">
        <f>[32]Loka!#REF!</f>
        <v>#REF!</v>
      </c>
      <c r="JUE158" s="124" t="e">
        <f>[32]Loka!#REF!</f>
        <v>#REF!</v>
      </c>
      <c r="JUF158" s="125" t="e">
        <f>JUD158*[31]Loka!_xlbgnm.JUE16</f>
        <v>#REF!</v>
      </c>
      <c r="JUG158" s="62" t="s">
        <v>291</v>
      </c>
      <c r="JUH158" s="123" t="e">
        <f>[32]Loka!#REF!</f>
        <v>#REF!</v>
      </c>
      <c r="JUI158" s="124" t="e">
        <f>[32]Loka!#REF!</f>
        <v>#REF!</v>
      </c>
      <c r="JUJ158" s="125" t="e">
        <f>JUH158*[31]Loka!_xlbgnm.JUI16</f>
        <v>#REF!</v>
      </c>
      <c r="JUK158" s="62" t="s">
        <v>291</v>
      </c>
      <c r="JUL158" s="123" t="e">
        <f>[32]Loka!#REF!</f>
        <v>#REF!</v>
      </c>
      <c r="JUM158" s="124" t="e">
        <f>[32]Loka!#REF!</f>
        <v>#REF!</v>
      </c>
      <c r="JUN158" s="125" t="e">
        <f>JUL158*[31]Loka!_xlbgnm.JUM16</f>
        <v>#REF!</v>
      </c>
      <c r="JUO158" s="62" t="s">
        <v>291</v>
      </c>
      <c r="JUP158" s="123" t="e">
        <f>[32]Loka!#REF!</f>
        <v>#REF!</v>
      </c>
      <c r="JUQ158" s="124" t="e">
        <f>[32]Loka!#REF!</f>
        <v>#REF!</v>
      </c>
      <c r="JUR158" s="125" t="e">
        <f>JUP158*[31]Loka!_xlbgnm.JUQ16</f>
        <v>#REF!</v>
      </c>
      <c r="JUS158" s="62" t="s">
        <v>291</v>
      </c>
      <c r="JUT158" s="123" t="e">
        <f>[32]Loka!#REF!</f>
        <v>#REF!</v>
      </c>
      <c r="JUU158" s="124" t="e">
        <f>[32]Loka!#REF!</f>
        <v>#REF!</v>
      </c>
      <c r="JUV158" s="125" t="e">
        <f>JUT158*[31]Loka!_xlbgnm.JUU16</f>
        <v>#REF!</v>
      </c>
      <c r="JUW158" s="62" t="s">
        <v>291</v>
      </c>
      <c r="JUX158" s="123" t="e">
        <f>[32]Loka!#REF!</f>
        <v>#REF!</v>
      </c>
      <c r="JUY158" s="124" t="e">
        <f>[32]Loka!#REF!</f>
        <v>#REF!</v>
      </c>
      <c r="JUZ158" s="125" t="e">
        <f>JUX158*[31]Loka!_xlbgnm.JUY16</f>
        <v>#REF!</v>
      </c>
      <c r="JVA158" s="62" t="s">
        <v>291</v>
      </c>
      <c r="JVB158" s="123" t="e">
        <f>[32]Loka!#REF!</f>
        <v>#REF!</v>
      </c>
      <c r="JVC158" s="124" t="e">
        <f>[32]Loka!#REF!</f>
        <v>#REF!</v>
      </c>
      <c r="JVD158" s="125" t="e">
        <f>JVB158*[31]Loka!_xlbgnm.JVC16</f>
        <v>#REF!</v>
      </c>
      <c r="JVE158" s="62" t="s">
        <v>291</v>
      </c>
      <c r="JVF158" s="123" t="e">
        <f>[32]Loka!#REF!</f>
        <v>#REF!</v>
      </c>
      <c r="JVG158" s="124" t="e">
        <f>[32]Loka!#REF!</f>
        <v>#REF!</v>
      </c>
      <c r="JVH158" s="125" t="e">
        <f>JVF158*[31]Loka!_xlbgnm.JVG16</f>
        <v>#REF!</v>
      </c>
      <c r="JVI158" s="62" t="s">
        <v>291</v>
      </c>
      <c r="JVJ158" s="123" t="e">
        <f>[32]Loka!#REF!</f>
        <v>#REF!</v>
      </c>
      <c r="JVK158" s="124" t="e">
        <f>[32]Loka!#REF!</f>
        <v>#REF!</v>
      </c>
      <c r="JVL158" s="125" t="e">
        <f>JVJ158*[31]Loka!_xlbgnm.JVK16</f>
        <v>#REF!</v>
      </c>
      <c r="JVM158" s="62" t="s">
        <v>291</v>
      </c>
      <c r="JVN158" s="123" t="e">
        <f>[32]Loka!#REF!</f>
        <v>#REF!</v>
      </c>
      <c r="JVO158" s="124" t="e">
        <f>[32]Loka!#REF!</f>
        <v>#REF!</v>
      </c>
      <c r="JVP158" s="125" t="e">
        <f>JVN158*[31]Loka!_xlbgnm.JVO16</f>
        <v>#REF!</v>
      </c>
      <c r="JVQ158" s="62" t="s">
        <v>291</v>
      </c>
      <c r="JVR158" s="123" t="e">
        <f>[32]Loka!#REF!</f>
        <v>#REF!</v>
      </c>
      <c r="JVS158" s="124" t="e">
        <f>[32]Loka!#REF!</f>
        <v>#REF!</v>
      </c>
      <c r="JVT158" s="125" t="e">
        <f>JVR158*[31]Loka!_xlbgnm.JVS16</f>
        <v>#REF!</v>
      </c>
      <c r="JVU158" s="62" t="s">
        <v>291</v>
      </c>
      <c r="JVV158" s="123" t="e">
        <f>[32]Loka!#REF!</f>
        <v>#REF!</v>
      </c>
      <c r="JVW158" s="124" t="e">
        <f>[32]Loka!#REF!</f>
        <v>#REF!</v>
      </c>
      <c r="JVX158" s="125" t="e">
        <f>JVV158*[31]Loka!_xlbgnm.JVW16</f>
        <v>#REF!</v>
      </c>
      <c r="JVY158" s="62" t="s">
        <v>291</v>
      </c>
      <c r="JVZ158" s="123" t="e">
        <f>[32]Loka!#REF!</f>
        <v>#REF!</v>
      </c>
      <c r="JWA158" s="124" t="e">
        <f>[32]Loka!#REF!</f>
        <v>#REF!</v>
      </c>
      <c r="JWB158" s="125" t="e">
        <f>JVZ158*[31]Loka!_xlbgnm.JWA16</f>
        <v>#REF!</v>
      </c>
      <c r="JWC158" s="62" t="s">
        <v>291</v>
      </c>
      <c r="JWD158" s="123" t="e">
        <f>[32]Loka!#REF!</f>
        <v>#REF!</v>
      </c>
      <c r="JWE158" s="124" t="e">
        <f>[32]Loka!#REF!</f>
        <v>#REF!</v>
      </c>
      <c r="JWF158" s="125" t="e">
        <f>JWD158*[31]Loka!_xlbgnm.JWE16</f>
        <v>#REF!</v>
      </c>
      <c r="JWG158" s="62" t="s">
        <v>291</v>
      </c>
      <c r="JWH158" s="123" t="e">
        <f>[32]Loka!#REF!</f>
        <v>#REF!</v>
      </c>
      <c r="JWI158" s="124" t="e">
        <f>[32]Loka!#REF!</f>
        <v>#REF!</v>
      </c>
      <c r="JWJ158" s="125" t="e">
        <f>JWH158*[31]Loka!_xlbgnm.JWI16</f>
        <v>#REF!</v>
      </c>
      <c r="JWK158" s="62" t="s">
        <v>291</v>
      </c>
      <c r="JWL158" s="123" t="e">
        <f>[32]Loka!#REF!</f>
        <v>#REF!</v>
      </c>
      <c r="JWM158" s="124" t="e">
        <f>[32]Loka!#REF!</f>
        <v>#REF!</v>
      </c>
      <c r="JWN158" s="125" t="e">
        <f>JWL158*[31]Loka!_xlbgnm.JWM16</f>
        <v>#REF!</v>
      </c>
      <c r="JWO158" s="62" t="s">
        <v>291</v>
      </c>
      <c r="JWP158" s="123" t="e">
        <f>[32]Loka!#REF!</f>
        <v>#REF!</v>
      </c>
      <c r="JWQ158" s="124" t="e">
        <f>[32]Loka!#REF!</f>
        <v>#REF!</v>
      </c>
      <c r="JWR158" s="125" t="e">
        <f>JWP158*[31]Loka!_xlbgnm.JWQ16</f>
        <v>#REF!</v>
      </c>
      <c r="JWS158" s="62" t="s">
        <v>291</v>
      </c>
      <c r="JWT158" s="123" t="e">
        <f>[32]Loka!#REF!</f>
        <v>#REF!</v>
      </c>
      <c r="JWU158" s="124" t="e">
        <f>[32]Loka!#REF!</f>
        <v>#REF!</v>
      </c>
      <c r="JWV158" s="125" t="e">
        <f>JWT158*[31]Loka!_xlbgnm.JWU16</f>
        <v>#REF!</v>
      </c>
      <c r="JWW158" s="62" t="s">
        <v>291</v>
      </c>
      <c r="JWX158" s="123" t="e">
        <f>[32]Loka!#REF!</f>
        <v>#REF!</v>
      </c>
      <c r="JWY158" s="124" t="e">
        <f>[32]Loka!#REF!</f>
        <v>#REF!</v>
      </c>
      <c r="JWZ158" s="125" t="e">
        <f>JWX158*[31]Loka!_xlbgnm.JWY16</f>
        <v>#REF!</v>
      </c>
      <c r="JXA158" s="62" t="s">
        <v>291</v>
      </c>
      <c r="JXB158" s="123" t="e">
        <f>[32]Loka!#REF!</f>
        <v>#REF!</v>
      </c>
      <c r="JXC158" s="124" t="e">
        <f>[32]Loka!#REF!</f>
        <v>#REF!</v>
      </c>
      <c r="JXD158" s="125" t="e">
        <f>JXB158*[31]Loka!_xlbgnm.JXC16</f>
        <v>#REF!</v>
      </c>
      <c r="JXE158" s="62" t="s">
        <v>291</v>
      </c>
      <c r="JXF158" s="123" t="e">
        <f>[32]Loka!#REF!</f>
        <v>#REF!</v>
      </c>
      <c r="JXG158" s="124" t="e">
        <f>[32]Loka!#REF!</f>
        <v>#REF!</v>
      </c>
      <c r="JXH158" s="125" t="e">
        <f>JXF158*[31]Loka!_xlbgnm.JXG16</f>
        <v>#REF!</v>
      </c>
      <c r="JXI158" s="62" t="s">
        <v>291</v>
      </c>
      <c r="JXJ158" s="123" t="e">
        <f>[32]Loka!#REF!</f>
        <v>#REF!</v>
      </c>
      <c r="JXK158" s="124" t="e">
        <f>[32]Loka!#REF!</f>
        <v>#REF!</v>
      </c>
      <c r="JXL158" s="125" t="e">
        <f>JXJ158*[31]Loka!_xlbgnm.JXK16</f>
        <v>#REF!</v>
      </c>
      <c r="JXM158" s="62" t="s">
        <v>291</v>
      </c>
      <c r="JXN158" s="123" t="e">
        <f>[32]Loka!#REF!</f>
        <v>#REF!</v>
      </c>
      <c r="JXO158" s="124" t="e">
        <f>[32]Loka!#REF!</f>
        <v>#REF!</v>
      </c>
      <c r="JXP158" s="125" t="e">
        <f>JXN158*[31]Loka!_xlbgnm.JXO16</f>
        <v>#REF!</v>
      </c>
      <c r="JXQ158" s="62" t="s">
        <v>291</v>
      </c>
      <c r="JXR158" s="123" t="e">
        <f>[32]Loka!#REF!</f>
        <v>#REF!</v>
      </c>
      <c r="JXS158" s="124" t="e">
        <f>[32]Loka!#REF!</f>
        <v>#REF!</v>
      </c>
      <c r="JXT158" s="125" t="e">
        <f>JXR158*[31]Loka!_xlbgnm.JXS16</f>
        <v>#REF!</v>
      </c>
      <c r="JXU158" s="62" t="s">
        <v>291</v>
      </c>
      <c r="JXV158" s="123" t="e">
        <f>[32]Loka!#REF!</f>
        <v>#REF!</v>
      </c>
      <c r="JXW158" s="124" t="e">
        <f>[32]Loka!#REF!</f>
        <v>#REF!</v>
      </c>
      <c r="JXX158" s="125" t="e">
        <f>JXV158*[31]Loka!_xlbgnm.JXW16</f>
        <v>#REF!</v>
      </c>
      <c r="JXY158" s="62" t="s">
        <v>291</v>
      </c>
      <c r="JXZ158" s="123" t="e">
        <f>[32]Loka!#REF!</f>
        <v>#REF!</v>
      </c>
      <c r="JYA158" s="124" t="e">
        <f>[32]Loka!#REF!</f>
        <v>#REF!</v>
      </c>
      <c r="JYB158" s="125" t="e">
        <f>JXZ158*[31]Loka!_xlbgnm.JYA16</f>
        <v>#REF!</v>
      </c>
      <c r="JYC158" s="62" t="s">
        <v>291</v>
      </c>
      <c r="JYD158" s="123" t="e">
        <f>[32]Loka!#REF!</f>
        <v>#REF!</v>
      </c>
      <c r="JYE158" s="124" t="e">
        <f>[32]Loka!#REF!</f>
        <v>#REF!</v>
      </c>
      <c r="JYF158" s="125" t="e">
        <f>JYD158*[31]Loka!_xlbgnm.JYE16</f>
        <v>#REF!</v>
      </c>
      <c r="JYG158" s="62" t="s">
        <v>291</v>
      </c>
      <c r="JYH158" s="123" t="e">
        <f>[32]Loka!#REF!</f>
        <v>#REF!</v>
      </c>
      <c r="JYI158" s="124" t="e">
        <f>[32]Loka!#REF!</f>
        <v>#REF!</v>
      </c>
      <c r="JYJ158" s="125" t="e">
        <f>JYH158*[31]Loka!_xlbgnm.JYI16</f>
        <v>#REF!</v>
      </c>
      <c r="JYK158" s="62" t="s">
        <v>291</v>
      </c>
      <c r="JYL158" s="123" t="e">
        <f>[32]Loka!#REF!</f>
        <v>#REF!</v>
      </c>
      <c r="JYM158" s="124" t="e">
        <f>[32]Loka!#REF!</f>
        <v>#REF!</v>
      </c>
      <c r="JYN158" s="125" t="e">
        <f>JYL158*[31]Loka!_xlbgnm.JYM16</f>
        <v>#REF!</v>
      </c>
      <c r="JYO158" s="62" t="s">
        <v>291</v>
      </c>
      <c r="JYP158" s="123" t="e">
        <f>[32]Loka!#REF!</f>
        <v>#REF!</v>
      </c>
      <c r="JYQ158" s="124" t="e">
        <f>[32]Loka!#REF!</f>
        <v>#REF!</v>
      </c>
      <c r="JYR158" s="125" t="e">
        <f>JYP158*[31]Loka!_xlbgnm.JYQ16</f>
        <v>#REF!</v>
      </c>
      <c r="JYS158" s="62" t="s">
        <v>291</v>
      </c>
      <c r="JYT158" s="123" t="e">
        <f>[32]Loka!#REF!</f>
        <v>#REF!</v>
      </c>
      <c r="JYU158" s="124" t="e">
        <f>[32]Loka!#REF!</f>
        <v>#REF!</v>
      </c>
      <c r="JYV158" s="125" t="e">
        <f>JYT158*[31]Loka!_xlbgnm.JYU16</f>
        <v>#REF!</v>
      </c>
      <c r="JYW158" s="62" t="s">
        <v>291</v>
      </c>
      <c r="JYX158" s="123" t="e">
        <f>[32]Loka!#REF!</f>
        <v>#REF!</v>
      </c>
      <c r="JYY158" s="124" t="e">
        <f>[32]Loka!#REF!</f>
        <v>#REF!</v>
      </c>
      <c r="JYZ158" s="125" t="e">
        <f>JYX158*[31]Loka!_xlbgnm.JYY16</f>
        <v>#REF!</v>
      </c>
      <c r="JZA158" s="62" t="s">
        <v>291</v>
      </c>
      <c r="JZB158" s="123" t="e">
        <f>[32]Loka!#REF!</f>
        <v>#REF!</v>
      </c>
      <c r="JZC158" s="124" t="e">
        <f>[32]Loka!#REF!</f>
        <v>#REF!</v>
      </c>
      <c r="JZD158" s="125" t="e">
        <f>JZB158*[31]Loka!_xlbgnm.JZC16</f>
        <v>#REF!</v>
      </c>
      <c r="JZE158" s="62" t="s">
        <v>291</v>
      </c>
      <c r="JZF158" s="123" t="e">
        <f>[32]Loka!#REF!</f>
        <v>#REF!</v>
      </c>
      <c r="JZG158" s="124" t="e">
        <f>[32]Loka!#REF!</f>
        <v>#REF!</v>
      </c>
      <c r="JZH158" s="125" t="e">
        <f>JZF158*[31]Loka!_xlbgnm.JZG16</f>
        <v>#REF!</v>
      </c>
      <c r="JZI158" s="62" t="s">
        <v>291</v>
      </c>
      <c r="JZJ158" s="123" t="e">
        <f>[32]Loka!#REF!</f>
        <v>#REF!</v>
      </c>
      <c r="JZK158" s="124" t="e">
        <f>[32]Loka!#REF!</f>
        <v>#REF!</v>
      </c>
      <c r="JZL158" s="125" t="e">
        <f>JZJ158*[31]Loka!_xlbgnm.JZK16</f>
        <v>#REF!</v>
      </c>
      <c r="JZM158" s="62" t="s">
        <v>291</v>
      </c>
      <c r="JZN158" s="123" t="e">
        <f>[32]Loka!#REF!</f>
        <v>#REF!</v>
      </c>
      <c r="JZO158" s="124" t="e">
        <f>[32]Loka!#REF!</f>
        <v>#REF!</v>
      </c>
      <c r="JZP158" s="125" t="e">
        <f>JZN158*[31]Loka!_xlbgnm.JZO16</f>
        <v>#REF!</v>
      </c>
      <c r="JZQ158" s="62" t="s">
        <v>291</v>
      </c>
      <c r="JZR158" s="123" t="e">
        <f>[32]Loka!#REF!</f>
        <v>#REF!</v>
      </c>
      <c r="JZS158" s="124" t="e">
        <f>[32]Loka!#REF!</f>
        <v>#REF!</v>
      </c>
      <c r="JZT158" s="125" t="e">
        <f>JZR158*[31]Loka!_xlbgnm.JZS16</f>
        <v>#REF!</v>
      </c>
      <c r="JZU158" s="62" t="s">
        <v>291</v>
      </c>
      <c r="JZV158" s="123" t="e">
        <f>[32]Loka!#REF!</f>
        <v>#REF!</v>
      </c>
      <c r="JZW158" s="124" t="e">
        <f>[32]Loka!#REF!</f>
        <v>#REF!</v>
      </c>
      <c r="JZX158" s="125" t="e">
        <f>JZV158*[31]Loka!_xlbgnm.JZW16</f>
        <v>#REF!</v>
      </c>
      <c r="JZY158" s="62" t="s">
        <v>291</v>
      </c>
      <c r="JZZ158" s="123" t="e">
        <f>[32]Loka!#REF!</f>
        <v>#REF!</v>
      </c>
      <c r="KAA158" s="124" t="e">
        <f>[32]Loka!#REF!</f>
        <v>#REF!</v>
      </c>
      <c r="KAB158" s="125" t="e">
        <f>JZZ158*[31]Loka!_xlbgnm.KAA16</f>
        <v>#REF!</v>
      </c>
      <c r="KAC158" s="62" t="s">
        <v>291</v>
      </c>
      <c r="KAD158" s="123" t="e">
        <f>[32]Loka!#REF!</f>
        <v>#REF!</v>
      </c>
      <c r="KAE158" s="124" t="e">
        <f>[32]Loka!#REF!</f>
        <v>#REF!</v>
      </c>
      <c r="KAF158" s="125" t="e">
        <f>KAD158*[31]Loka!_xlbgnm.KAE16</f>
        <v>#REF!</v>
      </c>
      <c r="KAG158" s="62" t="s">
        <v>291</v>
      </c>
      <c r="KAH158" s="123" t="e">
        <f>[32]Loka!#REF!</f>
        <v>#REF!</v>
      </c>
      <c r="KAI158" s="124" t="e">
        <f>[32]Loka!#REF!</f>
        <v>#REF!</v>
      </c>
      <c r="KAJ158" s="125" t="e">
        <f>KAH158*[31]Loka!_xlbgnm.KAI16</f>
        <v>#REF!</v>
      </c>
      <c r="KAK158" s="62" t="s">
        <v>291</v>
      </c>
      <c r="KAL158" s="123" t="e">
        <f>[32]Loka!#REF!</f>
        <v>#REF!</v>
      </c>
      <c r="KAM158" s="124" t="e">
        <f>[32]Loka!#REF!</f>
        <v>#REF!</v>
      </c>
      <c r="KAN158" s="125" t="e">
        <f>KAL158*[31]Loka!_xlbgnm.KAM16</f>
        <v>#REF!</v>
      </c>
      <c r="KAO158" s="62" t="s">
        <v>291</v>
      </c>
      <c r="KAP158" s="123" t="e">
        <f>[32]Loka!#REF!</f>
        <v>#REF!</v>
      </c>
      <c r="KAQ158" s="124" t="e">
        <f>[32]Loka!#REF!</f>
        <v>#REF!</v>
      </c>
      <c r="KAR158" s="125" t="e">
        <f>KAP158*[31]Loka!_xlbgnm.KAQ16</f>
        <v>#REF!</v>
      </c>
      <c r="KAS158" s="62" t="s">
        <v>291</v>
      </c>
      <c r="KAT158" s="123" t="e">
        <f>[32]Loka!#REF!</f>
        <v>#REF!</v>
      </c>
      <c r="KAU158" s="124" t="e">
        <f>[32]Loka!#REF!</f>
        <v>#REF!</v>
      </c>
      <c r="KAV158" s="125" t="e">
        <f>KAT158*[31]Loka!_xlbgnm.KAU16</f>
        <v>#REF!</v>
      </c>
      <c r="KAW158" s="62" t="s">
        <v>291</v>
      </c>
      <c r="KAX158" s="123" t="e">
        <f>[32]Loka!#REF!</f>
        <v>#REF!</v>
      </c>
      <c r="KAY158" s="124" t="e">
        <f>[32]Loka!#REF!</f>
        <v>#REF!</v>
      </c>
      <c r="KAZ158" s="125" t="e">
        <f>KAX158*[31]Loka!_xlbgnm.KAY16</f>
        <v>#REF!</v>
      </c>
      <c r="KBA158" s="62" t="s">
        <v>291</v>
      </c>
      <c r="KBB158" s="123" t="e">
        <f>[32]Loka!#REF!</f>
        <v>#REF!</v>
      </c>
      <c r="KBC158" s="124" t="e">
        <f>[32]Loka!#REF!</f>
        <v>#REF!</v>
      </c>
      <c r="KBD158" s="125" t="e">
        <f>KBB158*[31]Loka!_xlbgnm.KBC16</f>
        <v>#REF!</v>
      </c>
      <c r="KBE158" s="62" t="s">
        <v>291</v>
      </c>
      <c r="KBF158" s="123" t="e">
        <f>[32]Loka!#REF!</f>
        <v>#REF!</v>
      </c>
      <c r="KBG158" s="124" t="e">
        <f>[32]Loka!#REF!</f>
        <v>#REF!</v>
      </c>
      <c r="KBH158" s="125" t="e">
        <f>KBF158*[31]Loka!_xlbgnm.KBG16</f>
        <v>#REF!</v>
      </c>
      <c r="KBI158" s="62" t="s">
        <v>291</v>
      </c>
      <c r="KBJ158" s="123" t="e">
        <f>[32]Loka!#REF!</f>
        <v>#REF!</v>
      </c>
      <c r="KBK158" s="124" t="e">
        <f>[32]Loka!#REF!</f>
        <v>#REF!</v>
      </c>
      <c r="KBL158" s="125" t="e">
        <f>KBJ158*[31]Loka!_xlbgnm.KBK16</f>
        <v>#REF!</v>
      </c>
      <c r="KBM158" s="62" t="s">
        <v>291</v>
      </c>
      <c r="KBN158" s="123" t="e">
        <f>[32]Loka!#REF!</f>
        <v>#REF!</v>
      </c>
      <c r="KBO158" s="124" t="e">
        <f>[32]Loka!#REF!</f>
        <v>#REF!</v>
      </c>
      <c r="KBP158" s="125" t="e">
        <f>KBN158*[31]Loka!_xlbgnm.KBO16</f>
        <v>#REF!</v>
      </c>
      <c r="KBQ158" s="62" t="s">
        <v>291</v>
      </c>
      <c r="KBR158" s="123" t="e">
        <f>[32]Loka!#REF!</f>
        <v>#REF!</v>
      </c>
      <c r="KBS158" s="124" t="e">
        <f>[32]Loka!#REF!</f>
        <v>#REF!</v>
      </c>
      <c r="KBT158" s="125" t="e">
        <f>KBR158*[31]Loka!_xlbgnm.KBS16</f>
        <v>#REF!</v>
      </c>
      <c r="KBU158" s="62" t="s">
        <v>291</v>
      </c>
      <c r="KBV158" s="123" t="e">
        <f>[32]Loka!#REF!</f>
        <v>#REF!</v>
      </c>
      <c r="KBW158" s="124" t="e">
        <f>[32]Loka!#REF!</f>
        <v>#REF!</v>
      </c>
      <c r="KBX158" s="125" t="e">
        <f>KBV158*[31]Loka!_xlbgnm.KBW16</f>
        <v>#REF!</v>
      </c>
      <c r="KBY158" s="62" t="s">
        <v>291</v>
      </c>
      <c r="KBZ158" s="123" t="e">
        <f>[32]Loka!#REF!</f>
        <v>#REF!</v>
      </c>
      <c r="KCA158" s="124" t="e">
        <f>[32]Loka!#REF!</f>
        <v>#REF!</v>
      </c>
      <c r="KCB158" s="125" t="e">
        <f>KBZ158*[31]Loka!_xlbgnm.KCA16</f>
        <v>#REF!</v>
      </c>
      <c r="KCC158" s="62" t="s">
        <v>291</v>
      </c>
      <c r="KCD158" s="123" t="e">
        <f>[32]Loka!#REF!</f>
        <v>#REF!</v>
      </c>
      <c r="KCE158" s="124" t="e">
        <f>[32]Loka!#REF!</f>
        <v>#REF!</v>
      </c>
      <c r="KCF158" s="125" t="e">
        <f>KCD158*[31]Loka!_xlbgnm.KCE16</f>
        <v>#REF!</v>
      </c>
      <c r="KCG158" s="62" t="s">
        <v>291</v>
      </c>
      <c r="KCH158" s="123" t="e">
        <f>[32]Loka!#REF!</f>
        <v>#REF!</v>
      </c>
      <c r="KCI158" s="124" t="e">
        <f>[32]Loka!#REF!</f>
        <v>#REF!</v>
      </c>
      <c r="KCJ158" s="125" t="e">
        <f>KCH158*[31]Loka!_xlbgnm.KCI16</f>
        <v>#REF!</v>
      </c>
      <c r="KCK158" s="62" t="s">
        <v>291</v>
      </c>
      <c r="KCL158" s="123" t="e">
        <f>[32]Loka!#REF!</f>
        <v>#REF!</v>
      </c>
      <c r="KCM158" s="124" t="e">
        <f>[32]Loka!#REF!</f>
        <v>#REF!</v>
      </c>
      <c r="KCN158" s="125" t="e">
        <f>KCL158*[31]Loka!_xlbgnm.KCM16</f>
        <v>#REF!</v>
      </c>
      <c r="KCO158" s="62" t="s">
        <v>291</v>
      </c>
      <c r="KCP158" s="123" t="e">
        <f>[32]Loka!#REF!</f>
        <v>#REF!</v>
      </c>
      <c r="KCQ158" s="124" t="e">
        <f>[32]Loka!#REF!</f>
        <v>#REF!</v>
      </c>
      <c r="KCR158" s="125" t="e">
        <f>KCP158*[31]Loka!_xlbgnm.KCQ16</f>
        <v>#REF!</v>
      </c>
      <c r="KCS158" s="62" t="s">
        <v>291</v>
      </c>
      <c r="KCT158" s="123" t="e">
        <f>[32]Loka!#REF!</f>
        <v>#REF!</v>
      </c>
      <c r="KCU158" s="124" t="e">
        <f>[32]Loka!#REF!</f>
        <v>#REF!</v>
      </c>
      <c r="KCV158" s="125" t="e">
        <f>KCT158*[31]Loka!_xlbgnm.KCU16</f>
        <v>#REF!</v>
      </c>
      <c r="KCW158" s="62" t="s">
        <v>291</v>
      </c>
      <c r="KCX158" s="123" t="e">
        <f>[32]Loka!#REF!</f>
        <v>#REF!</v>
      </c>
      <c r="KCY158" s="124" t="e">
        <f>[32]Loka!#REF!</f>
        <v>#REF!</v>
      </c>
      <c r="KCZ158" s="125" t="e">
        <f>KCX158*[31]Loka!_xlbgnm.KCY16</f>
        <v>#REF!</v>
      </c>
      <c r="KDA158" s="62" t="s">
        <v>291</v>
      </c>
      <c r="KDB158" s="123" t="e">
        <f>[32]Loka!#REF!</f>
        <v>#REF!</v>
      </c>
      <c r="KDC158" s="124" t="e">
        <f>[32]Loka!#REF!</f>
        <v>#REF!</v>
      </c>
      <c r="KDD158" s="125" t="e">
        <f>KDB158*[31]Loka!_xlbgnm.KDC16</f>
        <v>#REF!</v>
      </c>
      <c r="KDE158" s="62" t="s">
        <v>291</v>
      </c>
      <c r="KDF158" s="123" t="e">
        <f>[32]Loka!#REF!</f>
        <v>#REF!</v>
      </c>
      <c r="KDG158" s="124" t="e">
        <f>[32]Loka!#REF!</f>
        <v>#REF!</v>
      </c>
      <c r="KDH158" s="125" t="e">
        <f>KDF158*[31]Loka!_xlbgnm.KDG16</f>
        <v>#REF!</v>
      </c>
      <c r="KDI158" s="62" t="s">
        <v>291</v>
      </c>
      <c r="KDJ158" s="123" t="e">
        <f>[32]Loka!#REF!</f>
        <v>#REF!</v>
      </c>
      <c r="KDK158" s="124" t="e">
        <f>[32]Loka!#REF!</f>
        <v>#REF!</v>
      </c>
      <c r="KDL158" s="125" t="e">
        <f>KDJ158*[31]Loka!_xlbgnm.KDK16</f>
        <v>#REF!</v>
      </c>
      <c r="KDM158" s="62" t="s">
        <v>291</v>
      </c>
      <c r="KDN158" s="123" t="e">
        <f>[32]Loka!#REF!</f>
        <v>#REF!</v>
      </c>
      <c r="KDO158" s="124" t="e">
        <f>[32]Loka!#REF!</f>
        <v>#REF!</v>
      </c>
      <c r="KDP158" s="125" t="e">
        <f>KDN158*[31]Loka!_xlbgnm.KDO16</f>
        <v>#REF!</v>
      </c>
      <c r="KDQ158" s="62" t="s">
        <v>291</v>
      </c>
      <c r="KDR158" s="123" t="e">
        <f>[32]Loka!#REF!</f>
        <v>#REF!</v>
      </c>
      <c r="KDS158" s="124" t="e">
        <f>[32]Loka!#REF!</f>
        <v>#REF!</v>
      </c>
      <c r="KDT158" s="125" t="e">
        <f>KDR158*[31]Loka!_xlbgnm.KDS16</f>
        <v>#REF!</v>
      </c>
      <c r="KDU158" s="62" t="s">
        <v>291</v>
      </c>
      <c r="KDV158" s="123" t="e">
        <f>[32]Loka!#REF!</f>
        <v>#REF!</v>
      </c>
      <c r="KDW158" s="124" t="e">
        <f>[32]Loka!#REF!</f>
        <v>#REF!</v>
      </c>
      <c r="KDX158" s="125" t="e">
        <f>KDV158*[31]Loka!_xlbgnm.KDW16</f>
        <v>#REF!</v>
      </c>
      <c r="KDY158" s="62" t="s">
        <v>291</v>
      </c>
      <c r="KDZ158" s="123" t="e">
        <f>[32]Loka!#REF!</f>
        <v>#REF!</v>
      </c>
      <c r="KEA158" s="124" t="e">
        <f>[32]Loka!#REF!</f>
        <v>#REF!</v>
      </c>
      <c r="KEB158" s="125" t="e">
        <f>KDZ158*[31]Loka!_xlbgnm.KEA16</f>
        <v>#REF!</v>
      </c>
      <c r="KEC158" s="62" t="s">
        <v>291</v>
      </c>
      <c r="KED158" s="123" t="e">
        <f>[32]Loka!#REF!</f>
        <v>#REF!</v>
      </c>
      <c r="KEE158" s="124" t="e">
        <f>[32]Loka!#REF!</f>
        <v>#REF!</v>
      </c>
      <c r="KEF158" s="125" t="e">
        <f>KED158*[31]Loka!_xlbgnm.KEE16</f>
        <v>#REF!</v>
      </c>
      <c r="KEG158" s="62" t="s">
        <v>291</v>
      </c>
      <c r="KEH158" s="123" t="e">
        <f>[32]Loka!#REF!</f>
        <v>#REF!</v>
      </c>
      <c r="KEI158" s="124" t="e">
        <f>[32]Loka!#REF!</f>
        <v>#REF!</v>
      </c>
      <c r="KEJ158" s="125" t="e">
        <f>KEH158*[31]Loka!_xlbgnm.KEI16</f>
        <v>#REF!</v>
      </c>
      <c r="KEK158" s="62" t="s">
        <v>291</v>
      </c>
      <c r="KEL158" s="123" t="e">
        <f>[32]Loka!#REF!</f>
        <v>#REF!</v>
      </c>
      <c r="KEM158" s="124" t="e">
        <f>[32]Loka!#REF!</f>
        <v>#REF!</v>
      </c>
      <c r="KEN158" s="125" t="e">
        <f>KEL158*[31]Loka!_xlbgnm.KEM16</f>
        <v>#REF!</v>
      </c>
      <c r="KEO158" s="62" t="s">
        <v>291</v>
      </c>
      <c r="KEP158" s="123" t="e">
        <f>[32]Loka!#REF!</f>
        <v>#REF!</v>
      </c>
      <c r="KEQ158" s="124" t="e">
        <f>[32]Loka!#REF!</f>
        <v>#REF!</v>
      </c>
      <c r="KER158" s="125" t="e">
        <f>KEP158*[31]Loka!_xlbgnm.KEQ16</f>
        <v>#REF!</v>
      </c>
      <c r="KES158" s="62" t="s">
        <v>291</v>
      </c>
      <c r="KET158" s="123" t="e">
        <f>[32]Loka!#REF!</f>
        <v>#REF!</v>
      </c>
      <c r="KEU158" s="124" t="e">
        <f>[32]Loka!#REF!</f>
        <v>#REF!</v>
      </c>
      <c r="KEV158" s="125" t="e">
        <f>KET158*[31]Loka!_xlbgnm.KEU16</f>
        <v>#REF!</v>
      </c>
      <c r="KEW158" s="62" t="s">
        <v>291</v>
      </c>
      <c r="KEX158" s="123" t="e">
        <f>[32]Loka!#REF!</f>
        <v>#REF!</v>
      </c>
      <c r="KEY158" s="124" t="e">
        <f>[32]Loka!#REF!</f>
        <v>#REF!</v>
      </c>
      <c r="KEZ158" s="125" t="e">
        <f>KEX158*[31]Loka!_xlbgnm.KEY16</f>
        <v>#REF!</v>
      </c>
      <c r="KFA158" s="62" t="s">
        <v>291</v>
      </c>
      <c r="KFB158" s="123" t="e">
        <f>[32]Loka!#REF!</f>
        <v>#REF!</v>
      </c>
      <c r="KFC158" s="124" t="e">
        <f>[32]Loka!#REF!</f>
        <v>#REF!</v>
      </c>
      <c r="KFD158" s="125" t="e">
        <f>KFB158*[31]Loka!_xlbgnm.KFC16</f>
        <v>#REF!</v>
      </c>
      <c r="KFE158" s="62" t="s">
        <v>291</v>
      </c>
      <c r="KFF158" s="123" t="e">
        <f>[32]Loka!#REF!</f>
        <v>#REF!</v>
      </c>
      <c r="KFG158" s="124" t="e">
        <f>[32]Loka!#REF!</f>
        <v>#REF!</v>
      </c>
      <c r="KFH158" s="125" t="e">
        <f>KFF158*[31]Loka!_xlbgnm.KFG16</f>
        <v>#REF!</v>
      </c>
      <c r="KFI158" s="62" t="s">
        <v>291</v>
      </c>
      <c r="KFJ158" s="123" t="e">
        <f>[32]Loka!#REF!</f>
        <v>#REF!</v>
      </c>
      <c r="KFK158" s="124" t="e">
        <f>[32]Loka!#REF!</f>
        <v>#REF!</v>
      </c>
      <c r="KFL158" s="125" t="e">
        <f>KFJ158*[31]Loka!_xlbgnm.KFK16</f>
        <v>#REF!</v>
      </c>
      <c r="KFM158" s="62" t="s">
        <v>291</v>
      </c>
      <c r="KFN158" s="123" t="e">
        <f>[32]Loka!#REF!</f>
        <v>#REF!</v>
      </c>
      <c r="KFO158" s="124" t="e">
        <f>[32]Loka!#REF!</f>
        <v>#REF!</v>
      </c>
      <c r="KFP158" s="125" t="e">
        <f>KFN158*[31]Loka!_xlbgnm.KFO16</f>
        <v>#REF!</v>
      </c>
      <c r="KFQ158" s="62" t="s">
        <v>291</v>
      </c>
      <c r="KFR158" s="123" t="e">
        <f>[32]Loka!#REF!</f>
        <v>#REF!</v>
      </c>
      <c r="KFS158" s="124" t="e">
        <f>[32]Loka!#REF!</f>
        <v>#REF!</v>
      </c>
      <c r="KFT158" s="125" t="e">
        <f>KFR158*[31]Loka!_xlbgnm.KFS16</f>
        <v>#REF!</v>
      </c>
      <c r="KFU158" s="62" t="s">
        <v>291</v>
      </c>
      <c r="KFV158" s="123" t="e">
        <f>[32]Loka!#REF!</f>
        <v>#REF!</v>
      </c>
      <c r="KFW158" s="124" t="e">
        <f>[32]Loka!#REF!</f>
        <v>#REF!</v>
      </c>
      <c r="KFX158" s="125" t="e">
        <f>KFV158*[31]Loka!_xlbgnm.KFW16</f>
        <v>#REF!</v>
      </c>
      <c r="KFY158" s="62" t="s">
        <v>291</v>
      </c>
      <c r="KFZ158" s="123" t="e">
        <f>[32]Loka!#REF!</f>
        <v>#REF!</v>
      </c>
      <c r="KGA158" s="124" t="e">
        <f>[32]Loka!#REF!</f>
        <v>#REF!</v>
      </c>
      <c r="KGB158" s="125" t="e">
        <f>KFZ158*[31]Loka!_xlbgnm.KGA16</f>
        <v>#REF!</v>
      </c>
      <c r="KGC158" s="62" t="s">
        <v>291</v>
      </c>
      <c r="KGD158" s="123" t="e">
        <f>[32]Loka!#REF!</f>
        <v>#REF!</v>
      </c>
      <c r="KGE158" s="124" t="e">
        <f>[32]Loka!#REF!</f>
        <v>#REF!</v>
      </c>
      <c r="KGF158" s="125" t="e">
        <f>KGD158*[31]Loka!_xlbgnm.KGE16</f>
        <v>#REF!</v>
      </c>
      <c r="KGG158" s="62" t="s">
        <v>291</v>
      </c>
      <c r="KGH158" s="123" t="e">
        <f>[32]Loka!#REF!</f>
        <v>#REF!</v>
      </c>
      <c r="KGI158" s="124" t="e">
        <f>[32]Loka!#REF!</f>
        <v>#REF!</v>
      </c>
      <c r="KGJ158" s="125" t="e">
        <f>KGH158*[31]Loka!_xlbgnm.KGI16</f>
        <v>#REF!</v>
      </c>
      <c r="KGK158" s="62" t="s">
        <v>291</v>
      </c>
      <c r="KGL158" s="123" t="e">
        <f>[32]Loka!#REF!</f>
        <v>#REF!</v>
      </c>
      <c r="KGM158" s="124" t="e">
        <f>[32]Loka!#REF!</f>
        <v>#REF!</v>
      </c>
      <c r="KGN158" s="125" t="e">
        <f>KGL158*[31]Loka!_xlbgnm.KGM16</f>
        <v>#REF!</v>
      </c>
      <c r="KGO158" s="62" t="s">
        <v>291</v>
      </c>
      <c r="KGP158" s="123" t="e">
        <f>[32]Loka!#REF!</f>
        <v>#REF!</v>
      </c>
      <c r="KGQ158" s="124" t="e">
        <f>[32]Loka!#REF!</f>
        <v>#REF!</v>
      </c>
      <c r="KGR158" s="125" t="e">
        <f>KGP158*[31]Loka!_xlbgnm.KGQ16</f>
        <v>#REF!</v>
      </c>
      <c r="KGS158" s="62" t="s">
        <v>291</v>
      </c>
      <c r="KGT158" s="123" t="e">
        <f>[32]Loka!#REF!</f>
        <v>#REF!</v>
      </c>
      <c r="KGU158" s="124" t="e">
        <f>[32]Loka!#REF!</f>
        <v>#REF!</v>
      </c>
      <c r="KGV158" s="125" t="e">
        <f>KGT158*[31]Loka!_xlbgnm.KGU16</f>
        <v>#REF!</v>
      </c>
      <c r="KGW158" s="62" t="s">
        <v>291</v>
      </c>
      <c r="KGX158" s="123" t="e">
        <f>[32]Loka!#REF!</f>
        <v>#REF!</v>
      </c>
      <c r="KGY158" s="124" t="e">
        <f>[32]Loka!#REF!</f>
        <v>#REF!</v>
      </c>
      <c r="KGZ158" s="125" t="e">
        <f>KGX158*[31]Loka!_xlbgnm.KGY16</f>
        <v>#REF!</v>
      </c>
      <c r="KHA158" s="62" t="s">
        <v>291</v>
      </c>
      <c r="KHB158" s="123" t="e">
        <f>[32]Loka!#REF!</f>
        <v>#REF!</v>
      </c>
      <c r="KHC158" s="124" t="e">
        <f>[32]Loka!#REF!</f>
        <v>#REF!</v>
      </c>
      <c r="KHD158" s="125" t="e">
        <f>KHB158*[31]Loka!_xlbgnm.KHC16</f>
        <v>#REF!</v>
      </c>
      <c r="KHE158" s="62" t="s">
        <v>291</v>
      </c>
      <c r="KHF158" s="123" t="e">
        <f>[32]Loka!#REF!</f>
        <v>#REF!</v>
      </c>
      <c r="KHG158" s="124" t="e">
        <f>[32]Loka!#REF!</f>
        <v>#REF!</v>
      </c>
      <c r="KHH158" s="125" t="e">
        <f>KHF158*[31]Loka!_xlbgnm.KHG16</f>
        <v>#REF!</v>
      </c>
      <c r="KHI158" s="62" t="s">
        <v>291</v>
      </c>
      <c r="KHJ158" s="123" t="e">
        <f>[32]Loka!#REF!</f>
        <v>#REF!</v>
      </c>
      <c r="KHK158" s="124" t="e">
        <f>[32]Loka!#REF!</f>
        <v>#REF!</v>
      </c>
      <c r="KHL158" s="125" t="e">
        <f>KHJ158*[31]Loka!_xlbgnm.KHK16</f>
        <v>#REF!</v>
      </c>
      <c r="KHM158" s="62" t="s">
        <v>291</v>
      </c>
      <c r="KHN158" s="123" t="e">
        <f>[32]Loka!#REF!</f>
        <v>#REF!</v>
      </c>
      <c r="KHO158" s="124" t="e">
        <f>[32]Loka!#REF!</f>
        <v>#REF!</v>
      </c>
      <c r="KHP158" s="125" t="e">
        <f>KHN158*[31]Loka!_xlbgnm.KHO16</f>
        <v>#REF!</v>
      </c>
      <c r="KHQ158" s="62" t="s">
        <v>291</v>
      </c>
      <c r="KHR158" s="123" t="e">
        <f>[32]Loka!#REF!</f>
        <v>#REF!</v>
      </c>
      <c r="KHS158" s="124" t="e">
        <f>[32]Loka!#REF!</f>
        <v>#REF!</v>
      </c>
      <c r="KHT158" s="125" t="e">
        <f>KHR158*[31]Loka!_xlbgnm.KHS16</f>
        <v>#REF!</v>
      </c>
      <c r="KHU158" s="62" t="s">
        <v>291</v>
      </c>
      <c r="KHV158" s="123" t="e">
        <f>[32]Loka!#REF!</f>
        <v>#REF!</v>
      </c>
      <c r="KHW158" s="124" t="e">
        <f>[32]Loka!#REF!</f>
        <v>#REF!</v>
      </c>
      <c r="KHX158" s="125" t="e">
        <f>KHV158*[31]Loka!_xlbgnm.KHW16</f>
        <v>#REF!</v>
      </c>
      <c r="KHY158" s="62" t="s">
        <v>291</v>
      </c>
      <c r="KHZ158" s="123" t="e">
        <f>[32]Loka!#REF!</f>
        <v>#REF!</v>
      </c>
      <c r="KIA158" s="124" t="e">
        <f>[32]Loka!#REF!</f>
        <v>#REF!</v>
      </c>
      <c r="KIB158" s="125" t="e">
        <f>KHZ158*[31]Loka!_xlbgnm.KIA16</f>
        <v>#REF!</v>
      </c>
      <c r="KIC158" s="62" t="s">
        <v>291</v>
      </c>
      <c r="KID158" s="123" t="e">
        <f>[32]Loka!#REF!</f>
        <v>#REF!</v>
      </c>
      <c r="KIE158" s="124" t="e">
        <f>[32]Loka!#REF!</f>
        <v>#REF!</v>
      </c>
      <c r="KIF158" s="125" t="e">
        <f>KID158*[31]Loka!_xlbgnm.KIE16</f>
        <v>#REF!</v>
      </c>
      <c r="KIG158" s="62" t="s">
        <v>291</v>
      </c>
      <c r="KIH158" s="123" t="e">
        <f>[32]Loka!#REF!</f>
        <v>#REF!</v>
      </c>
      <c r="KII158" s="124" t="e">
        <f>[32]Loka!#REF!</f>
        <v>#REF!</v>
      </c>
      <c r="KIJ158" s="125" t="e">
        <f>KIH158*[31]Loka!_xlbgnm.KII16</f>
        <v>#REF!</v>
      </c>
      <c r="KIK158" s="62" t="s">
        <v>291</v>
      </c>
      <c r="KIL158" s="123" t="e">
        <f>[32]Loka!#REF!</f>
        <v>#REF!</v>
      </c>
      <c r="KIM158" s="124" t="e">
        <f>[32]Loka!#REF!</f>
        <v>#REF!</v>
      </c>
      <c r="KIN158" s="125" t="e">
        <f>KIL158*[31]Loka!_xlbgnm.KIM16</f>
        <v>#REF!</v>
      </c>
      <c r="KIO158" s="62" t="s">
        <v>291</v>
      </c>
      <c r="KIP158" s="123" t="e">
        <f>[32]Loka!#REF!</f>
        <v>#REF!</v>
      </c>
      <c r="KIQ158" s="124" t="e">
        <f>[32]Loka!#REF!</f>
        <v>#REF!</v>
      </c>
      <c r="KIR158" s="125" t="e">
        <f>KIP158*[31]Loka!_xlbgnm.KIQ16</f>
        <v>#REF!</v>
      </c>
      <c r="KIS158" s="62" t="s">
        <v>291</v>
      </c>
      <c r="KIT158" s="123" t="e">
        <f>[32]Loka!#REF!</f>
        <v>#REF!</v>
      </c>
      <c r="KIU158" s="124" t="e">
        <f>[32]Loka!#REF!</f>
        <v>#REF!</v>
      </c>
      <c r="KIV158" s="125" t="e">
        <f>KIT158*[31]Loka!_xlbgnm.KIU16</f>
        <v>#REF!</v>
      </c>
      <c r="KIW158" s="62" t="s">
        <v>291</v>
      </c>
      <c r="KIX158" s="123" t="e">
        <f>[32]Loka!#REF!</f>
        <v>#REF!</v>
      </c>
      <c r="KIY158" s="124" t="e">
        <f>[32]Loka!#REF!</f>
        <v>#REF!</v>
      </c>
      <c r="KIZ158" s="125" t="e">
        <f>KIX158*[31]Loka!_xlbgnm.KIY16</f>
        <v>#REF!</v>
      </c>
      <c r="KJA158" s="62" t="s">
        <v>291</v>
      </c>
      <c r="KJB158" s="123" t="e">
        <f>[32]Loka!#REF!</f>
        <v>#REF!</v>
      </c>
      <c r="KJC158" s="124" t="e">
        <f>[32]Loka!#REF!</f>
        <v>#REF!</v>
      </c>
      <c r="KJD158" s="125" t="e">
        <f>KJB158*[31]Loka!_xlbgnm.KJC16</f>
        <v>#REF!</v>
      </c>
      <c r="KJE158" s="62" t="s">
        <v>291</v>
      </c>
      <c r="KJF158" s="123" t="e">
        <f>[32]Loka!#REF!</f>
        <v>#REF!</v>
      </c>
      <c r="KJG158" s="124" t="e">
        <f>[32]Loka!#REF!</f>
        <v>#REF!</v>
      </c>
      <c r="KJH158" s="125" t="e">
        <f>KJF158*[31]Loka!_xlbgnm.KJG16</f>
        <v>#REF!</v>
      </c>
      <c r="KJI158" s="62" t="s">
        <v>291</v>
      </c>
      <c r="KJJ158" s="123" t="e">
        <f>[32]Loka!#REF!</f>
        <v>#REF!</v>
      </c>
      <c r="KJK158" s="124" t="e">
        <f>[32]Loka!#REF!</f>
        <v>#REF!</v>
      </c>
      <c r="KJL158" s="125" t="e">
        <f>KJJ158*[31]Loka!_xlbgnm.KJK16</f>
        <v>#REF!</v>
      </c>
      <c r="KJM158" s="62" t="s">
        <v>291</v>
      </c>
      <c r="KJN158" s="123" t="e">
        <f>[32]Loka!#REF!</f>
        <v>#REF!</v>
      </c>
      <c r="KJO158" s="124" t="e">
        <f>[32]Loka!#REF!</f>
        <v>#REF!</v>
      </c>
      <c r="KJP158" s="125" t="e">
        <f>KJN158*[31]Loka!_xlbgnm.KJO16</f>
        <v>#REF!</v>
      </c>
      <c r="KJQ158" s="62" t="s">
        <v>291</v>
      </c>
      <c r="KJR158" s="123" t="e">
        <f>[32]Loka!#REF!</f>
        <v>#REF!</v>
      </c>
      <c r="KJS158" s="124" t="e">
        <f>[32]Loka!#REF!</f>
        <v>#REF!</v>
      </c>
      <c r="KJT158" s="125" t="e">
        <f>KJR158*[31]Loka!_xlbgnm.KJS16</f>
        <v>#REF!</v>
      </c>
      <c r="KJU158" s="62" t="s">
        <v>291</v>
      </c>
      <c r="KJV158" s="123" t="e">
        <f>[32]Loka!#REF!</f>
        <v>#REF!</v>
      </c>
      <c r="KJW158" s="124" t="e">
        <f>[32]Loka!#REF!</f>
        <v>#REF!</v>
      </c>
      <c r="KJX158" s="125" t="e">
        <f>KJV158*[31]Loka!_xlbgnm.KJW16</f>
        <v>#REF!</v>
      </c>
      <c r="KJY158" s="62" t="s">
        <v>291</v>
      </c>
      <c r="KJZ158" s="123" t="e">
        <f>[32]Loka!#REF!</f>
        <v>#REF!</v>
      </c>
      <c r="KKA158" s="124" t="e">
        <f>[32]Loka!#REF!</f>
        <v>#REF!</v>
      </c>
      <c r="KKB158" s="125" t="e">
        <f>KJZ158*[31]Loka!_xlbgnm.KKA16</f>
        <v>#REF!</v>
      </c>
      <c r="KKC158" s="62" t="s">
        <v>291</v>
      </c>
      <c r="KKD158" s="123" t="e">
        <f>[32]Loka!#REF!</f>
        <v>#REF!</v>
      </c>
      <c r="KKE158" s="124" t="e">
        <f>[32]Loka!#REF!</f>
        <v>#REF!</v>
      </c>
      <c r="KKF158" s="125" t="e">
        <f>KKD158*[31]Loka!_xlbgnm.KKE16</f>
        <v>#REF!</v>
      </c>
      <c r="KKG158" s="62" t="s">
        <v>291</v>
      </c>
      <c r="KKH158" s="123" t="e">
        <f>[32]Loka!#REF!</f>
        <v>#REF!</v>
      </c>
      <c r="KKI158" s="124" t="e">
        <f>[32]Loka!#REF!</f>
        <v>#REF!</v>
      </c>
      <c r="KKJ158" s="125" t="e">
        <f>KKH158*[31]Loka!_xlbgnm.KKI16</f>
        <v>#REF!</v>
      </c>
      <c r="KKK158" s="62" t="s">
        <v>291</v>
      </c>
      <c r="KKL158" s="123" t="e">
        <f>[32]Loka!#REF!</f>
        <v>#REF!</v>
      </c>
      <c r="KKM158" s="124" t="e">
        <f>[32]Loka!#REF!</f>
        <v>#REF!</v>
      </c>
      <c r="KKN158" s="125" t="e">
        <f>KKL158*[31]Loka!_xlbgnm.KKM16</f>
        <v>#REF!</v>
      </c>
      <c r="KKO158" s="62" t="s">
        <v>291</v>
      </c>
      <c r="KKP158" s="123" t="e">
        <f>[32]Loka!#REF!</f>
        <v>#REF!</v>
      </c>
      <c r="KKQ158" s="124" t="e">
        <f>[32]Loka!#REF!</f>
        <v>#REF!</v>
      </c>
      <c r="KKR158" s="125" t="e">
        <f>KKP158*[31]Loka!_xlbgnm.KKQ16</f>
        <v>#REF!</v>
      </c>
      <c r="KKS158" s="62" t="s">
        <v>291</v>
      </c>
      <c r="KKT158" s="123" t="e">
        <f>[32]Loka!#REF!</f>
        <v>#REF!</v>
      </c>
      <c r="KKU158" s="124" t="e">
        <f>[32]Loka!#REF!</f>
        <v>#REF!</v>
      </c>
      <c r="KKV158" s="125" t="e">
        <f>KKT158*[31]Loka!_xlbgnm.KKU16</f>
        <v>#REF!</v>
      </c>
      <c r="KKW158" s="62" t="s">
        <v>291</v>
      </c>
      <c r="KKX158" s="123" t="e">
        <f>[32]Loka!#REF!</f>
        <v>#REF!</v>
      </c>
      <c r="KKY158" s="124" t="e">
        <f>[32]Loka!#REF!</f>
        <v>#REF!</v>
      </c>
      <c r="KKZ158" s="125" t="e">
        <f>KKX158*[31]Loka!_xlbgnm.KKY16</f>
        <v>#REF!</v>
      </c>
      <c r="KLA158" s="62" t="s">
        <v>291</v>
      </c>
      <c r="KLB158" s="123" t="e">
        <f>[32]Loka!#REF!</f>
        <v>#REF!</v>
      </c>
      <c r="KLC158" s="124" t="e">
        <f>[32]Loka!#REF!</f>
        <v>#REF!</v>
      </c>
      <c r="KLD158" s="125" t="e">
        <f>KLB158*[31]Loka!_xlbgnm.KLC16</f>
        <v>#REF!</v>
      </c>
      <c r="KLE158" s="62" t="s">
        <v>291</v>
      </c>
      <c r="KLF158" s="123" t="e">
        <f>[32]Loka!#REF!</f>
        <v>#REF!</v>
      </c>
      <c r="KLG158" s="124" t="e">
        <f>[32]Loka!#REF!</f>
        <v>#REF!</v>
      </c>
      <c r="KLH158" s="125" t="e">
        <f>KLF158*[31]Loka!_xlbgnm.KLG16</f>
        <v>#REF!</v>
      </c>
      <c r="KLI158" s="62" t="s">
        <v>291</v>
      </c>
      <c r="KLJ158" s="123" t="e">
        <f>[32]Loka!#REF!</f>
        <v>#REF!</v>
      </c>
      <c r="KLK158" s="124" t="e">
        <f>[32]Loka!#REF!</f>
        <v>#REF!</v>
      </c>
      <c r="KLL158" s="125" t="e">
        <f>KLJ158*[31]Loka!_xlbgnm.KLK16</f>
        <v>#REF!</v>
      </c>
      <c r="KLM158" s="62" t="s">
        <v>291</v>
      </c>
      <c r="KLN158" s="123" t="e">
        <f>[32]Loka!#REF!</f>
        <v>#REF!</v>
      </c>
      <c r="KLO158" s="124" t="e">
        <f>[32]Loka!#REF!</f>
        <v>#REF!</v>
      </c>
      <c r="KLP158" s="125" t="e">
        <f>KLN158*[31]Loka!_xlbgnm.KLO16</f>
        <v>#REF!</v>
      </c>
      <c r="KLQ158" s="62" t="s">
        <v>291</v>
      </c>
      <c r="KLR158" s="123" t="e">
        <f>[32]Loka!#REF!</f>
        <v>#REF!</v>
      </c>
      <c r="KLS158" s="124" t="e">
        <f>[32]Loka!#REF!</f>
        <v>#REF!</v>
      </c>
      <c r="KLT158" s="125" t="e">
        <f>KLR158*[31]Loka!_xlbgnm.KLS16</f>
        <v>#REF!</v>
      </c>
      <c r="KLU158" s="62" t="s">
        <v>291</v>
      </c>
      <c r="KLV158" s="123" t="e">
        <f>[32]Loka!#REF!</f>
        <v>#REF!</v>
      </c>
      <c r="KLW158" s="124" t="e">
        <f>[32]Loka!#REF!</f>
        <v>#REF!</v>
      </c>
      <c r="KLX158" s="125" t="e">
        <f>KLV158*[31]Loka!_xlbgnm.KLW16</f>
        <v>#REF!</v>
      </c>
      <c r="KLY158" s="62" t="s">
        <v>291</v>
      </c>
      <c r="KLZ158" s="123" t="e">
        <f>[32]Loka!#REF!</f>
        <v>#REF!</v>
      </c>
      <c r="KMA158" s="124" t="e">
        <f>[32]Loka!#REF!</f>
        <v>#REF!</v>
      </c>
      <c r="KMB158" s="125" t="e">
        <f>KLZ158*[31]Loka!_xlbgnm.KMA16</f>
        <v>#REF!</v>
      </c>
      <c r="KMC158" s="62" t="s">
        <v>291</v>
      </c>
      <c r="KMD158" s="123" t="e">
        <f>[32]Loka!#REF!</f>
        <v>#REF!</v>
      </c>
      <c r="KME158" s="124" t="e">
        <f>[32]Loka!#REF!</f>
        <v>#REF!</v>
      </c>
      <c r="KMF158" s="125" t="e">
        <f>KMD158*[31]Loka!_xlbgnm.KME16</f>
        <v>#REF!</v>
      </c>
      <c r="KMG158" s="62" t="s">
        <v>291</v>
      </c>
      <c r="KMH158" s="123" t="e">
        <f>[32]Loka!#REF!</f>
        <v>#REF!</v>
      </c>
      <c r="KMI158" s="124" t="e">
        <f>[32]Loka!#REF!</f>
        <v>#REF!</v>
      </c>
      <c r="KMJ158" s="125" t="e">
        <f>KMH158*[31]Loka!_xlbgnm.KMI16</f>
        <v>#REF!</v>
      </c>
      <c r="KMK158" s="62" t="s">
        <v>291</v>
      </c>
      <c r="KML158" s="123" t="e">
        <f>[32]Loka!#REF!</f>
        <v>#REF!</v>
      </c>
      <c r="KMM158" s="124" t="e">
        <f>[32]Loka!#REF!</f>
        <v>#REF!</v>
      </c>
      <c r="KMN158" s="125" t="e">
        <f>KML158*[31]Loka!_xlbgnm.KMM16</f>
        <v>#REF!</v>
      </c>
      <c r="KMO158" s="62" t="s">
        <v>291</v>
      </c>
      <c r="KMP158" s="123" t="e">
        <f>[32]Loka!#REF!</f>
        <v>#REF!</v>
      </c>
      <c r="KMQ158" s="124" t="e">
        <f>[32]Loka!#REF!</f>
        <v>#REF!</v>
      </c>
      <c r="KMR158" s="125" t="e">
        <f>KMP158*[31]Loka!_xlbgnm.KMQ16</f>
        <v>#REF!</v>
      </c>
      <c r="KMS158" s="62" t="s">
        <v>291</v>
      </c>
      <c r="KMT158" s="123" t="e">
        <f>[32]Loka!#REF!</f>
        <v>#REF!</v>
      </c>
      <c r="KMU158" s="124" t="e">
        <f>[32]Loka!#REF!</f>
        <v>#REF!</v>
      </c>
      <c r="KMV158" s="125" t="e">
        <f>KMT158*[31]Loka!_xlbgnm.KMU16</f>
        <v>#REF!</v>
      </c>
      <c r="KMW158" s="62" t="s">
        <v>291</v>
      </c>
      <c r="KMX158" s="123" t="e">
        <f>[32]Loka!#REF!</f>
        <v>#REF!</v>
      </c>
      <c r="KMY158" s="124" t="e">
        <f>[32]Loka!#REF!</f>
        <v>#REF!</v>
      </c>
      <c r="KMZ158" s="125" t="e">
        <f>KMX158*[31]Loka!_xlbgnm.KMY16</f>
        <v>#REF!</v>
      </c>
      <c r="KNA158" s="62" t="s">
        <v>291</v>
      </c>
      <c r="KNB158" s="123" t="e">
        <f>[32]Loka!#REF!</f>
        <v>#REF!</v>
      </c>
      <c r="KNC158" s="124" t="e">
        <f>[32]Loka!#REF!</f>
        <v>#REF!</v>
      </c>
      <c r="KND158" s="125" t="e">
        <f>KNB158*[31]Loka!_xlbgnm.KNC16</f>
        <v>#REF!</v>
      </c>
      <c r="KNE158" s="62" t="s">
        <v>291</v>
      </c>
      <c r="KNF158" s="123" t="e">
        <f>[32]Loka!#REF!</f>
        <v>#REF!</v>
      </c>
      <c r="KNG158" s="124" t="e">
        <f>[32]Loka!#REF!</f>
        <v>#REF!</v>
      </c>
      <c r="KNH158" s="125" t="e">
        <f>KNF158*[31]Loka!_xlbgnm.KNG16</f>
        <v>#REF!</v>
      </c>
      <c r="KNI158" s="62" t="s">
        <v>291</v>
      </c>
      <c r="KNJ158" s="123" t="e">
        <f>[32]Loka!#REF!</f>
        <v>#REF!</v>
      </c>
      <c r="KNK158" s="124" t="e">
        <f>[32]Loka!#REF!</f>
        <v>#REF!</v>
      </c>
      <c r="KNL158" s="125" t="e">
        <f>KNJ158*[31]Loka!_xlbgnm.KNK16</f>
        <v>#REF!</v>
      </c>
      <c r="KNM158" s="62" t="s">
        <v>291</v>
      </c>
      <c r="KNN158" s="123" t="e">
        <f>[32]Loka!#REF!</f>
        <v>#REF!</v>
      </c>
      <c r="KNO158" s="124" t="e">
        <f>[32]Loka!#REF!</f>
        <v>#REF!</v>
      </c>
      <c r="KNP158" s="125" t="e">
        <f>KNN158*[31]Loka!_xlbgnm.KNO16</f>
        <v>#REF!</v>
      </c>
      <c r="KNQ158" s="62" t="s">
        <v>291</v>
      </c>
      <c r="KNR158" s="123" t="e">
        <f>[32]Loka!#REF!</f>
        <v>#REF!</v>
      </c>
      <c r="KNS158" s="124" t="e">
        <f>[32]Loka!#REF!</f>
        <v>#REF!</v>
      </c>
      <c r="KNT158" s="125" t="e">
        <f>KNR158*[31]Loka!_xlbgnm.KNS16</f>
        <v>#REF!</v>
      </c>
      <c r="KNU158" s="62" t="s">
        <v>291</v>
      </c>
      <c r="KNV158" s="123" t="e">
        <f>[32]Loka!#REF!</f>
        <v>#REF!</v>
      </c>
      <c r="KNW158" s="124" t="e">
        <f>[32]Loka!#REF!</f>
        <v>#REF!</v>
      </c>
      <c r="KNX158" s="125" t="e">
        <f>KNV158*[31]Loka!_xlbgnm.KNW16</f>
        <v>#REF!</v>
      </c>
      <c r="KNY158" s="62" t="s">
        <v>291</v>
      </c>
      <c r="KNZ158" s="123" t="e">
        <f>[32]Loka!#REF!</f>
        <v>#REF!</v>
      </c>
      <c r="KOA158" s="124" t="e">
        <f>[32]Loka!#REF!</f>
        <v>#REF!</v>
      </c>
      <c r="KOB158" s="125" t="e">
        <f>KNZ158*[31]Loka!_xlbgnm.KOA16</f>
        <v>#REF!</v>
      </c>
      <c r="KOC158" s="62" t="s">
        <v>291</v>
      </c>
      <c r="KOD158" s="123" t="e">
        <f>[32]Loka!#REF!</f>
        <v>#REF!</v>
      </c>
      <c r="KOE158" s="124" t="e">
        <f>[32]Loka!#REF!</f>
        <v>#REF!</v>
      </c>
      <c r="KOF158" s="125" t="e">
        <f>KOD158*[31]Loka!_xlbgnm.KOE16</f>
        <v>#REF!</v>
      </c>
      <c r="KOG158" s="62" t="s">
        <v>291</v>
      </c>
      <c r="KOH158" s="123" t="e">
        <f>[32]Loka!#REF!</f>
        <v>#REF!</v>
      </c>
      <c r="KOI158" s="124" t="e">
        <f>[32]Loka!#REF!</f>
        <v>#REF!</v>
      </c>
      <c r="KOJ158" s="125" t="e">
        <f>KOH158*[31]Loka!_xlbgnm.KOI16</f>
        <v>#REF!</v>
      </c>
      <c r="KOK158" s="62" t="s">
        <v>291</v>
      </c>
      <c r="KOL158" s="123" t="e">
        <f>[32]Loka!#REF!</f>
        <v>#REF!</v>
      </c>
      <c r="KOM158" s="124" t="e">
        <f>[32]Loka!#REF!</f>
        <v>#REF!</v>
      </c>
      <c r="KON158" s="125" t="e">
        <f>KOL158*[31]Loka!_xlbgnm.KOM16</f>
        <v>#REF!</v>
      </c>
      <c r="KOO158" s="62" t="s">
        <v>291</v>
      </c>
      <c r="KOP158" s="123" t="e">
        <f>[32]Loka!#REF!</f>
        <v>#REF!</v>
      </c>
      <c r="KOQ158" s="124" t="e">
        <f>[32]Loka!#REF!</f>
        <v>#REF!</v>
      </c>
      <c r="KOR158" s="125" t="e">
        <f>KOP158*[31]Loka!_xlbgnm.KOQ16</f>
        <v>#REF!</v>
      </c>
      <c r="KOS158" s="62" t="s">
        <v>291</v>
      </c>
      <c r="KOT158" s="123" t="e">
        <f>[32]Loka!#REF!</f>
        <v>#REF!</v>
      </c>
      <c r="KOU158" s="124" t="e">
        <f>[32]Loka!#REF!</f>
        <v>#REF!</v>
      </c>
      <c r="KOV158" s="125" t="e">
        <f>KOT158*[31]Loka!_xlbgnm.KOU16</f>
        <v>#REF!</v>
      </c>
      <c r="KOW158" s="62" t="s">
        <v>291</v>
      </c>
      <c r="KOX158" s="123" t="e">
        <f>[32]Loka!#REF!</f>
        <v>#REF!</v>
      </c>
      <c r="KOY158" s="124" t="e">
        <f>[32]Loka!#REF!</f>
        <v>#REF!</v>
      </c>
      <c r="KOZ158" s="125" t="e">
        <f>KOX158*[31]Loka!_xlbgnm.KOY16</f>
        <v>#REF!</v>
      </c>
      <c r="KPA158" s="62" t="s">
        <v>291</v>
      </c>
      <c r="KPB158" s="123" t="e">
        <f>[32]Loka!#REF!</f>
        <v>#REF!</v>
      </c>
      <c r="KPC158" s="124" t="e">
        <f>[32]Loka!#REF!</f>
        <v>#REF!</v>
      </c>
      <c r="KPD158" s="125" t="e">
        <f>KPB158*[31]Loka!_xlbgnm.KPC16</f>
        <v>#REF!</v>
      </c>
      <c r="KPE158" s="62" t="s">
        <v>291</v>
      </c>
      <c r="KPF158" s="123" t="e">
        <f>[32]Loka!#REF!</f>
        <v>#REF!</v>
      </c>
      <c r="KPG158" s="124" t="e">
        <f>[32]Loka!#REF!</f>
        <v>#REF!</v>
      </c>
      <c r="KPH158" s="125" t="e">
        <f>KPF158*[31]Loka!_xlbgnm.KPG16</f>
        <v>#REF!</v>
      </c>
      <c r="KPI158" s="62" t="s">
        <v>291</v>
      </c>
      <c r="KPJ158" s="123" t="e">
        <f>[32]Loka!#REF!</f>
        <v>#REF!</v>
      </c>
      <c r="KPK158" s="124" t="e">
        <f>[32]Loka!#REF!</f>
        <v>#REF!</v>
      </c>
      <c r="KPL158" s="125" t="e">
        <f>KPJ158*[31]Loka!_xlbgnm.KPK16</f>
        <v>#REF!</v>
      </c>
      <c r="KPM158" s="62" t="s">
        <v>291</v>
      </c>
      <c r="KPN158" s="123" t="e">
        <f>[32]Loka!#REF!</f>
        <v>#REF!</v>
      </c>
      <c r="KPO158" s="124" t="e">
        <f>[32]Loka!#REF!</f>
        <v>#REF!</v>
      </c>
      <c r="KPP158" s="125" t="e">
        <f>KPN158*[31]Loka!_xlbgnm.KPO16</f>
        <v>#REF!</v>
      </c>
      <c r="KPQ158" s="62" t="s">
        <v>291</v>
      </c>
      <c r="KPR158" s="123" t="e">
        <f>[32]Loka!#REF!</f>
        <v>#REF!</v>
      </c>
      <c r="KPS158" s="124" t="e">
        <f>[32]Loka!#REF!</f>
        <v>#REF!</v>
      </c>
      <c r="KPT158" s="125" t="e">
        <f>KPR158*[31]Loka!_xlbgnm.KPS16</f>
        <v>#REF!</v>
      </c>
      <c r="KPU158" s="62" t="s">
        <v>291</v>
      </c>
      <c r="KPV158" s="123" t="e">
        <f>[32]Loka!#REF!</f>
        <v>#REF!</v>
      </c>
      <c r="KPW158" s="124" t="e">
        <f>[32]Loka!#REF!</f>
        <v>#REF!</v>
      </c>
      <c r="KPX158" s="125" t="e">
        <f>KPV158*[31]Loka!_xlbgnm.KPW16</f>
        <v>#REF!</v>
      </c>
      <c r="KPY158" s="62" t="s">
        <v>291</v>
      </c>
      <c r="KPZ158" s="123" t="e">
        <f>[32]Loka!#REF!</f>
        <v>#REF!</v>
      </c>
      <c r="KQA158" s="124" t="e">
        <f>[32]Loka!#REF!</f>
        <v>#REF!</v>
      </c>
      <c r="KQB158" s="125" t="e">
        <f>KPZ158*[31]Loka!_xlbgnm.KQA16</f>
        <v>#REF!</v>
      </c>
      <c r="KQC158" s="62" t="s">
        <v>291</v>
      </c>
      <c r="KQD158" s="123" t="e">
        <f>[32]Loka!#REF!</f>
        <v>#REF!</v>
      </c>
      <c r="KQE158" s="124" t="e">
        <f>[32]Loka!#REF!</f>
        <v>#REF!</v>
      </c>
      <c r="KQF158" s="125" t="e">
        <f>KQD158*[31]Loka!_xlbgnm.KQE16</f>
        <v>#REF!</v>
      </c>
      <c r="KQG158" s="62" t="s">
        <v>291</v>
      </c>
      <c r="KQH158" s="123" t="e">
        <f>[32]Loka!#REF!</f>
        <v>#REF!</v>
      </c>
      <c r="KQI158" s="124" t="e">
        <f>[32]Loka!#REF!</f>
        <v>#REF!</v>
      </c>
      <c r="KQJ158" s="125" t="e">
        <f>KQH158*[31]Loka!_xlbgnm.KQI16</f>
        <v>#REF!</v>
      </c>
      <c r="KQK158" s="62" t="s">
        <v>291</v>
      </c>
      <c r="KQL158" s="123" t="e">
        <f>[32]Loka!#REF!</f>
        <v>#REF!</v>
      </c>
      <c r="KQM158" s="124" t="e">
        <f>[32]Loka!#REF!</f>
        <v>#REF!</v>
      </c>
      <c r="KQN158" s="125" t="e">
        <f>KQL158*[31]Loka!_xlbgnm.KQM16</f>
        <v>#REF!</v>
      </c>
      <c r="KQO158" s="62" t="s">
        <v>291</v>
      </c>
      <c r="KQP158" s="123" t="e">
        <f>[32]Loka!#REF!</f>
        <v>#REF!</v>
      </c>
      <c r="KQQ158" s="124" t="e">
        <f>[32]Loka!#REF!</f>
        <v>#REF!</v>
      </c>
      <c r="KQR158" s="125" t="e">
        <f>KQP158*[31]Loka!_xlbgnm.KQQ16</f>
        <v>#REF!</v>
      </c>
      <c r="KQS158" s="62" t="s">
        <v>291</v>
      </c>
      <c r="KQT158" s="123" t="e">
        <f>[32]Loka!#REF!</f>
        <v>#REF!</v>
      </c>
      <c r="KQU158" s="124" t="e">
        <f>[32]Loka!#REF!</f>
        <v>#REF!</v>
      </c>
      <c r="KQV158" s="125" t="e">
        <f>KQT158*[31]Loka!_xlbgnm.KQU16</f>
        <v>#REF!</v>
      </c>
      <c r="KQW158" s="62" t="s">
        <v>291</v>
      </c>
      <c r="KQX158" s="123" t="e">
        <f>[32]Loka!#REF!</f>
        <v>#REF!</v>
      </c>
      <c r="KQY158" s="124" t="e">
        <f>[32]Loka!#REF!</f>
        <v>#REF!</v>
      </c>
      <c r="KQZ158" s="125" t="e">
        <f>KQX158*[31]Loka!_xlbgnm.KQY16</f>
        <v>#REF!</v>
      </c>
      <c r="KRA158" s="62" t="s">
        <v>291</v>
      </c>
      <c r="KRB158" s="123" t="e">
        <f>[32]Loka!#REF!</f>
        <v>#REF!</v>
      </c>
      <c r="KRC158" s="124" t="e">
        <f>[32]Loka!#REF!</f>
        <v>#REF!</v>
      </c>
      <c r="KRD158" s="125" t="e">
        <f>KRB158*[31]Loka!_xlbgnm.KRC16</f>
        <v>#REF!</v>
      </c>
      <c r="KRE158" s="62" t="s">
        <v>291</v>
      </c>
      <c r="KRF158" s="123" t="e">
        <f>[32]Loka!#REF!</f>
        <v>#REF!</v>
      </c>
      <c r="KRG158" s="124" t="e">
        <f>[32]Loka!#REF!</f>
        <v>#REF!</v>
      </c>
      <c r="KRH158" s="125" t="e">
        <f>KRF158*[31]Loka!_xlbgnm.KRG16</f>
        <v>#REF!</v>
      </c>
      <c r="KRI158" s="62" t="s">
        <v>291</v>
      </c>
      <c r="KRJ158" s="123" t="e">
        <f>[32]Loka!#REF!</f>
        <v>#REF!</v>
      </c>
      <c r="KRK158" s="124" t="e">
        <f>[32]Loka!#REF!</f>
        <v>#REF!</v>
      </c>
      <c r="KRL158" s="125" t="e">
        <f>KRJ158*[31]Loka!_xlbgnm.KRK16</f>
        <v>#REF!</v>
      </c>
      <c r="KRM158" s="62" t="s">
        <v>291</v>
      </c>
      <c r="KRN158" s="123" t="e">
        <f>[32]Loka!#REF!</f>
        <v>#REF!</v>
      </c>
      <c r="KRO158" s="124" t="e">
        <f>[32]Loka!#REF!</f>
        <v>#REF!</v>
      </c>
      <c r="KRP158" s="125" t="e">
        <f>KRN158*[31]Loka!_xlbgnm.KRO16</f>
        <v>#REF!</v>
      </c>
      <c r="KRQ158" s="62" t="s">
        <v>291</v>
      </c>
      <c r="KRR158" s="123" t="e">
        <f>[32]Loka!#REF!</f>
        <v>#REF!</v>
      </c>
      <c r="KRS158" s="124" t="e">
        <f>[32]Loka!#REF!</f>
        <v>#REF!</v>
      </c>
      <c r="KRT158" s="125" t="e">
        <f>KRR158*[31]Loka!_xlbgnm.KRS16</f>
        <v>#REF!</v>
      </c>
      <c r="KRU158" s="62" t="s">
        <v>291</v>
      </c>
      <c r="KRV158" s="123" t="e">
        <f>[32]Loka!#REF!</f>
        <v>#REF!</v>
      </c>
      <c r="KRW158" s="124" t="e">
        <f>[32]Loka!#REF!</f>
        <v>#REF!</v>
      </c>
      <c r="KRX158" s="125" t="e">
        <f>KRV158*[31]Loka!_xlbgnm.KRW16</f>
        <v>#REF!</v>
      </c>
      <c r="KRY158" s="62" t="s">
        <v>291</v>
      </c>
      <c r="KRZ158" s="123" t="e">
        <f>[32]Loka!#REF!</f>
        <v>#REF!</v>
      </c>
      <c r="KSA158" s="124" t="e">
        <f>[32]Loka!#REF!</f>
        <v>#REF!</v>
      </c>
      <c r="KSB158" s="125" t="e">
        <f>KRZ158*[31]Loka!_xlbgnm.KSA16</f>
        <v>#REF!</v>
      </c>
      <c r="KSC158" s="62" t="s">
        <v>291</v>
      </c>
      <c r="KSD158" s="123" t="e">
        <f>[32]Loka!#REF!</f>
        <v>#REF!</v>
      </c>
      <c r="KSE158" s="124" t="e">
        <f>[32]Loka!#REF!</f>
        <v>#REF!</v>
      </c>
      <c r="KSF158" s="125" t="e">
        <f>KSD158*[31]Loka!_xlbgnm.KSE16</f>
        <v>#REF!</v>
      </c>
      <c r="KSG158" s="62" t="s">
        <v>291</v>
      </c>
      <c r="KSH158" s="123" t="e">
        <f>[32]Loka!#REF!</f>
        <v>#REF!</v>
      </c>
      <c r="KSI158" s="124" t="e">
        <f>[32]Loka!#REF!</f>
        <v>#REF!</v>
      </c>
      <c r="KSJ158" s="125" t="e">
        <f>KSH158*[31]Loka!_xlbgnm.KSI16</f>
        <v>#REF!</v>
      </c>
      <c r="KSK158" s="62" t="s">
        <v>291</v>
      </c>
      <c r="KSL158" s="123" t="e">
        <f>[32]Loka!#REF!</f>
        <v>#REF!</v>
      </c>
      <c r="KSM158" s="124" t="e">
        <f>[32]Loka!#REF!</f>
        <v>#REF!</v>
      </c>
      <c r="KSN158" s="125" t="e">
        <f>KSL158*[31]Loka!_xlbgnm.KSM16</f>
        <v>#REF!</v>
      </c>
      <c r="KSO158" s="62" t="s">
        <v>291</v>
      </c>
      <c r="KSP158" s="123" t="e">
        <f>[32]Loka!#REF!</f>
        <v>#REF!</v>
      </c>
      <c r="KSQ158" s="124" t="e">
        <f>[32]Loka!#REF!</f>
        <v>#REF!</v>
      </c>
      <c r="KSR158" s="125" t="e">
        <f>KSP158*[31]Loka!_xlbgnm.KSQ16</f>
        <v>#REF!</v>
      </c>
      <c r="KSS158" s="62" t="s">
        <v>291</v>
      </c>
      <c r="KST158" s="123" t="e">
        <f>[32]Loka!#REF!</f>
        <v>#REF!</v>
      </c>
      <c r="KSU158" s="124" t="e">
        <f>[32]Loka!#REF!</f>
        <v>#REF!</v>
      </c>
      <c r="KSV158" s="125" t="e">
        <f>KST158*[31]Loka!_xlbgnm.KSU16</f>
        <v>#REF!</v>
      </c>
      <c r="KSW158" s="62" t="s">
        <v>291</v>
      </c>
      <c r="KSX158" s="123" t="e">
        <f>[32]Loka!#REF!</f>
        <v>#REF!</v>
      </c>
      <c r="KSY158" s="124" t="e">
        <f>[32]Loka!#REF!</f>
        <v>#REF!</v>
      </c>
      <c r="KSZ158" s="125" t="e">
        <f>KSX158*[31]Loka!_xlbgnm.KSY16</f>
        <v>#REF!</v>
      </c>
      <c r="KTA158" s="62" t="s">
        <v>291</v>
      </c>
      <c r="KTB158" s="123" t="e">
        <f>[32]Loka!#REF!</f>
        <v>#REF!</v>
      </c>
      <c r="KTC158" s="124" t="e">
        <f>[32]Loka!#REF!</f>
        <v>#REF!</v>
      </c>
      <c r="KTD158" s="125" t="e">
        <f>KTB158*[31]Loka!_xlbgnm.KTC16</f>
        <v>#REF!</v>
      </c>
      <c r="KTE158" s="62" t="s">
        <v>291</v>
      </c>
      <c r="KTF158" s="123" t="e">
        <f>[32]Loka!#REF!</f>
        <v>#REF!</v>
      </c>
      <c r="KTG158" s="124" t="e">
        <f>[32]Loka!#REF!</f>
        <v>#REF!</v>
      </c>
      <c r="KTH158" s="125" t="e">
        <f>KTF158*[31]Loka!_xlbgnm.KTG16</f>
        <v>#REF!</v>
      </c>
      <c r="KTI158" s="62" t="s">
        <v>291</v>
      </c>
      <c r="KTJ158" s="123" t="e">
        <f>[32]Loka!#REF!</f>
        <v>#REF!</v>
      </c>
      <c r="KTK158" s="124" t="e">
        <f>[32]Loka!#REF!</f>
        <v>#REF!</v>
      </c>
      <c r="KTL158" s="125" t="e">
        <f>KTJ158*[31]Loka!_xlbgnm.KTK16</f>
        <v>#REF!</v>
      </c>
      <c r="KTM158" s="62" t="s">
        <v>291</v>
      </c>
      <c r="KTN158" s="123" t="e">
        <f>[32]Loka!#REF!</f>
        <v>#REF!</v>
      </c>
      <c r="KTO158" s="124" t="e">
        <f>[32]Loka!#REF!</f>
        <v>#REF!</v>
      </c>
      <c r="KTP158" s="125" t="e">
        <f>KTN158*[31]Loka!_xlbgnm.KTO16</f>
        <v>#REF!</v>
      </c>
      <c r="KTQ158" s="62" t="s">
        <v>291</v>
      </c>
      <c r="KTR158" s="123" t="e">
        <f>[32]Loka!#REF!</f>
        <v>#REF!</v>
      </c>
      <c r="KTS158" s="124" t="e">
        <f>[32]Loka!#REF!</f>
        <v>#REF!</v>
      </c>
      <c r="KTT158" s="125" t="e">
        <f>KTR158*[31]Loka!_xlbgnm.KTS16</f>
        <v>#REF!</v>
      </c>
      <c r="KTU158" s="62" t="s">
        <v>291</v>
      </c>
      <c r="KTV158" s="123" t="e">
        <f>[32]Loka!#REF!</f>
        <v>#REF!</v>
      </c>
      <c r="KTW158" s="124" t="e">
        <f>[32]Loka!#REF!</f>
        <v>#REF!</v>
      </c>
      <c r="KTX158" s="125" t="e">
        <f>KTV158*[31]Loka!_xlbgnm.KTW16</f>
        <v>#REF!</v>
      </c>
      <c r="KTY158" s="62" t="s">
        <v>291</v>
      </c>
      <c r="KTZ158" s="123" t="e">
        <f>[32]Loka!#REF!</f>
        <v>#REF!</v>
      </c>
      <c r="KUA158" s="124" t="e">
        <f>[32]Loka!#REF!</f>
        <v>#REF!</v>
      </c>
      <c r="KUB158" s="125" t="e">
        <f>KTZ158*[31]Loka!_xlbgnm.KUA16</f>
        <v>#REF!</v>
      </c>
      <c r="KUC158" s="62" t="s">
        <v>291</v>
      </c>
      <c r="KUD158" s="123" t="e">
        <f>[32]Loka!#REF!</f>
        <v>#REF!</v>
      </c>
      <c r="KUE158" s="124" t="e">
        <f>[32]Loka!#REF!</f>
        <v>#REF!</v>
      </c>
      <c r="KUF158" s="125" t="e">
        <f>KUD158*[31]Loka!_xlbgnm.KUE16</f>
        <v>#REF!</v>
      </c>
      <c r="KUG158" s="62" t="s">
        <v>291</v>
      </c>
      <c r="KUH158" s="123" t="e">
        <f>[32]Loka!#REF!</f>
        <v>#REF!</v>
      </c>
      <c r="KUI158" s="124" t="e">
        <f>[32]Loka!#REF!</f>
        <v>#REF!</v>
      </c>
      <c r="KUJ158" s="125" t="e">
        <f>KUH158*[31]Loka!_xlbgnm.KUI16</f>
        <v>#REF!</v>
      </c>
      <c r="KUK158" s="62" t="s">
        <v>291</v>
      </c>
      <c r="KUL158" s="123" t="e">
        <f>[32]Loka!#REF!</f>
        <v>#REF!</v>
      </c>
      <c r="KUM158" s="124" t="e">
        <f>[32]Loka!#REF!</f>
        <v>#REF!</v>
      </c>
      <c r="KUN158" s="125" t="e">
        <f>KUL158*[31]Loka!_xlbgnm.KUM16</f>
        <v>#REF!</v>
      </c>
      <c r="KUO158" s="62" t="s">
        <v>291</v>
      </c>
      <c r="KUP158" s="123" t="e">
        <f>[32]Loka!#REF!</f>
        <v>#REF!</v>
      </c>
      <c r="KUQ158" s="124" t="e">
        <f>[32]Loka!#REF!</f>
        <v>#REF!</v>
      </c>
      <c r="KUR158" s="125" t="e">
        <f>KUP158*[31]Loka!_xlbgnm.KUQ16</f>
        <v>#REF!</v>
      </c>
      <c r="KUS158" s="62" t="s">
        <v>291</v>
      </c>
      <c r="KUT158" s="123" t="e">
        <f>[32]Loka!#REF!</f>
        <v>#REF!</v>
      </c>
      <c r="KUU158" s="124" t="e">
        <f>[32]Loka!#REF!</f>
        <v>#REF!</v>
      </c>
      <c r="KUV158" s="125" t="e">
        <f>KUT158*[31]Loka!_xlbgnm.KUU16</f>
        <v>#REF!</v>
      </c>
      <c r="KUW158" s="62" t="s">
        <v>291</v>
      </c>
      <c r="KUX158" s="123" t="e">
        <f>[32]Loka!#REF!</f>
        <v>#REF!</v>
      </c>
      <c r="KUY158" s="124" t="e">
        <f>[32]Loka!#REF!</f>
        <v>#REF!</v>
      </c>
      <c r="KUZ158" s="125" t="e">
        <f>KUX158*[31]Loka!_xlbgnm.KUY16</f>
        <v>#REF!</v>
      </c>
      <c r="KVA158" s="62" t="s">
        <v>291</v>
      </c>
      <c r="KVB158" s="123" t="e">
        <f>[32]Loka!#REF!</f>
        <v>#REF!</v>
      </c>
      <c r="KVC158" s="124" t="e">
        <f>[32]Loka!#REF!</f>
        <v>#REF!</v>
      </c>
      <c r="KVD158" s="125" t="e">
        <f>KVB158*[31]Loka!_xlbgnm.KVC16</f>
        <v>#REF!</v>
      </c>
      <c r="KVE158" s="62" t="s">
        <v>291</v>
      </c>
      <c r="KVF158" s="123" t="e">
        <f>[32]Loka!#REF!</f>
        <v>#REF!</v>
      </c>
      <c r="KVG158" s="124" t="e">
        <f>[32]Loka!#REF!</f>
        <v>#REF!</v>
      </c>
      <c r="KVH158" s="125" t="e">
        <f>KVF158*[31]Loka!_xlbgnm.KVG16</f>
        <v>#REF!</v>
      </c>
      <c r="KVI158" s="62" t="s">
        <v>291</v>
      </c>
      <c r="KVJ158" s="123" t="e">
        <f>[32]Loka!#REF!</f>
        <v>#REF!</v>
      </c>
      <c r="KVK158" s="124" t="e">
        <f>[32]Loka!#REF!</f>
        <v>#REF!</v>
      </c>
      <c r="KVL158" s="125" t="e">
        <f>KVJ158*[31]Loka!_xlbgnm.KVK16</f>
        <v>#REF!</v>
      </c>
      <c r="KVM158" s="62" t="s">
        <v>291</v>
      </c>
      <c r="KVN158" s="123" t="e">
        <f>[32]Loka!#REF!</f>
        <v>#REF!</v>
      </c>
      <c r="KVO158" s="124" t="e">
        <f>[32]Loka!#REF!</f>
        <v>#REF!</v>
      </c>
      <c r="KVP158" s="125" t="e">
        <f>KVN158*[31]Loka!_xlbgnm.KVO16</f>
        <v>#REF!</v>
      </c>
      <c r="KVQ158" s="62" t="s">
        <v>291</v>
      </c>
      <c r="KVR158" s="123" t="e">
        <f>[32]Loka!#REF!</f>
        <v>#REF!</v>
      </c>
      <c r="KVS158" s="124" t="e">
        <f>[32]Loka!#REF!</f>
        <v>#REF!</v>
      </c>
      <c r="KVT158" s="125" t="e">
        <f>KVR158*[31]Loka!_xlbgnm.KVS16</f>
        <v>#REF!</v>
      </c>
      <c r="KVU158" s="62" t="s">
        <v>291</v>
      </c>
      <c r="KVV158" s="123" t="e">
        <f>[32]Loka!#REF!</f>
        <v>#REF!</v>
      </c>
      <c r="KVW158" s="124" t="e">
        <f>[32]Loka!#REF!</f>
        <v>#REF!</v>
      </c>
      <c r="KVX158" s="125" t="e">
        <f>KVV158*[31]Loka!_xlbgnm.KVW16</f>
        <v>#REF!</v>
      </c>
      <c r="KVY158" s="62" t="s">
        <v>291</v>
      </c>
      <c r="KVZ158" s="123" t="e">
        <f>[32]Loka!#REF!</f>
        <v>#REF!</v>
      </c>
      <c r="KWA158" s="124" t="e">
        <f>[32]Loka!#REF!</f>
        <v>#REF!</v>
      </c>
      <c r="KWB158" s="125" t="e">
        <f>KVZ158*[31]Loka!_xlbgnm.KWA16</f>
        <v>#REF!</v>
      </c>
      <c r="KWC158" s="62" t="s">
        <v>291</v>
      </c>
      <c r="KWD158" s="123" t="e">
        <f>[32]Loka!#REF!</f>
        <v>#REF!</v>
      </c>
      <c r="KWE158" s="124" t="e">
        <f>[32]Loka!#REF!</f>
        <v>#REF!</v>
      </c>
      <c r="KWF158" s="125" t="e">
        <f>KWD158*[31]Loka!_xlbgnm.KWE16</f>
        <v>#REF!</v>
      </c>
      <c r="KWG158" s="62" t="s">
        <v>291</v>
      </c>
      <c r="KWH158" s="123" t="e">
        <f>[32]Loka!#REF!</f>
        <v>#REF!</v>
      </c>
      <c r="KWI158" s="124" t="e">
        <f>[32]Loka!#REF!</f>
        <v>#REF!</v>
      </c>
      <c r="KWJ158" s="125" t="e">
        <f>KWH158*[31]Loka!_xlbgnm.KWI16</f>
        <v>#REF!</v>
      </c>
      <c r="KWK158" s="62" t="s">
        <v>291</v>
      </c>
      <c r="KWL158" s="123" t="e">
        <f>[32]Loka!#REF!</f>
        <v>#REF!</v>
      </c>
      <c r="KWM158" s="124" t="e">
        <f>[32]Loka!#REF!</f>
        <v>#REF!</v>
      </c>
      <c r="KWN158" s="125" t="e">
        <f>KWL158*[31]Loka!_xlbgnm.KWM16</f>
        <v>#REF!</v>
      </c>
      <c r="KWO158" s="62" t="s">
        <v>291</v>
      </c>
      <c r="KWP158" s="123" t="e">
        <f>[32]Loka!#REF!</f>
        <v>#REF!</v>
      </c>
      <c r="KWQ158" s="124" t="e">
        <f>[32]Loka!#REF!</f>
        <v>#REF!</v>
      </c>
      <c r="KWR158" s="125" t="e">
        <f>KWP158*[31]Loka!_xlbgnm.KWQ16</f>
        <v>#REF!</v>
      </c>
      <c r="KWS158" s="62" t="s">
        <v>291</v>
      </c>
      <c r="KWT158" s="123" t="e">
        <f>[32]Loka!#REF!</f>
        <v>#REF!</v>
      </c>
      <c r="KWU158" s="124" t="e">
        <f>[32]Loka!#REF!</f>
        <v>#REF!</v>
      </c>
      <c r="KWV158" s="125" t="e">
        <f>KWT158*[31]Loka!_xlbgnm.KWU16</f>
        <v>#REF!</v>
      </c>
      <c r="KWW158" s="62" t="s">
        <v>291</v>
      </c>
      <c r="KWX158" s="123" t="e">
        <f>[32]Loka!#REF!</f>
        <v>#REF!</v>
      </c>
      <c r="KWY158" s="124" t="e">
        <f>[32]Loka!#REF!</f>
        <v>#REF!</v>
      </c>
      <c r="KWZ158" s="125" t="e">
        <f>KWX158*[31]Loka!_xlbgnm.KWY16</f>
        <v>#REF!</v>
      </c>
      <c r="KXA158" s="62" t="s">
        <v>291</v>
      </c>
      <c r="KXB158" s="123" t="e">
        <f>[32]Loka!#REF!</f>
        <v>#REF!</v>
      </c>
      <c r="KXC158" s="124" t="e">
        <f>[32]Loka!#REF!</f>
        <v>#REF!</v>
      </c>
      <c r="KXD158" s="125" t="e">
        <f>KXB158*[31]Loka!_xlbgnm.KXC16</f>
        <v>#REF!</v>
      </c>
      <c r="KXE158" s="62" t="s">
        <v>291</v>
      </c>
      <c r="KXF158" s="123" t="e">
        <f>[32]Loka!#REF!</f>
        <v>#REF!</v>
      </c>
      <c r="KXG158" s="124" t="e">
        <f>[32]Loka!#REF!</f>
        <v>#REF!</v>
      </c>
      <c r="KXH158" s="125" t="e">
        <f>KXF158*[31]Loka!_xlbgnm.KXG16</f>
        <v>#REF!</v>
      </c>
      <c r="KXI158" s="62" t="s">
        <v>291</v>
      </c>
      <c r="KXJ158" s="123" t="e">
        <f>[32]Loka!#REF!</f>
        <v>#REF!</v>
      </c>
      <c r="KXK158" s="124" t="e">
        <f>[32]Loka!#REF!</f>
        <v>#REF!</v>
      </c>
      <c r="KXL158" s="125" t="e">
        <f>KXJ158*[31]Loka!_xlbgnm.KXK16</f>
        <v>#REF!</v>
      </c>
      <c r="KXM158" s="62" t="s">
        <v>291</v>
      </c>
      <c r="KXN158" s="123" t="e">
        <f>[32]Loka!#REF!</f>
        <v>#REF!</v>
      </c>
      <c r="KXO158" s="124" t="e">
        <f>[32]Loka!#REF!</f>
        <v>#REF!</v>
      </c>
      <c r="KXP158" s="125" t="e">
        <f>KXN158*[31]Loka!_xlbgnm.KXO16</f>
        <v>#REF!</v>
      </c>
      <c r="KXQ158" s="62" t="s">
        <v>291</v>
      </c>
      <c r="KXR158" s="123" t="e">
        <f>[32]Loka!#REF!</f>
        <v>#REF!</v>
      </c>
      <c r="KXS158" s="124" t="e">
        <f>[32]Loka!#REF!</f>
        <v>#REF!</v>
      </c>
      <c r="KXT158" s="125" t="e">
        <f>KXR158*[31]Loka!_xlbgnm.KXS16</f>
        <v>#REF!</v>
      </c>
      <c r="KXU158" s="62" t="s">
        <v>291</v>
      </c>
      <c r="KXV158" s="123" t="e">
        <f>[32]Loka!#REF!</f>
        <v>#REF!</v>
      </c>
      <c r="KXW158" s="124" t="e">
        <f>[32]Loka!#REF!</f>
        <v>#REF!</v>
      </c>
      <c r="KXX158" s="125" t="e">
        <f>KXV158*[31]Loka!_xlbgnm.KXW16</f>
        <v>#REF!</v>
      </c>
      <c r="KXY158" s="62" t="s">
        <v>291</v>
      </c>
      <c r="KXZ158" s="123" t="e">
        <f>[32]Loka!#REF!</f>
        <v>#REF!</v>
      </c>
      <c r="KYA158" s="124" t="e">
        <f>[32]Loka!#REF!</f>
        <v>#REF!</v>
      </c>
      <c r="KYB158" s="125" t="e">
        <f>KXZ158*[31]Loka!_xlbgnm.KYA16</f>
        <v>#REF!</v>
      </c>
      <c r="KYC158" s="62" t="s">
        <v>291</v>
      </c>
      <c r="KYD158" s="123" t="e">
        <f>[32]Loka!#REF!</f>
        <v>#REF!</v>
      </c>
      <c r="KYE158" s="124" t="e">
        <f>[32]Loka!#REF!</f>
        <v>#REF!</v>
      </c>
      <c r="KYF158" s="125" t="e">
        <f>KYD158*[31]Loka!_xlbgnm.KYE16</f>
        <v>#REF!</v>
      </c>
      <c r="KYG158" s="62" t="s">
        <v>291</v>
      </c>
      <c r="KYH158" s="123" t="e">
        <f>[32]Loka!#REF!</f>
        <v>#REF!</v>
      </c>
      <c r="KYI158" s="124" t="e">
        <f>[32]Loka!#REF!</f>
        <v>#REF!</v>
      </c>
      <c r="KYJ158" s="125" t="e">
        <f>KYH158*[31]Loka!_xlbgnm.KYI16</f>
        <v>#REF!</v>
      </c>
      <c r="KYK158" s="62" t="s">
        <v>291</v>
      </c>
      <c r="KYL158" s="123" t="e">
        <f>[32]Loka!#REF!</f>
        <v>#REF!</v>
      </c>
      <c r="KYM158" s="124" t="e">
        <f>[32]Loka!#REF!</f>
        <v>#REF!</v>
      </c>
      <c r="KYN158" s="125" t="e">
        <f>KYL158*[31]Loka!_xlbgnm.KYM16</f>
        <v>#REF!</v>
      </c>
      <c r="KYO158" s="62" t="s">
        <v>291</v>
      </c>
      <c r="KYP158" s="123" t="e">
        <f>[32]Loka!#REF!</f>
        <v>#REF!</v>
      </c>
      <c r="KYQ158" s="124" t="e">
        <f>[32]Loka!#REF!</f>
        <v>#REF!</v>
      </c>
      <c r="KYR158" s="125" t="e">
        <f>KYP158*[31]Loka!_xlbgnm.KYQ16</f>
        <v>#REF!</v>
      </c>
      <c r="KYS158" s="62" t="s">
        <v>291</v>
      </c>
      <c r="KYT158" s="123" t="e">
        <f>[32]Loka!#REF!</f>
        <v>#REF!</v>
      </c>
      <c r="KYU158" s="124" t="e">
        <f>[32]Loka!#REF!</f>
        <v>#REF!</v>
      </c>
      <c r="KYV158" s="125" t="e">
        <f>KYT158*[31]Loka!_xlbgnm.KYU16</f>
        <v>#REF!</v>
      </c>
      <c r="KYW158" s="62" t="s">
        <v>291</v>
      </c>
      <c r="KYX158" s="123" t="e">
        <f>[32]Loka!#REF!</f>
        <v>#REF!</v>
      </c>
      <c r="KYY158" s="124" t="e">
        <f>[32]Loka!#REF!</f>
        <v>#REF!</v>
      </c>
      <c r="KYZ158" s="125" t="e">
        <f>KYX158*[31]Loka!_xlbgnm.KYY16</f>
        <v>#REF!</v>
      </c>
      <c r="KZA158" s="62" t="s">
        <v>291</v>
      </c>
      <c r="KZB158" s="123" t="e">
        <f>[32]Loka!#REF!</f>
        <v>#REF!</v>
      </c>
      <c r="KZC158" s="124" t="e">
        <f>[32]Loka!#REF!</f>
        <v>#REF!</v>
      </c>
      <c r="KZD158" s="125" t="e">
        <f>KZB158*[31]Loka!_xlbgnm.KZC16</f>
        <v>#REF!</v>
      </c>
      <c r="KZE158" s="62" t="s">
        <v>291</v>
      </c>
      <c r="KZF158" s="123" t="e">
        <f>[32]Loka!#REF!</f>
        <v>#REF!</v>
      </c>
      <c r="KZG158" s="124" t="e">
        <f>[32]Loka!#REF!</f>
        <v>#REF!</v>
      </c>
      <c r="KZH158" s="125" t="e">
        <f>KZF158*[31]Loka!_xlbgnm.KZG16</f>
        <v>#REF!</v>
      </c>
      <c r="KZI158" s="62" t="s">
        <v>291</v>
      </c>
      <c r="KZJ158" s="123" t="e">
        <f>[32]Loka!#REF!</f>
        <v>#REF!</v>
      </c>
      <c r="KZK158" s="124" t="e">
        <f>[32]Loka!#REF!</f>
        <v>#REF!</v>
      </c>
      <c r="KZL158" s="125" t="e">
        <f>KZJ158*[31]Loka!_xlbgnm.KZK16</f>
        <v>#REF!</v>
      </c>
      <c r="KZM158" s="62" t="s">
        <v>291</v>
      </c>
      <c r="KZN158" s="123" t="e">
        <f>[32]Loka!#REF!</f>
        <v>#REF!</v>
      </c>
      <c r="KZO158" s="124" t="e">
        <f>[32]Loka!#REF!</f>
        <v>#REF!</v>
      </c>
      <c r="KZP158" s="125" t="e">
        <f>KZN158*[31]Loka!_xlbgnm.KZO16</f>
        <v>#REF!</v>
      </c>
      <c r="KZQ158" s="62" t="s">
        <v>291</v>
      </c>
      <c r="KZR158" s="123" t="e">
        <f>[32]Loka!#REF!</f>
        <v>#REF!</v>
      </c>
      <c r="KZS158" s="124" t="e">
        <f>[32]Loka!#REF!</f>
        <v>#REF!</v>
      </c>
      <c r="KZT158" s="125" t="e">
        <f>KZR158*[31]Loka!_xlbgnm.KZS16</f>
        <v>#REF!</v>
      </c>
      <c r="KZU158" s="62" t="s">
        <v>291</v>
      </c>
      <c r="KZV158" s="123" t="e">
        <f>[32]Loka!#REF!</f>
        <v>#REF!</v>
      </c>
      <c r="KZW158" s="124" t="e">
        <f>[32]Loka!#REF!</f>
        <v>#REF!</v>
      </c>
      <c r="KZX158" s="125" t="e">
        <f>KZV158*[31]Loka!_xlbgnm.KZW16</f>
        <v>#REF!</v>
      </c>
      <c r="KZY158" s="62" t="s">
        <v>291</v>
      </c>
      <c r="KZZ158" s="123" t="e">
        <f>[32]Loka!#REF!</f>
        <v>#REF!</v>
      </c>
      <c r="LAA158" s="124" t="e">
        <f>[32]Loka!#REF!</f>
        <v>#REF!</v>
      </c>
      <c r="LAB158" s="125" t="e">
        <f>KZZ158*[31]Loka!_xlbgnm.LAA16</f>
        <v>#REF!</v>
      </c>
      <c r="LAC158" s="62" t="s">
        <v>291</v>
      </c>
      <c r="LAD158" s="123" t="e">
        <f>[32]Loka!#REF!</f>
        <v>#REF!</v>
      </c>
      <c r="LAE158" s="124" t="e">
        <f>[32]Loka!#REF!</f>
        <v>#REF!</v>
      </c>
      <c r="LAF158" s="125" t="e">
        <f>LAD158*[31]Loka!_xlbgnm.LAE16</f>
        <v>#REF!</v>
      </c>
      <c r="LAG158" s="62" t="s">
        <v>291</v>
      </c>
      <c r="LAH158" s="123" t="e">
        <f>[32]Loka!#REF!</f>
        <v>#REF!</v>
      </c>
      <c r="LAI158" s="124" t="e">
        <f>[32]Loka!#REF!</f>
        <v>#REF!</v>
      </c>
      <c r="LAJ158" s="125" t="e">
        <f>LAH158*[31]Loka!_xlbgnm.LAI16</f>
        <v>#REF!</v>
      </c>
      <c r="LAK158" s="62" t="s">
        <v>291</v>
      </c>
      <c r="LAL158" s="123" t="e">
        <f>[32]Loka!#REF!</f>
        <v>#REF!</v>
      </c>
      <c r="LAM158" s="124" t="e">
        <f>[32]Loka!#REF!</f>
        <v>#REF!</v>
      </c>
      <c r="LAN158" s="125" t="e">
        <f>LAL158*[31]Loka!_xlbgnm.LAM16</f>
        <v>#REF!</v>
      </c>
      <c r="LAO158" s="62" t="s">
        <v>291</v>
      </c>
      <c r="LAP158" s="123" t="e">
        <f>[32]Loka!#REF!</f>
        <v>#REF!</v>
      </c>
      <c r="LAQ158" s="124" t="e">
        <f>[32]Loka!#REF!</f>
        <v>#REF!</v>
      </c>
      <c r="LAR158" s="125" t="e">
        <f>LAP158*[31]Loka!_xlbgnm.LAQ16</f>
        <v>#REF!</v>
      </c>
      <c r="LAS158" s="62" t="s">
        <v>291</v>
      </c>
      <c r="LAT158" s="123" t="e">
        <f>[32]Loka!#REF!</f>
        <v>#REF!</v>
      </c>
      <c r="LAU158" s="124" t="e">
        <f>[32]Loka!#REF!</f>
        <v>#REF!</v>
      </c>
      <c r="LAV158" s="125" t="e">
        <f>LAT158*[31]Loka!_xlbgnm.LAU16</f>
        <v>#REF!</v>
      </c>
      <c r="LAW158" s="62" t="s">
        <v>291</v>
      </c>
      <c r="LAX158" s="123" t="e">
        <f>[32]Loka!#REF!</f>
        <v>#REF!</v>
      </c>
      <c r="LAY158" s="124" t="e">
        <f>[32]Loka!#REF!</f>
        <v>#REF!</v>
      </c>
      <c r="LAZ158" s="125" t="e">
        <f>LAX158*[31]Loka!_xlbgnm.LAY16</f>
        <v>#REF!</v>
      </c>
      <c r="LBA158" s="62" t="s">
        <v>291</v>
      </c>
      <c r="LBB158" s="123" t="e">
        <f>[32]Loka!#REF!</f>
        <v>#REF!</v>
      </c>
      <c r="LBC158" s="124" t="e">
        <f>[32]Loka!#REF!</f>
        <v>#REF!</v>
      </c>
      <c r="LBD158" s="125" t="e">
        <f>LBB158*[31]Loka!_xlbgnm.LBC16</f>
        <v>#REF!</v>
      </c>
      <c r="LBE158" s="62" t="s">
        <v>291</v>
      </c>
      <c r="LBF158" s="123" t="e">
        <f>[32]Loka!#REF!</f>
        <v>#REF!</v>
      </c>
      <c r="LBG158" s="124" t="e">
        <f>[32]Loka!#REF!</f>
        <v>#REF!</v>
      </c>
      <c r="LBH158" s="125" t="e">
        <f>LBF158*[31]Loka!_xlbgnm.LBG16</f>
        <v>#REF!</v>
      </c>
      <c r="LBI158" s="62" t="s">
        <v>291</v>
      </c>
      <c r="LBJ158" s="123" t="e">
        <f>[32]Loka!#REF!</f>
        <v>#REF!</v>
      </c>
      <c r="LBK158" s="124" t="e">
        <f>[32]Loka!#REF!</f>
        <v>#REF!</v>
      </c>
      <c r="LBL158" s="125" t="e">
        <f>LBJ158*[31]Loka!_xlbgnm.LBK16</f>
        <v>#REF!</v>
      </c>
      <c r="LBM158" s="62" t="s">
        <v>291</v>
      </c>
      <c r="LBN158" s="123" t="e">
        <f>[32]Loka!#REF!</f>
        <v>#REF!</v>
      </c>
      <c r="LBO158" s="124" t="e">
        <f>[32]Loka!#REF!</f>
        <v>#REF!</v>
      </c>
      <c r="LBP158" s="125" t="e">
        <f>LBN158*[31]Loka!_xlbgnm.LBO16</f>
        <v>#REF!</v>
      </c>
      <c r="LBQ158" s="62" t="s">
        <v>291</v>
      </c>
      <c r="LBR158" s="123" t="e">
        <f>[32]Loka!#REF!</f>
        <v>#REF!</v>
      </c>
      <c r="LBS158" s="124" t="e">
        <f>[32]Loka!#REF!</f>
        <v>#REF!</v>
      </c>
      <c r="LBT158" s="125" t="e">
        <f>LBR158*[31]Loka!_xlbgnm.LBS16</f>
        <v>#REF!</v>
      </c>
      <c r="LBU158" s="62" t="s">
        <v>291</v>
      </c>
      <c r="LBV158" s="123" t="e">
        <f>[32]Loka!#REF!</f>
        <v>#REF!</v>
      </c>
      <c r="LBW158" s="124" t="e">
        <f>[32]Loka!#REF!</f>
        <v>#REF!</v>
      </c>
      <c r="LBX158" s="125" t="e">
        <f>LBV158*[31]Loka!_xlbgnm.LBW16</f>
        <v>#REF!</v>
      </c>
      <c r="LBY158" s="62" t="s">
        <v>291</v>
      </c>
      <c r="LBZ158" s="123" t="e">
        <f>[32]Loka!#REF!</f>
        <v>#REF!</v>
      </c>
      <c r="LCA158" s="124" t="e">
        <f>[32]Loka!#REF!</f>
        <v>#REF!</v>
      </c>
      <c r="LCB158" s="125" t="e">
        <f>LBZ158*[31]Loka!_xlbgnm.LCA16</f>
        <v>#REF!</v>
      </c>
      <c r="LCC158" s="62" t="s">
        <v>291</v>
      </c>
      <c r="LCD158" s="123" t="e">
        <f>[32]Loka!#REF!</f>
        <v>#REF!</v>
      </c>
      <c r="LCE158" s="124" t="e">
        <f>[32]Loka!#REF!</f>
        <v>#REF!</v>
      </c>
      <c r="LCF158" s="125" t="e">
        <f>LCD158*[31]Loka!_xlbgnm.LCE16</f>
        <v>#REF!</v>
      </c>
      <c r="LCG158" s="62" t="s">
        <v>291</v>
      </c>
      <c r="LCH158" s="123" t="e">
        <f>[32]Loka!#REF!</f>
        <v>#REF!</v>
      </c>
      <c r="LCI158" s="124" t="e">
        <f>[32]Loka!#REF!</f>
        <v>#REF!</v>
      </c>
      <c r="LCJ158" s="125" t="e">
        <f>LCH158*[31]Loka!_xlbgnm.LCI16</f>
        <v>#REF!</v>
      </c>
      <c r="LCK158" s="62" t="s">
        <v>291</v>
      </c>
      <c r="LCL158" s="123" t="e">
        <f>[32]Loka!#REF!</f>
        <v>#REF!</v>
      </c>
      <c r="LCM158" s="124" t="e">
        <f>[32]Loka!#REF!</f>
        <v>#REF!</v>
      </c>
      <c r="LCN158" s="125" t="e">
        <f>LCL158*[31]Loka!_xlbgnm.LCM16</f>
        <v>#REF!</v>
      </c>
      <c r="LCO158" s="62" t="s">
        <v>291</v>
      </c>
      <c r="LCP158" s="123" t="e">
        <f>[32]Loka!#REF!</f>
        <v>#REF!</v>
      </c>
      <c r="LCQ158" s="124" t="e">
        <f>[32]Loka!#REF!</f>
        <v>#REF!</v>
      </c>
      <c r="LCR158" s="125" t="e">
        <f>LCP158*[31]Loka!_xlbgnm.LCQ16</f>
        <v>#REF!</v>
      </c>
      <c r="LCS158" s="62" t="s">
        <v>291</v>
      </c>
      <c r="LCT158" s="123" t="e">
        <f>[32]Loka!#REF!</f>
        <v>#REF!</v>
      </c>
      <c r="LCU158" s="124" t="e">
        <f>[32]Loka!#REF!</f>
        <v>#REF!</v>
      </c>
      <c r="LCV158" s="125" t="e">
        <f>LCT158*[31]Loka!_xlbgnm.LCU16</f>
        <v>#REF!</v>
      </c>
      <c r="LCW158" s="62" t="s">
        <v>291</v>
      </c>
      <c r="LCX158" s="123" t="e">
        <f>[32]Loka!#REF!</f>
        <v>#REF!</v>
      </c>
      <c r="LCY158" s="124" t="e">
        <f>[32]Loka!#REF!</f>
        <v>#REF!</v>
      </c>
      <c r="LCZ158" s="125" t="e">
        <f>LCX158*[31]Loka!_xlbgnm.LCY16</f>
        <v>#REF!</v>
      </c>
      <c r="LDA158" s="62" t="s">
        <v>291</v>
      </c>
      <c r="LDB158" s="123" t="e">
        <f>[32]Loka!#REF!</f>
        <v>#REF!</v>
      </c>
      <c r="LDC158" s="124" t="e">
        <f>[32]Loka!#REF!</f>
        <v>#REF!</v>
      </c>
      <c r="LDD158" s="125" t="e">
        <f>LDB158*[31]Loka!_xlbgnm.LDC16</f>
        <v>#REF!</v>
      </c>
      <c r="LDE158" s="62" t="s">
        <v>291</v>
      </c>
      <c r="LDF158" s="123" t="e">
        <f>[32]Loka!#REF!</f>
        <v>#REF!</v>
      </c>
      <c r="LDG158" s="124" t="e">
        <f>[32]Loka!#REF!</f>
        <v>#REF!</v>
      </c>
      <c r="LDH158" s="125" t="e">
        <f>LDF158*[31]Loka!_xlbgnm.LDG16</f>
        <v>#REF!</v>
      </c>
      <c r="LDI158" s="62" t="s">
        <v>291</v>
      </c>
      <c r="LDJ158" s="123" t="e">
        <f>[32]Loka!#REF!</f>
        <v>#REF!</v>
      </c>
      <c r="LDK158" s="124" t="e">
        <f>[32]Loka!#REF!</f>
        <v>#REF!</v>
      </c>
      <c r="LDL158" s="125" t="e">
        <f>LDJ158*[31]Loka!_xlbgnm.LDK16</f>
        <v>#REF!</v>
      </c>
      <c r="LDM158" s="62" t="s">
        <v>291</v>
      </c>
      <c r="LDN158" s="123" t="e">
        <f>[32]Loka!#REF!</f>
        <v>#REF!</v>
      </c>
      <c r="LDO158" s="124" t="e">
        <f>[32]Loka!#REF!</f>
        <v>#REF!</v>
      </c>
      <c r="LDP158" s="125" t="e">
        <f>LDN158*[31]Loka!_xlbgnm.LDO16</f>
        <v>#REF!</v>
      </c>
      <c r="LDQ158" s="62" t="s">
        <v>291</v>
      </c>
      <c r="LDR158" s="123" t="e">
        <f>[32]Loka!#REF!</f>
        <v>#REF!</v>
      </c>
      <c r="LDS158" s="124" t="e">
        <f>[32]Loka!#REF!</f>
        <v>#REF!</v>
      </c>
      <c r="LDT158" s="125" t="e">
        <f>LDR158*[31]Loka!_xlbgnm.LDS16</f>
        <v>#REF!</v>
      </c>
      <c r="LDU158" s="62" t="s">
        <v>291</v>
      </c>
      <c r="LDV158" s="123" t="e">
        <f>[32]Loka!#REF!</f>
        <v>#REF!</v>
      </c>
      <c r="LDW158" s="124" t="e">
        <f>[32]Loka!#REF!</f>
        <v>#REF!</v>
      </c>
      <c r="LDX158" s="125" t="e">
        <f>LDV158*[31]Loka!_xlbgnm.LDW16</f>
        <v>#REF!</v>
      </c>
      <c r="LDY158" s="62" t="s">
        <v>291</v>
      </c>
      <c r="LDZ158" s="123" t="e">
        <f>[32]Loka!#REF!</f>
        <v>#REF!</v>
      </c>
      <c r="LEA158" s="124" t="e">
        <f>[32]Loka!#REF!</f>
        <v>#REF!</v>
      </c>
      <c r="LEB158" s="125" t="e">
        <f>LDZ158*[31]Loka!_xlbgnm.LEA16</f>
        <v>#REF!</v>
      </c>
      <c r="LEC158" s="62" t="s">
        <v>291</v>
      </c>
      <c r="LED158" s="123" t="e">
        <f>[32]Loka!#REF!</f>
        <v>#REF!</v>
      </c>
      <c r="LEE158" s="124" t="e">
        <f>[32]Loka!#REF!</f>
        <v>#REF!</v>
      </c>
      <c r="LEF158" s="125" t="e">
        <f>LED158*[31]Loka!_xlbgnm.LEE16</f>
        <v>#REF!</v>
      </c>
      <c r="LEG158" s="62" t="s">
        <v>291</v>
      </c>
      <c r="LEH158" s="123" t="e">
        <f>[32]Loka!#REF!</f>
        <v>#REF!</v>
      </c>
      <c r="LEI158" s="124" t="e">
        <f>[32]Loka!#REF!</f>
        <v>#REF!</v>
      </c>
      <c r="LEJ158" s="125" t="e">
        <f>LEH158*[31]Loka!_xlbgnm.LEI16</f>
        <v>#REF!</v>
      </c>
      <c r="LEK158" s="62" t="s">
        <v>291</v>
      </c>
      <c r="LEL158" s="123" t="e">
        <f>[32]Loka!#REF!</f>
        <v>#REF!</v>
      </c>
      <c r="LEM158" s="124" t="e">
        <f>[32]Loka!#REF!</f>
        <v>#REF!</v>
      </c>
      <c r="LEN158" s="125" t="e">
        <f>LEL158*[31]Loka!_xlbgnm.LEM16</f>
        <v>#REF!</v>
      </c>
      <c r="LEO158" s="62" t="s">
        <v>291</v>
      </c>
      <c r="LEP158" s="123" t="e">
        <f>[32]Loka!#REF!</f>
        <v>#REF!</v>
      </c>
      <c r="LEQ158" s="124" t="e">
        <f>[32]Loka!#REF!</f>
        <v>#REF!</v>
      </c>
      <c r="LER158" s="125" t="e">
        <f>LEP158*[31]Loka!_xlbgnm.LEQ16</f>
        <v>#REF!</v>
      </c>
      <c r="LES158" s="62" t="s">
        <v>291</v>
      </c>
      <c r="LET158" s="123" t="e">
        <f>[32]Loka!#REF!</f>
        <v>#REF!</v>
      </c>
      <c r="LEU158" s="124" t="e">
        <f>[32]Loka!#REF!</f>
        <v>#REF!</v>
      </c>
      <c r="LEV158" s="125" t="e">
        <f>LET158*[31]Loka!_xlbgnm.LEU16</f>
        <v>#REF!</v>
      </c>
      <c r="LEW158" s="62" t="s">
        <v>291</v>
      </c>
      <c r="LEX158" s="123" t="e">
        <f>[32]Loka!#REF!</f>
        <v>#REF!</v>
      </c>
      <c r="LEY158" s="124" t="e">
        <f>[32]Loka!#REF!</f>
        <v>#REF!</v>
      </c>
      <c r="LEZ158" s="125" t="e">
        <f>LEX158*[31]Loka!_xlbgnm.LEY16</f>
        <v>#REF!</v>
      </c>
      <c r="LFA158" s="62" t="s">
        <v>291</v>
      </c>
      <c r="LFB158" s="123" t="e">
        <f>[32]Loka!#REF!</f>
        <v>#REF!</v>
      </c>
      <c r="LFC158" s="124" t="e">
        <f>[32]Loka!#REF!</f>
        <v>#REF!</v>
      </c>
      <c r="LFD158" s="125" t="e">
        <f>LFB158*[31]Loka!_xlbgnm.LFC16</f>
        <v>#REF!</v>
      </c>
      <c r="LFE158" s="62" t="s">
        <v>291</v>
      </c>
      <c r="LFF158" s="123" t="e">
        <f>[32]Loka!#REF!</f>
        <v>#REF!</v>
      </c>
      <c r="LFG158" s="124" t="e">
        <f>[32]Loka!#REF!</f>
        <v>#REF!</v>
      </c>
      <c r="LFH158" s="125" t="e">
        <f>LFF158*[31]Loka!_xlbgnm.LFG16</f>
        <v>#REF!</v>
      </c>
      <c r="LFI158" s="62" t="s">
        <v>291</v>
      </c>
      <c r="LFJ158" s="123" t="e">
        <f>[32]Loka!#REF!</f>
        <v>#REF!</v>
      </c>
      <c r="LFK158" s="124" t="e">
        <f>[32]Loka!#REF!</f>
        <v>#REF!</v>
      </c>
      <c r="LFL158" s="125" t="e">
        <f>LFJ158*[31]Loka!_xlbgnm.LFK16</f>
        <v>#REF!</v>
      </c>
      <c r="LFM158" s="62" t="s">
        <v>291</v>
      </c>
      <c r="LFN158" s="123" t="e">
        <f>[32]Loka!#REF!</f>
        <v>#REF!</v>
      </c>
      <c r="LFO158" s="124" t="e">
        <f>[32]Loka!#REF!</f>
        <v>#REF!</v>
      </c>
      <c r="LFP158" s="125" t="e">
        <f>LFN158*[31]Loka!_xlbgnm.LFO16</f>
        <v>#REF!</v>
      </c>
      <c r="LFQ158" s="62" t="s">
        <v>291</v>
      </c>
      <c r="LFR158" s="123" t="e">
        <f>[32]Loka!#REF!</f>
        <v>#REF!</v>
      </c>
      <c r="LFS158" s="124" t="e">
        <f>[32]Loka!#REF!</f>
        <v>#REF!</v>
      </c>
      <c r="LFT158" s="125" t="e">
        <f>LFR158*[31]Loka!_xlbgnm.LFS16</f>
        <v>#REF!</v>
      </c>
      <c r="LFU158" s="62" t="s">
        <v>291</v>
      </c>
      <c r="LFV158" s="123" t="e">
        <f>[32]Loka!#REF!</f>
        <v>#REF!</v>
      </c>
      <c r="LFW158" s="124" t="e">
        <f>[32]Loka!#REF!</f>
        <v>#REF!</v>
      </c>
      <c r="LFX158" s="125" t="e">
        <f>LFV158*[31]Loka!_xlbgnm.LFW16</f>
        <v>#REF!</v>
      </c>
      <c r="LFY158" s="62" t="s">
        <v>291</v>
      </c>
      <c r="LFZ158" s="123" t="e">
        <f>[32]Loka!#REF!</f>
        <v>#REF!</v>
      </c>
      <c r="LGA158" s="124" t="e">
        <f>[32]Loka!#REF!</f>
        <v>#REF!</v>
      </c>
      <c r="LGB158" s="125" t="e">
        <f>LFZ158*[31]Loka!_xlbgnm.LGA16</f>
        <v>#REF!</v>
      </c>
      <c r="LGC158" s="62" t="s">
        <v>291</v>
      </c>
      <c r="LGD158" s="123" t="e">
        <f>[32]Loka!#REF!</f>
        <v>#REF!</v>
      </c>
      <c r="LGE158" s="124" t="e">
        <f>[32]Loka!#REF!</f>
        <v>#REF!</v>
      </c>
      <c r="LGF158" s="125" t="e">
        <f>LGD158*[31]Loka!_xlbgnm.LGE16</f>
        <v>#REF!</v>
      </c>
      <c r="LGG158" s="62" t="s">
        <v>291</v>
      </c>
      <c r="LGH158" s="123" t="e">
        <f>[32]Loka!#REF!</f>
        <v>#REF!</v>
      </c>
      <c r="LGI158" s="124" t="e">
        <f>[32]Loka!#REF!</f>
        <v>#REF!</v>
      </c>
      <c r="LGJ158" s="125" t="e">
        <f>LGH158*[31]Loka!_xlbgnm.LGI16</f>
        <v>#REF!</v>
      </c>
      <c r="LGK158" s="62" t="s">
        <v>291</v>
      </c>
      <c r="LGL158" s="123" t="e">
        <f>[32]Loka!#REF!</f>
        <v>#REF!</v>
      </c>
      <c r="LGM158" s="124" t="e">
        <f>[32]Loka!#REF!</f>
        <v>#REF!</v>
      </c>
      <c r="LGN158" s="125" t="e">
        <f>LGL158*[31]Loka!_xlbgnm.LGM16</f>
        <v>#REF!</v>
      </c>
      <c r="LGO158" s="62" t="s">
        <v>291</v>
      </c>
      <c r="LGP158" s="123" t="e">
        <f>[32]Loka!#REF!</f>
        <v>#REF!</v>
      </c>
      <c r="LGQ158" s="124" t="e">
        <f>[32]Loka!#REF!</f>
        <v>#REF!</v>
      </c>
      <c r="LGR158" s="125" t="e">
        <f>LGP158*[31]Loka!_xlbgnm.LGQ16</f>
        <v>#REF!</v>
      </c>
      <c r="LGS158" s="62" t="s">
        <v>291</v>
      </c>
      <c r="LGT158" s="123" t="e">
        <f>[32]Loka!#REF!</f>
        <v>#REF!</v>
      </c>
      <c r="LGU158" s="124" t="e">
        <f>[32]Loka!#REF!</f>
        <v>#REF!</v>
      </c>
      <c r="LGV158" s="125" t="e">
        <f>LGT158*[31]Loka!_xlbgnm.LGU16</f>
        <v>#REF!</v>
      </c>
      <c r="LGW158" s="62" t="s">
        <v>291</v>
      </c>
      <c r="LGX158" s="123" t="e">
        <f>[32]Loka!#REF!</f>
        <v>#REF!</v>
      </c>
      <c r="LGY158" s="124" t="e">
        <f>[32]Loka!#REF!</f>
        <v>#REF!</v>
      </c>
      <c r="LGZ158" s="125" t="e">
        <f>LGX158*[31]Loka!_xlbgnm.LGY16</f>
        <v>#REF!</v>
      </c>
      <c r="LHA158" s="62" t="s">
        <v>291</v>
      </c>
      <c r="LHB158" s="123" t="e">
        <f>[32]Loka!#REF!</f>
        <v>#REF!</v>
      </c>
      <c r="LHC158" s="124" t="e">
        <f>[32]Loka!#REF!</f>
        <v>#REF!</v>
      </c>
      <c r="LHD158" s="125" t="e">
        <f>LHB158*[31]Loka!_xlbgnm.LHC16</f>
        <v>#REF!</v>
      </c>
      <c r="LHE158" s="62" t="s">
        <v>291</v>
      </c>
      <c r="LHF158" s="123" t="e">
        <f>[32]Loka!#REF!</f>
        <v>#REF!</v>
      </c>
      <c r="LHG158" s="124" t="e">
        <f>[32]Loka!#REF!</f>
        <v>#REF!</v>
      </c>
      <c r="LHH158" s="125" t="e">
        <f>LHF158*[31]Loka!_xlbgnm.LHG16</f>
        <v>#REF!</v>
      </c>
      <c r="LHI158" s="62" t="s">
        <v>291</v>
      </c>
      <c r="LHJ158" s="123" t="e">
        <f>[32]Loka!#REF!</f>
        <v>#REF!</v>
      </c>
      <c r="LHK158" s="124" t="e">
        <f>[32]Loka!#REF!</f>
        <v>#REF!</v>
      </c>
      <c r="LHL158" s="125" t="e">
        <f>LHJ158*[31]Loka!_xlbgnm.LHK16</f>
        <v>#REF!</v>
      </c>
      <c r="LHM158" s="62" t="s">
        <v>291</v>
      </c>
      <c r="LHN158" s="123" t="e">
        <f>[32]Loka!#REF!</f>
        <v>#REF!</v>
      </c>
      <c r="LHO158" s="124" t="e">
        <f>[32]Loka!#REF!</f>
        <v>#REF!</v>
      </c>
      <c r="LHP158" s="125" t="e">
        <f>LHN158*[31]Loka!_xlbgnm.LHO16</f>
        <v>#REF!</v>
      </c>
      <c r="LHQ158" s="62" t="s">
        <v>291</v>
      </c>
      <c r="LHR158" s="123" t="e">
        <f>[32]Loka!#REF!</f>
        <v>#REF!</v>
      </c>
      <c r="LHS158" s="124" t="e">
        <f>[32]Loka!#REF!</f>
        <v>#REF!</v>
      </c>
      <c r="LHT158" s="125" t="e">
        <f>LHR158*[31]Loka!_xlbgnm.LHS16</f>
        <v>#REF!</v>
      </c>
      <c r="LHU158" s="62" t="s">
        <v>291</v>
      </c>
      <c r="LHV158" s="123" t="e">
        <f>[32]Loka!#REF!</f>
        <v>#REF!</v>
      </c>
      <c r="LHW158" s="124" t="e">
        <f>[32]Loka!#REF!</f>
        <v>#REF!</v>
      </c>
      <c r="LHX158" s="125" t="e">
        <f>LHV158*[31]Loka!_xlbgnm.LHW16</f>
        <v>#REF!</v>
      </c>
      <c r="LHY158" s="62" t="s">
        <v>291</v>
      </c>
      <c r="LHZ158" s="123" t="e">
        <f>[32]Loka!#REF!</f>
        <v>#REF!</v>
      </c>
      <c r="LIA158" s="124" t="e">
        <f>[32]Loka!#REF!</f>
        <v>#REF!</v>
      </c>
      <c r="LIB158" s="125" t="e">
        <f>LHZ158*[31]Loka!_xlbgnm.LIA16</f>
        <v>#REF!</v>
      </c>
      <c r="LIC158" s="62" t="s">
        <v>291</v>
      </c>
      <c r="LID158" s="123" t="e">
        <f>[32]Loka!#REF!</f>
        <v>#REF!</v>
      </c>
      <c r="LIE158" s="124" t="e">
        <f>[32]Loka!#REF!</f>
        <v>#REF!</v>
      </c>
      <c r="LIF158" s="125" t="e">
        <f>LID158*[31]Loka!_xlbgnm.LIE16</f>
        <v>#REF!</v>
      </c>
      <c r="LIG158" s="62" t="s">
        <v>291</v>
      </c>
      <c r="LIH158" s="123" t="e">
        <f>[32]Loka!#REF!</f>
        <v>#REF!</v>
      </c>
      <c r="LII158" s="124" t="e">
        <f>[32]Loka!#REF!</f>
        <v>#REF!</v>
      </c>
      <c r="LIJ158" s="125" t="e">
        <f>LIH158*[31]Loka!_xlbgnm.LII16</f>
        <v>#REF!</v>
      </c>
      <c r="LIK158" s="62" t="s">
        <v>291</v>
      </c>
      <c r="LIL158" s="123" t="e">
        <f>[32]Loka!#REF!</f>
        <v>#REF!</v>
      </c>
      <c r="LIM158" s="124" t="e">
        <f>[32]Loka!#REF!</f>
        <v>#REF!</v>
      </c>
      <c r="LIN158" s="125" t="e">
        <f>LIL158*[31]Loka!_xlbgnm.LIM16</f>
        <v>#REF!</v>
      </c>
      <c r="LIO158" s="62" t="s">
        <v>291</v>
      </c>
      <c r="LIP158" s="123" t="e">
        <f>[32]Loka!#REF!</f>
        <v>#REF!</v>
      </c>
      <c r="LIQ158" s="124" t="e">
        <f>[32]Loka!#REF!</f>
        <v>#REF!</v>
      </c>
      <c r="LIR158" s="125" t="e">
        <f>LIP158*[31]Loka!_xlbgnm.LIQ16</f>
        <v>#REF!</v>
      </c>
      <c r="LIS158" s="62" t="s">
        <v>291</v>
      </c>
      <c r="LIT158" s="123" t="e">
        <f>[32]Loka!#REF!</f>
        <v>#REF!</v>
      </c>
      <c r="LIU158" s="124" t="e">
        <f>[32]Loka!#REF!</f>
        <v>#REF!</v>
      </c>
      <c r="LIV158" s="125" t="e">
        <f>LIT158*[31]Loka!_xlbgnm.LIU16</f>
        <v>#REF!</v>
      </c>
      <c r="LIW158" s="62" t="s">
        <v>291</v>
      </c>
      <c r="LIX158" s="123" t="e">
        <f>[32]Loka!#REF!</f>
        <v>#REF!</v>
      </c>
      <c r="LIY158" s="124" t="e">
        <f>[32]Loka!#REF!</f>
        <v>#REF!</v>
      </c>
      <c r="LIZ158" s="125" t="e">
        <f>LIX158*[31]Loka!_xlbgnm.LIY16</f>
        <v>#REF!</v>
      </c>
      <c r="LJA158" s="62" t="s">
        <v>291</v>
      </c>
      <c r="LJB158" s="123" t="e">
        <f>[32]Loka!#REF!</f>
        <v>#REF!</v>
      </c>
      <c r="LJC158" s="124" t="e">
        <f>[32]Loka!#REF!</f>
        <v>#REF!</v>
      </c>
      <c r="LJD158" s="125" t="e">
        <f>LJB158*[31]Loka!_xlbgnm.LJC16</f>
        <v>#REF!</v>
      </c>
      <c r="LJE158" s="62" t="s">
        <v>291</v>
      </c>
      <c r="LJF158" s="123" t="e">
        <f>[32]Loka!#REF!</f>
        <v>#REF!</v>
      </c>
      <c r="LJG158" s="124" t="e">
        <f>[32]Loka!#REF!</f>
        <v>#REF!</v>
      </c>
      <c r="LJH158" s="125" t="e">
        <f>LJF158*[31]Loka!_xlbgnm.LJG16</f>
        <v>#REF!</v>
      </c>
      <c r="LJI158" s="62" t="s">
        <v>291</v>
      </c>
      <c r="LJJ158" s="123" t="e">
        <f>[32]Loka!#REF!</f>
        <v>#REF!</v>
      </c>
      <c r="LJK158" s="124" t="e">
        <f>[32]Loka!#REF!</f>
        <v>#REF!</v>
      </c>
      <c r="LJL158" s="125" t="e">
        <f>LJJ158*[31]Loka!_xlbgnm.LJK16</f>
        <v>#REF!</v>
      </c>
      <c r="LJM158" s="62" t="s">
        <v>291</v>
      </c>
      <c r="LJN158" s="123" t="e">
        <f>[32]Loka!#REF!</f>
        <v>#REF!</v>
      </c>
      <c r="LJO158" s="124" t="e">
        <f>[32]Loka!#REF!</f>
        <v>#REF!</v>
      </c>
      <c r="LJP158" s="125" t="e">
        <f>LJN158*[31]Loka!_xlbgnm.LJO16</f>
        <v>#REF!</v>
      </c>
      <c r="LJQ158" s="62" t="s">
        <v>291</v>
      </c>
      <c r="LJR158" s="123" t="e">
        <f>[32]Loka!#REF!</f>
        <v>#REF!</v>
      </c>
      <c r="LJS158" s="124" t="e">
        <f>[32]Loka!#REF!</f>
        <v>#REF!</v>
      </c>
      <c r="LJT158" s="125" t="e">
        <f>LJR158*[31]Loka!_xlbgnm.LJS16</f>
        <v>#REF!</v>
      </c>
      <c r="LJU158" s="62" t="s">
        <v>291</v>
      </c>
      <c r="LJV158" s="123" t="e">
        <f>[32]Loka!#REF!</f>
        <v>#REF!</v>
      </c>
      <c r="LJW158" s="124" t="e">
        <f>[32]Loka!#REF!</f>
        <v>#REF!</v>
      </c>
      <c r="LJX158" s="125" t="e">
        <f>LJV158*[31]Loka!_xlbgnm.LJW16</f>
        <v>#REF!</v>
      </c>
      <c r="LJY158" s="62" t="s">
        <v>291</v>
      </c>
      <c r="LJZ158" s="123" t="e">
        <f>[32]Loka!#REF!</f>
        <v>#REF!</v>
      </c>
      <c r="LKA158" s="124" t="e">
        <f>[32]Loka!#REF!</f>
        <v>#REF!</v>
      </c>
      <c r="LKB158" s="125" t="e">
        <f>LJZ158*[31]Loka!_xlbgnm.LKA16</f>
        <v>#REF!</v>
      </c>
      <c r="LKC158" s="62" t="s">
        <v>291</v>
      </c>
      <c r="LKD158" s="123" t="e">
        <f>[32]Loka!#REF!</f>
        <v>#REF!</v>
      </c>
      <c r="LKE158" s="124" t="e">
        <f>[32]Loka!#REF!</f>
        <v>#REF!</v>
      </c>
      <c r="LKF158" s="125" t="e">
        <f>LKD158*[31]Loka!_xlbgnm.LKE16</f>
        <v>#REF!</v>
      </c>
      <c r="LKG158" s="62" t="s">
        <v>291</v>
      </c>
      <c r="LKH158" s="123" t="e">
        <f>[32]Loka!#REF!</f>
        <v>#REF!</v>
      </c>
      <c r="LKI158" s="124" t="e">
        <f>[32]Loka!#REF!</f>
        <v>#REF!</v>
      </c>
      <c r="LKJ158" s="125" t="e">
        <f>LKH158*[31]Loka!_xlbgnm.LKI16</f>
        <v>#REF!</v>
      </c>
      <c r="LKK158" s="62" t="s">
        <v>291</v>
      </c>
      <c r="LKL158" s="123" t="e">
        <f>[32]Loka!#REF!</f>
        <v>#REF!</v>
      </c>
      <c r="LKM158" s="124" t="e">
        <f>[32]Loka!#REF!</f>
        <v>#REF!</v>
      </c>
      <c r="LKN158" s="125" t="e">
        <f>LKL158*[31]Loka!_xlbgnm.LKM16</f>
        <v>#REF!</v>
      </c>
      <c r="LKO158" s="62" t="s">
        <v>291</v>
      </c>
      <c r="LKP158" s="123" t="e">
        <f>[32]Loka!#REF!</f>
        <v>#REF!</v>
      </c>
      <c r="LKQ158" s="124" t="e">
        <f>[32]Loka!#REF!</f>
        <v>#REF!</v>
      </c>
      <c r="LKR158" s="125" t="e">
        <f>LKP158*[31]Loka!_xlbgnm.LKQ16</f>
        <v>#REF!</v>
      </c>
      <c r="LKS158" s="62" t="s">
        <v>291</v>
      </c>
      <c r="LKT158" s="123" t="e">
        <f>[32]Loka!#REF!</f>
        <v>#REF!</v>
      </c>
      <c r="LKU158" s="124" t="e">
        <f>[32]Loka!#REF!</f>
        <v>#REF!</v>
      </c>
      <c r="LKV158" s="125" t="e">
        <f>LKT158*[31]Loka!_xlbgnm.LKU16</f>
        <v>#REF!</v>
      </c>
      <c r="LKW158" s="62" t="s">
        <v>291</v>
      </c>
      <c r="LKX158" s="123" t="e">
        <f>[32]Loka!#REF!</f>
        <v>#REF!</v>
      </c>
      <c r="LKY158" s="124" t="e">
        <f>[32]Loka!#REF!</f>
        <v>#REF!</v>
      </c>
      <c r="LKZ158" s="125" t="e">
        <f>LKX158*[31]Loka!_xlbgnm.LKY16</f>
        <v>#REF!</v>
      </c>
      <c r="LLA158" s="62" t="s">
        <v>291</v>
      </c>
      <c r="LLB158" s="123" t="e">
        <f>[32]Loka!#REF!</f>
        <v>#REF!</v>
      </c>
      <c r="LLC158" s="124" t="e">
        <f>[32]Loka!#REF!</f>
        <v>#REF!</v>
      </c>
      <c r="LLD158" s="125" t="e">
        <f>LLB158*[31]Loka!_xlbgnm.LLC16</f>
        <v>#REF!</v>
      </c>
      <c r="LLE158" s="62" t="s">
        <v>291</v>
      </c>
      <c r="LLF158" s="123" t="e">
        <f>[32]Loka!#REF!</f>
        <v>#REF!</v>
      </c>
      <c r="LLG158" s="124" t="e">
        <f>[32]Loka!#REF!</f>
        <v>#REF!</v>
      </c>
      <c r="LLH158" s="125" t="e">
        <f>LLF158*[31]Loka!_xlbgnm.LLG16</f>
        <v>#REF!</v>
      </c>
      <c r="LLI158" s="62" t="s">
        <v>291</v>
      </c>
      <c r="LLJ158" s="123" t="e">
        <f>[32]Loka!#REF!</f>
        <v>#REF!</v>
      </c>
      <c r="LLK158" s="124" t="e">
        <f>[32]Loka!#REF!</f>
        <v>#REF!</v>
      </c>
      <c r="LLL158" s="125" t="e">
        <f>LLJ158*[31]Loka!_xlbgnm.LLK16</f>
        <v>#REF!</v>
      </c>
      <c r="LLM158" s="62" t="s">
        <v>291</v>
      </c>
      <c r="LLN158" s="123" t="e">
        <f>[32]Loka!#REF!</f>
        <v>#REF!</v>
      </c>
      <c r="LLO158" s="124" t="e">
        <f>[32]Loka!#REF!</f>
        <v>#REF!</v>
      </c>
      <c r="LLP158" s="125" t="e">
        <f>LLN158*[31]Loka!_xlbgnm.LLO16</f>
        <v>#REF!</v>
      </c>
      <c r="LLQ158" s="62" t="s">
        <v>291</v>
      </c>
      <c r="LLR158" s="123" t="e">
        <f>[32]Loka!#REF!</f>
        <v>#REF!</v>
      </c>
      <c r="LLS158" s="124" t="e">
        <f>[32]Loka!#REF!</f>
        <v>#REF!</v>
      </c>
      <c r="LLT158" s="125" t="e">
        <f>LLR158*[31]Loka!_xlbgnm.LLS16</f>
        <v>#REF!</v>
      </c>
      <c r="LLU158" s="62" t="s">
        <v>291</v>
      </c>
      <c r="LLV158" s="123" t="e">
        <f>[32]Loka!#REF!</f>
        <v>#REF!</v>
      </c>
      <c r="LLW158" s="124" t="e">
        <f>[32]Loka!#REF!</f>
        <v>#REF!</v>
      </c>
      <c r="LLX158" s="125" t="e">
        <f>LLV158*[31]Loka!_xlbgnm.LLW16</f>
        <v>#REF!</v>
      </c>
      <c r="LLY158" s="62" t="s">
        <v>291</v>
      </c>
      <c r="LLZ158" s="123" t="e">
        <f>[32]Loka!#REF!</f>
        <v>#REF!</v>
      </c>
      <c r="LMA158" s="124" t="e">
        <f>[32]Loka!#REF!</f>
        <v>#REF!</v>
      </c>
      <c r="LMB158" s="125" t="e">
        <f>LLZ158*[31]Loka!_xlbgnm.LMA16</f>
        <v>#REF!</v>
      </c>
      <c r="LMC158" s="62" t="s">
        <v>291</v>
      </c>
      <c r="LMD158" s="123" t="e">
        <f>[32]Loka!#REF!</f>
        <v>#REF!</v>
      </c>
      <c r="LME158" s="124" t="e">
        <f>[32]Loka!#REF!</f>
        <v>#REF!</v>
      </c>
      <c r="LMF158" s="125" t="e">
        <f>LMD158*[31]Loka!_xlbgnm.LME16</f>
        <v>#REF!</v>
      </c>
      <c r="LMG158" s="62" t="s">
        <v>291</v>
      </c>
      <c r="LMH158" s="123" t="e">
        <f>[32]Loka!#REF!</f>
        <v>#REF!</v>
      </c>
      <c r="LMI158" s="124" t="e">
        <f>[32]Loka!#REF!</f>
        <v>#REF!</v>
      </c>
      <c r="LMJ158" s="125" t="e">
        <f>LMH158*[31]Loka!_xlbgnm.LMI16</f>
        <v>#REF!</v>
      </c>
      <c r="LMK158" s="62" t="s">
        <v>291</v>
      </c>
      <c r="LML158" s="123" t="e">
        <f>[32]Loka!#REF!</f>
        <v>#REF!</v>
      </c>
      <c r="LMM158" s="124" t="e">
        <f>[32]Loka!#REF!</f>
        <v>#REF!</v>
      </c>
      <c r="LMN158" s="125" t="e">
        <f>LML158*[31]Loka!_xlbgnm.LMM16</f>
        <v>#REF!</v>
      </c>
      <c r="LMO158" s="62" t="s">
        <v>291</v>
      </c>
      <c r="LMP158" s="123" t="e">
        <f>[32]Loka!#REF!</f>
        <v>#REF!</v>
      </c>
      <c r="LMQ158" s="124" t="e">
        <f>[32]Loka!#REF!</f>
        <v>#REF!</v>
      </c>
      <c r="LMR158" s="125" t="e">
        <f>LMP158*[31]Loka!_xlbgnm.LMQ16</f>
        <v>#REF!</v>
      </c>
      <c r="LMS158" s="62" t="s">
        <v>291</v>
      </c>
      <c r="LMT158" s="123" t="e">
        <f>[32]Loka!#REF!</f>
        <v>#REF!</v>
      </c>
      <c r="LMU158" s="124" t="e">
        <f>[32]Loka!#REF!</f>
        <v>#REF!</v>
      </c>
      <c r="LMV158" s="125" t="e">
        <f>LMT158*[31]Loka!_xlbgnm.LMU16</f>
        <v>#REF!</v>
      </c>
      <c r="LMW158" s="62" t="s">
        <v>291</v>
      </c>
      <c r="LMX158" s="123" t="e">
        <f>[32]Loka!#REF!</f>
        <v>#REF!</v>
      </c>
      <c r="LMY158" s="124" t="e">
        <f>[32]Loka!#REF!</f>
        <v>#REF!</v>
      </c>
      <c r="LMZ158" s="125" t="e">
        <f>LMX158*[31]Loka!_xlbgnm.LMY16</f>
        <v>#REF!</v>
      </c>
      <c r="LNA158" s="62" t="s">
        <v>291</v>
      </c>
      <c r="LNB158" s="123" t="e">
        <f>[32]Loka!#REF!</f>
        <v>#REF!</v>
      </c>
      <c r="LNC158" s="124" t="e">
        <f>[32]Loka!#REF!</f>
        <v>#REF!</v>
      </c>
      <c r="LND158" s="125" t="e">
        <f>LNB158*[31]Loka!_xlbgnm.LNC16</f>
        <v>#REF!</v>
      </c>
      <c r="LNE158" s="62" t="s">
        <v>291</v>
      </c>
      <c r="LNF158" s="123" t="e">
        <f>[32]Loka!#REF!</f>
        <v>#REF!</v>
      </c>
      <c r="LNG158" s="124" t="e">
        <f>[32]Loka!#REF!</f>
        <v>#REF!</v>
      </c>
      <c r="LNH158" s="125" t="e">
        <f>LNF158*[31]Loka!_xlbgnm.LNG16</f>
        <v>#REF!</v>
      </c>
      <c r="LNI158" s="62" t="s">
        <v>291</v>
      </c>
      <c r="LNJ158" s="123" t="e">
        <f>[32]Loka!#REF!</f>
        <v>#REF!</v>
      </c>
      <c r="LNK158" s="124" t="e">
        <f>[32]Loka!#REF!</f>
        <v>#REF!</v>
      </c>
      <c r="LNL158" s="125" t="e">
        <f>LNJ158*[31]Loka!_xlbgnm.LNK16</f>
        <v>#REF!</v>
      </c>
      <c r="LNM158" s="62" t="s">
        <v>291</v>
      </c>
      <c r="LNN158" s="123" t="e">
        <f>[32]Loka!#REF!</f>
        <v>#REF!</v>
      </c>
      <c r="LNO158" s="124" t="e">
        <f>[32]Loka!#REF!</f>
        <v>#REF!</v>
      </c>
      <c r="LNP158" s="125" t="e">
        <f>LNN158*[31]Loka!_xlbgnm.LNO16</f>
        <v>#REF!</v>
      </c>
      <c r="LNQ158" s="62" t="s">
        <v>291</v>
      </c>
      <c r="LNR158" s="123" t="e">
        <f>[32]Loka!#REF!</f>
        <v>#REF!</v>
      </c>
      <c r="LNS158" s="124" t="e">
        <f>[32]Loka!#REF!</f>
        <v>#REF!</v>
      </c>
      <c r="LNT158" s="125" t="e">
        <f>LNR158*[31]Loka!_xlbgnm.LNS16</f>
        <v>#REF!</v>
      </c>
      <c r="LNU158" s="62" t="s">
        <v>291</v>
      </c>
      <c r="LNV158" s="123" t="e">
        <f>[32]Loka!#REF!</f>
        <v>#REF!</v>
      </c>
      <c r="LNW158" s="124" t="e">
        <f>[32]Loka!#REF!</f>
        <v>#REF!</v>
      </c>
      <c r="LNX158" s="125" t="e">
        <f>LNV158*[31]Loka!_xlbgnm.LNW16</f>
        <v>#REF!</v>
      </c>
      <c r="LNY158" s="62" t="s">
        <v>291</v>
      </c>
      <c r="LNZ158" s="123" t="e">
        <f>[32]Loka!#REF!</f>
        <v>#REF!</v>
      </c>
      <c r="LOA158" s="124" t="e">
        <f>[32]Loka!#REF!</f>
        <v>#REF!</v>
      </c>
      <c r="LOB158" s="125" t="e">
        <f>LNZ158*[31]Loka!_xlbgnm.LOA16</f>
        <v>#REF!</v>
      </c>
      <c r="LOC158" s="62" t="s">
        <v>291</v>
      </c>
      <c r="LOD158" s="123" t="e">
        <f>[32]Loka!#REF!</f>
        <v>#REF!</v>
      </c>
      <c r="LOE158" s="124" t="e">
        <f>[32]Loka!#REF!</f>
        <v>#REF!</v>
      </c>
      <c r="LOF158" s="125" t="e">
        <f>LOD158*[31]Loka!_xlbgnm.LOE16</f>
        <v>#REF!</v>
      </c>
      <c r="LOG158" s="62" t="s">
        <v>291</v>
      </c>
      <c r="LOH158" s="123" t="e">
        <f>[32]Loka!#REF!</f>
        <v>#REF!</v>
      </c>
      <c r="LOI158" s="124" t="e">
        <f>[32]Loka!#REF!</f>
        <v>#REF!</v>
      </c>
      <c r="LOJ158" s="125" t="e">
        <f>LOH158*[31]Loka!_xlbgnm.LOI16</f>
        <v>#REF!</v>
      </c>
      <c r="LOK158" s="62" t="s">
        <v>291</v>
      </c>
      <c r="LOL158" s="123" t="e">
        <f>[32]Loka!#REF!</f>
        <v>#REF!</v>
      </c>
      <c r="LOM158" s="124" t="e">
        <f>[32]Loka!#REF!</f>
        <v>#REF!</v>
      </c>
      <c r="LON158" s="125" t="e">
        <f>LOL158*[31]Loka!_xlbgnm.LOM16</f>
        <v>#REF!</v>
      </c>
      <c r="LOO158" s="62" t="s">
        <v>291</v>
      </c>
      <c r="LOP158" s="123" t="e">
        <f>[32]Loka!#REF!</f>
        <v>#REF!</v>
      </c>
      <c r="LOQ158" s="124" t="e">
        <f>[32]Loka!#REF!</f>
        <v>#REF!</v>
      </c>
      <c r="LOR158" s="125" t="e">
        <f>LOP158*[31]Loka!_xlbgnm.LOQ16</f>
        <v>#REF!</v>
      </c>
      <c r="LOS158" s="62" t="s">
        <v>291</v>
      </c>
      <c r="LOT158" s="123" t="e">
        <f>[32]Loka!#REF!</f>
        <v>#REF!</v>
      </c>
      <c r="LOU158" s="124" t="e">
        <f>[32]Loka!#REF!</f>
        <v>#REF!</v>
      </c>
      <c r="LOV158" s="125" t="e">
        <f>LOT158*[31]Loka!_xlbgnm.LOU16</f>
        <v>#REF!</v>
      </c>
      <c r="LOW158" s="62" t="s">
        <v>291</v>
      </c>
      <c r="LOX158" s="123" t="e">
        <f>[32]Loka!#REF!</f>
        <v>#REF!</v>
      </c>
      <c r="LOY158" s="124" t="e">
        <f>[32]Loka!#REF!</f>
        <v>#REF!</v>
      </c>
      <c r="LOZ158" s="125" t="e">
        <f>LOX158*[31]Loka!_xlbgnm.LOY16</f>
        <v>#REF!</v>
      </c>
      <c r="LPA158" s="62" t="s">
        <v>291</v>
      </c>
      <c r="LPB158" s="123" t="e">
        <f>[32]Loka!#REF!</f>
        <v>#REF!</v>
      </c>
      <c r="LPC158" s="124" t="e">
        <f>[32]Loka!#REF!</f>
        <v>#REF!</v>
      </c>
      <c r="LPD158" s="125" t="e">
        <f>LPB158*[31]Loka!_xlbgnm.LPC16</f>
        <v>#REF!</v>
      </c>
      <c r="LPE158" s="62" t="s">
        <v>291</v>
      </c>
      <c r="LPF158" s="123" t="e">
        <f>[32]Loka!#REF!</f>
        <v>#REF!</v>
      </c>
      <c r="LPG158" s="124" t="e">
        <f>[32]Loka!#REF!</f>
        <v>#REF!</v>
      </c>
      <c r="LPH158" s="125" t="e">
        <f>LPF158*[31]Loka!_xlbgnm.LPG16</f>
        <v>#REF!</v>
      </c>
      <c r="LPI158" s="62" t="s">
        <v>291</v>
      </c>
      <c r="LPJ158" s="123" t="e">
        <f>[32]Loka!#REF!</f>
        <v>#REF!</v>
      </c>
      <c r="LPK158" s="124" t="e">
        <f>[32]Loka!#REF!</f>
        <v>#REF!</v>
      </c>
      <c r="LPL158" s="125" t="e">
        <f>LPJ158*[31]Loka!_xlbgnm.LPK16</f>
        <v>#REF!</v>
      </c>
      <c r="LPM158" s="62" t="s">
        <v>291</v>
      </c>
      <c r="LPN158" s="123" t="e">
        <f>[32]Loka!#REF!</f>
        <v>#REF!</v>
      </c>
      <c r="LPO158" s="124" t="e">
        <f>[32]Loka!#REF!</f>
        <v>#REF!</v>
      </c>
      <c r="LPP158" s="125" t="e">
        <f>LPN158*[31]Loka!_xlbgnm.LPO16</f>
        <v>#REF!</v>
      </c>
      <c r="LPQ158" s="62" t="s">
        <v>291</v>
      </c>
      <c r="LPR158" s="123" t="e">
        <f>[32]Loka!#REF!</f>
        <v>#REF!</v>
      </c>
      <c r="LPS158" s="124" t="e">
        <f>[32]Loka!#REF!</f>
        <v>#REF!</v>
      </c>
      <c r="LPT158" s="125" t="e">
        <f>LPR158*[31]Loka!_xlbgnm.LPS16</f>
        <v>#REF!</v>
      </c>
      <c r="LPU158" s="62" t="s">
        <v>291</v>
      </c>
      <c r="LPV158" s="123" t="e">
        <f>[32]Loka!#REF!</f>
        <v>#REF!</v>
      </c>
      <c r="LPW158" s="124" t="e">
        <f>[32]Loka!#REF!</f>
        <v>#REF!</v>
      </c>
      <c r="LPX158" s="125" t="e">
        <f>LPV158*[31]Loka!_xlbgnm.LPW16</f>
        <v>#REF!</v>
      </c>
      <c r="LPY158" s="62" t="s">
        <v>291</v>
      </c>
      <c r="LPZ158" s="123" t="e">
        <f>[32]Loka!#REF!</f>
        <v>#REF!</v>
      </c>
      <c r="LQA158" s="124" t="e">
        <f>[32]Loka!#REF!</f>
        <v>#REF!</v>
      </c>
      <c r="LQB158" s="125" t="e">
        <f>LPZ158*[31]Loka!_xlbgnm.LQA16</f>
        <v>#REF!</v>
      </c>
      <c r="LQC158" s="62" t="s">
        <v>291</v>
      </c>
      <c r="LQD158" s="123" t="e">
        <f>[32]Loka!#REF!</f>
        <v>#REF!</v>
      </c>
      <c r="LQE158" s="124" t="e">
        <f>[32]Loka!#REF!</f>
        <v>#REF!</v>
      </c>
      <c r="LQF158" s="125" t="e">
        <f>LQD158*[31]Loka!_xlbgnm.LQE16</f>
        <v>#REF!</v>
      </c>
      <c r="LQG158" s="62" t="s">
        <v>291</v>
      </c>
      <c r="LQH158" s="123" t="e">
        <f>[32]Loka!#REF!</f>
        <v>#REF!</v>
      </c>
      <c r="LQI158" s="124" t="e">
        <f>[32]Loka!#REF!</f>
        <v>#REF!</v>
      </c>
      <c r="LQJ158" s="125" t="e">
        <f>LQH158*[31]Loka!_xlbgnm.LQI16</f>
        <v>#REF!</v>
      </c>
      <c r="LQK158" s="62" t="s">
        <v>291</v>
      </c>
      <c r="LQL158" s="123" t="e">
        <f>[32]Loka!#REF!</f>
        <v>#REF!</v>
      </c>
      <c r="LQM158" s="124" t="e">
        <f>[32]Loka!#REF!</f>
        <v>#REF!</v>
      </c>
      <c r="LQN158" s="125" t="e">
        <f>LQL158*[31]Loka!_xlbgnm.LQM16</f>
        <v>#REF!</v>
      </c>
      <c r="LQO158" s="62" t="s">
        <v>291</v>
      </c>
      <c r="LQP158" s="123" t="e">
        <f>[32]Loka!#REF!</f>
        <v>#REF!</v>
      </c>
      <c r="LQQ158" s="124" t="e">
        <f>[32]Loka!#REF!</f>
        <v>#REF!</v>
      </c>
      <c r="LQR158" s="125" t="e">
        <f>LQP158*[31]Loka!_xlbgnm.LQQ16</f>
        <v>#REF!</v>
      </c>
      <c r="LQS158" s="62" t="s">
        <v>291</v>
      </c>
      <c r="LQT158" s="123" t="e">
        <f>[32]Loka!#REF!</f>
        <v>#REF!</v>
      </c>
      <c r="LQU158" s="124" t="e">
        <f>[32]Loka!#REF!</f>
        <v>#REF!</v>
      </c>
      <c r="LQV158" s="125" t="e">
        <f>LQT158*[31]Loka!_xlbgnm.LQU16</f>
        <v>#REF!</v>
      </c>
      <c r="LQW158" s="62" t="s">
        <v>291</v>
      </c>
      <c r="LQX158" s="123" t="e">
        <f>[32]Loka!#REF!</f>
        <v>#REF!</v>
      </c>
      <c r="LQY158" s="124" t="e">
        <f>[32]Loka!#REF!</f>
        <v>#REF!</v>
      </c>
      <c r="LQZ158" s="125" t="e">
        <f>LQX158*[31]Loka!_xlbgnm.LQY16</f>
        <v>#REF!</v>
      </c>
      <c r="LRA158" s="62" t="s">
        <v>291</v>
      </c>
      <c r="LRB158" s="123" t="e">
        <f>[32]Loka!#REF!</f>
        <v>#REF!</v>
      </c>
      <c r="LRC158" s="124" t="e">
        <f>[32]Loka!#REF!</f>
        <v>#REF!</v>
      </c>
      <c r="LRD158" s="125" t="e">
        <f>LRB158*[31]Loka!_xlbgnm.LRC16</f>
        <v>#REF!</v>
      </c>
      <c r="LRE158" s="62" t="s">
        <v>291</v>
      </c>
      <c r="LRF158" s="123" t="e">
        <f>[32]Loka!#REF!</f>
        <v>#REF!</v>
      </c>
      <c r="LRG158" s="124" t="e">
        <f>[32]Loka!#REF!</f>
        <v>#REF!</v>
      </c>
      <c r="LRH158" s="125" t="e">
        <f>LRF158*[31]Loka!_xlbgnm.LRG16</f>
        <v>#REF!</v>
      </c>
      <c r="LRI158" s="62" t="s">
        <v>291</v>
      </c>
      <c r="LRJ158" s="123" t="e">
        <f>[32]Loka!#REF!</f>
        <v>#REF!</v>
      </c>
      <c r="LRK158" s="124" t="e">
        <f>[32]Loka!#REF!</f>
        <v>#REF!</v>
      </c>
      <c r="LRL158" s="125" t="e">
        <f>LRJ158*[31]Loka!_xlbgnm.LRK16</f>
        <v>#REF!</v>
      </c>
      <c r="LRM158" s="62" t="s">
        <v>291</v>
      </c>
      <c r="LRN158" s="123" t="e">
        <f>[32]Loka!#REF!</f>
        <v>#REF!</v>
      </c>
      <c r="LRO158" s="124" t="e">
        <f>[32]Loka!#REF!</f>
        <v>#REF!</v>
      </c>
      <c r="LRP158" s="125" t="e">
        <f>LRN158*[31]Loka!_xlbgnm.LRO16</f>
        <v>#REF!</v>
      </c>
      <c r="LRQ158" s="62" t="s">
        <v>291</v>
      </c>
      <c r="LRR158" s="123" t="e">
        <f>[32]Loka!#REF!</f>
        <v>#REF!</v>
      </c>
      <c r="LRS158" s="124" t="e">
        <f>[32]Loka!#REF!</f>
        <v>#REF!</v>
      </c>
      <c r="LRT158" s="125" t="e">
        <f>LRR158*[31]Loka!_xlbgnm.LRS16</f>
        <v>#REF!</v>
      </c>
      <c r="LRU158" s="62" t="s">
        <v>291</v>
      </c>
      <c r="LRV158" s="123" t="e">
        <f>[32]Loka!#REF!</f>
        <v>#REF!</v>
      </c>
      <c r="LRW158" s="124" t="e">
        <f>[32]Loka!#REF!</f>
        <v>#REF!</v>
      </c>
      <c r="LRX158" s="125" t="e">
        <f>LRV158*[31]Loka!_xlbgnm.LRW16</f>
        <v>#REF!</v>
      </c>
      <c r="LRY158" s="62" t="s">
        <v>291</v>
      </c>
      <c r="LRZ158" s="123" t="e">
        <f>[32]Loka!#REF!</f>
        <v>#REF!</v>
      </c>
      <c r="LSA158" s="124" t="e">
        <f>[32]Loka!#REF!</f>
        <v>#REF!</v>
      </c>
      <c r="LSB158" s="125" t="e">
        <f>LRZ158*[31]Loka!_xlbgnm.LSA16</f>
        <v>#REF!</v>
      </c>
      <c r="LSC158" s="62" t="s">
        <v>291</v>
      </c>
      <c r="LSD158" s="123" t="e">
        <f>[32]Loka!#REF!</f>
        <v>#REF!</v>
      </c>
      <c r="LSE158" s="124" t="e">
        <f>[32]Loka!#REF!</f>
        <v>#REF!</v>
      </c>
      <c r="LSF158" s="125" t="e">
        <f>LSD158*[31]Loka!_xlbgnm.LSE16</f>
        <v>#REF!</v>
      </c>
      <c r="LSG158" s="62" t="s">
        <v>291</v>
      </c>
      <c r="LSH158" s="123" t="e">
        <f>[32]Loka!#REF!</f>
        <v>#REF!</v>
      </c>
      <c r="LSI158" s="124" t="e">
        <f>[32]Loka!#REF!</f>
        <v>#REF!</v>
      </c>
      <c r="LSJ158" s="125" t="e">
        <f>LSH158*[31]Loka!_xlbgnm.LSI16</f>
        <v>#REF!</v>
      </c>
      <c r="LSK158" s="62" t="s">
        <v>291</v>
      </c>
      <c r="LSL158" s="123" t="e">
        <f>[32]Loka!#REF!</f>
        <v>#REF!</v>
      </c>
      <c r="LSM158" s="124" t="e">
        <f>[32]Loka!#REF!</f>
        <v>#REF!</v>
      </c>
      <c r="LSN158" s="125" t="e">
        <f>LSL158*[31]Loka!_xlbgnm.LSM16</f>
        <v>#REF!</v>
      </c>
      <c r="LSO158" s="62" t="s">
        <v>291</v>
      </c>
      <c r="LSP158" s="123" t="e">
        <f>[32]Loka!#REF!</f>
        <v>#REF!</v>
      </c>
      <c r="LSQ158" s="124" t="e">
        <f>[32]Loka!#REF!</f>
        <v>#REF!</v>
      </c>
      <c r="LSR158" s="125" t="e">
        <f>LSP158*[31]Loka!_xlbgnm.LSQ16</f>
        <v>#REF!</v>
      </c>
      <c r="LSS158" s="62" t="s">
        <v>291</v>
      </c>
      <c r="LST158" s="123" t="e">
        <f>[32]Loka!#REF!</f>
        <v>#REF!</v>
      </c>
      <c r="LSU158" s="124" t="e">
        <f>[32]Loka!#REF!</f>
        <v>#REF!</v>
      </c>
      <c r="LSV158" s="125" t="e">
        <f>LST158*[31]Loka!_xlbgnm.LSU16</f>
        <v>#REF!</v>
      </c>
      <c r="LSW158" s="62" t="s">
        <v>291</v>
      </c>
      <c r="LSX158" s="123" t="e">
        <f>[32]Loka!#REF!</f>
        <v>#REF!</v>
      </c>
      <c r="LSY158" s="124" t="e">
        <f>[32]Loka!#REF!</f>
        <v>#REF!</v>
      </c>
      <c r="LSZ158" s="125" t="e">
        <f>LSX158*[31]Loka!_xlbgnm.LSY16</f>
        <v>#REF!</v>
      </c>
      <c r="LTA158" s="62" t="s">
        <v>291</v>
      </c>
      <c r="LTB158" s="123" t="e">
        <f>[32]Loka!#REF!</f>
        <v>#REF!</v>
      </c>
      <c r="LTC158" s="124" t="e">
        <f>[32]Loka!#REF!</f>
        <v>#REF!</v>
      </c>
      <c r="LTD158" s="125" t="e">
        <f>LTB158*[31]Loka!_xlbgnm.LTC16</f>
        <v>#REF!</v>
      </c>
      <c r="LTE158" s="62" t="s">
        <v>291</v>
      </c>
      <c r="LTF158" s="123" t="e">
        <f>[32]Loka!#REF!</f>
        <v>#REF!</v>
      </c>
      <c r="LTG158" s="124" t="e">
        <f>[32]Loka!#REF!</f>
        <v>#REF!</v>
      </c>
      <c r="LTH158" s="125" t="e">
        <f>LTF158*[31]Loka!_xlbgnm.LTG16</f>
        <v>#REF!</v>
      </c>
      <c r="LTI158" s="62" t="s">
        <v>291</v>
      </c>
      <c r="LTJ158" s="123" t="e">
        <f>[32]Loka!#REF!</f>
        <v>#REF!</v>
      </c>
      <c r="LTK158" s="124" t="e">
        <f>[32]Loka!#REF!</f>
        <v>#REF!</v>
      </c>
      <c r="LTL158" s="125" t="e">
        <f>LTJ158*[31]Loka!_xlbgnm.LTK16</f>
        <v>#REF!</v>
      </c>
      <c r="LTM158" s="62" t="s">
        <v>291</v>
      </c>
      <c r="LTN158" s="123" t="e">
        <f>[32]Loka!#REF!</f>
        <v>#REF!</v>
      </c>
      <c r="LTO158" s="124" t="e">
        <f>[32]Loka!#REF!</f>
        <v>#REF!</v>
      </c>
      <c r="LTP158" s="125" t="e">
        <f>LTN158*[31]Loka!_xlbgnm.LTO16</f>
        <v>#REF!</v>
      </c>
      <c r="LTQ158" s="62" t="s">
        <v>291</v>
      </c>
      <c r="LTR158" s="123" t="e">
        <f>[32]Loka!#REF!</f>
        <v>#REF!</v>
      </c>
      <c r="LTS158" s="124" t="e">
        <f>[32]Loka!#REF!</f>
        <v>#REF!</v>
      </c>
      <c r="LTT158" s="125" t="e">
        <f>LTR158*[31]Loka!_xlbgnm.LTS16</f>
        <v>#REF!</v>
      </c>
      <c r="LTU158" s="62" t="s">
        <v>291</v>
      </c>
      <c r="LTV158" s="123" t="e">
        <f>[32]Loka!#REF!</f>
        <v>#REF!</v>
      </c>
      <c r="LTW158" s="124" t="e">
        <f>[32]Loka!#REF!</f>
        <v>#REF!</v>
      </c>
      <c r="LTX158" s="125" t="e">
        <f>LTV158*[31]Loka!_xlbgnm.LTW16</f>
        <v>#REF!</v>
      </c>
      <c r="LTY158" s="62" t="s">
        <v>291</v>
      </c>
      <c r="LTZ158" s="123" t="e">
        <f>[32]Loka!#REF!</f>
        <v>#REF!</v>
      </c>
      <c r="LUA158" s="124" t="e">
        <f>[32]Loka!#REF!</f>
        <v>#REF!</v>
      </c>
      <c r="LUB158" s="125" t="e">
        <f>LTZ158*[31]Loka!_xlbgnm.LUA16</f>
        <v>#REF!</v>
      </c>
      <c r="LUC158" s="62" t="s">
        <v>291</v>
      </c>
      <c r="LUD158" s="123" t="e">
        <f>[32]Loka!#REF!</f>
        <v>#REF!</v>
      </c>
      <c r="LUE158" s="124" t="e">
        <f>[32]Loka!#REF!</f>
        <v>#REF!</v>
      </c>
      <c r="LUF158" s="125" t="e">
        <f>LUD158*[31]Loka!_xlbgnm.LUE16</f>
        <v>#REF!</v>
      </c>
      <c r="LUG158" s="62" t="s">
        <v>291</v>
      </c>
      <c r="LUH158" s="123" t="e">
        <f>[32]Loka!#REF!</f>
        <v>#REF!</v>
      </c>
      <c r="LUI158" s="124" t="e">
        <f>[32]Loka!#REF!</f>
        <v>#REF!</v>
      </c>
      <c r="LUJ158" s="125" t="e">
        <f>LUH158*[31]Loka!_xlbgnm.LUI16</f>
        <v>#REF!</v>
      </c>
      <c r="LUK158" s="62" t="s">
        <v>291</v>
      </c>
      <c r="LUL158" s="123" t="e">
        <f>[32]Loka!#REF!</f>
        <v>#REF!</v>
      </c>
      <c r="LUM158" s="124" t="e">
        <f>[32]Loka!#REF!</f>
        <v>#REF!</v>
      </c>
      <c r="LUN158" s="125" t="e">
        <f>LUL158*[31]Loka!_xlbgnm.LUM16</f>
        <v>#REF!</v>
      </c>
      <c r="LUO158" s="62" t="s">
        <v>291</v>
      </c>
      <c r="LUP158" s="123" t="e">
        <f>[32]Loka!#REF!</f>
        <v>#REF!</v>
      </c>
      <c r="LUQ158" s="124" t="e">
        <f>[32]Loka!#REF!</f>
        <v>#REF!</v>
      </c>
      <c r="LUR158" s="125" t="e">
        <f>LUP158*[31]Loka!_xlbgnm.LUQ16</f>
        <v>#REF!</v>
      </c>
      <c r="LUS158" s="62" t="s">
        <v>291</v>
      </c>
      <c r="LUT158" s="123" t="e">
        <f>[32]Loka!#REF!</f>
        <v>#REF!</v>
      </c>
      <c r="LUU158" s="124" t="e">
        <f>[32]Loka!#REF!</f>
        <v>#REF!</v>
      </c>
      <c r="LUV158" s="125" t="e">
        <f>LUT158*[31]Loka!_xlbgnm.LUU16</f>
        <v>#REF!</v>
      </c>
      <c r="LUW158" s="62" t="s">
        <v>291</v>
      </c>
      <c r="LUX158" s="123" t="e">
        <f>[32]Loka!#REF!</f>
        <v>#REF!</v>
      </c>
      <c r="LUY158" s="124" t="e">
        <f>[32]Loka!#REF!</f>
        <v>#REF!</v>
      </c>
      <c r="LUZ158" s="125" t="e">
        <f>LUX158*[31]Loka!_xlbgnm.LUY16</f>
        <v>#REF!</v>
      </c>
      <c r="LVA158" s="62" t="s">
        <v>291</v>
      </c>
      <c r="LVB158" s="123" t="e">
        <f>[32]Loka!#REF!</f>
        <v>#REF!</v>
      </c>
      <c r="LVC158" s="124" t="e">
        <f>[32]Loka!#REF!</f>
        <v>#REF!</v>
      </c>
      <c r="LVD158" s="125" t="e">
        <f>LVB158*[31]Loka!_xlbgnm.LVC16</f>
        <v>#REF!</v>
      </c>
      <c r="LVE158" s="62" t="s">
        <v>291</v>
      </c>
      <c r="LVF158" s="123" t="e">
        <f>[32]Loka!#REF!</f>
        <v>#REF!</v>
      </c>
      <c r="LVG158" s="124" t="e">
        <f>[32]Loka!#REF!</f>
        <v>#REF!</v>
      </c>
      <c r="LVH158" s="125" t="e">
        <f>LVF158*[31]Loka!_xlbgnm.LVG16</f>
        <v>#REF!</v>
      </c>
      <c r="LVI158" s="62" t="s">
        <v>291</v>
      </c>
      <c r="LVJ158" s="123" t="e">
        <f>[32]Loka!#REF!</f>
        <v>#REF!</v>
      </c>
      <c r="LVK158" s="124" t="e">
        <f>[32]Loka!#REF!</f>
        <v>#REF!</v>
      </c>
      <c r="LVL158" s="125" t="e">
        <f>LVJ158*[31]Loka!_xlbgnm.LVK16</f>
        <v>#REF!</v>
      </c>
      <c r="LVM158" s="62" t="s">
        <v>291</v>
      </c>
      <c r="LVN158" s="123" t="e">
        <f>[32]Loka!#REF!</f>
        <v>#REF!</v>
      </c>
      <c r="LVO158" s="124" t="e">
        <f>[32]Loka!#REF!</f>
        <v>#REF!</v>
      </c>
      <c r="LVP158" s="125" t="e">
        <f>LVN158*[31]Loka!_xlbgnm.LVO16</f>
        <v>#REF!</v>
      </c>
      <c r="LVQ158" s="62" t="s">
        <v>291</v>
      </c>
      <c r="LVR158" s="123" t="e">
        <f>[32]Loka!#REF!</f>
        <v>#REF!</v>
      </c>
      <c r="LVS158" s="124" t="e">
        <f>[32]Loka!#REF!</f>
        <v>#REF!</v>
      </c>
      <c r="LVT158" s="125" t="e">
        <f>LVR158*[31]Loka!_xlbgnm.LVS16</f>
        <v>#REF!</v>
      </c>
      <c r="LVU158" s="62" t="s">
        <v>291</v>
      </c>
      <c r="LVV158" s="123" t="e">
        <f>[32]Loka!#REF!</f>
        <v>#REF!</v>
      </c>
      <c r="LVW158" s="124" t="e">
        <f>[32]Loka!#REF!</f>
        <v>#REF!</v>
      </c>
      <c r="LVX158" s="125" t="e">
        <f>LVV158*[31]Loka!_xlbgnm.LVW16</f>
        <v>#REF!</v>
      </c>
      <c r="LVY158" s="62" t="s">
        <v>291</v>
      </c>
      <c r="LVZ158" s="123" t="e">
        <f>[32]Loka!#REF!</f>
        <v>#REF!</v>
      </c>
      <c r="LWA158" s="124" t="e">
        <f>[32]Loka!#REF!</f>
        <v>#REF!</v>
      </c>
      <c r="LWB158" s="125" t="e">
        <f>LVZ158*[31]Loka!_xlbgnm.LWA16</f>
        <v>#REF!</v>
      </c>
      <c r="LWC158" s="62" t="s">
        <v>291</v>
      </c>
      <c r="LWD158" s="123" t="e">
        <f>[32]Loka!#REF!</f>
        <v>#REF!</v>
      </c>
      <c r="LWE158" s="124" t="e">
        <f>[32]Loka!#REF!</f>
        <v>#REF!</v>
      </c>
      <c r="LWF158" s="125" t="e">
        <f>LWD158*[31]Loka!_xlbgnm.LWE16</f>
        <v>#REF!</v>
      </c>
      <c r="LWG158" s="62" t="s">
        <v>291</v>
      </c>
      <c r="LWH158" s="123" t="e">
        <f>[32]Loka!#REF!</f>
        <v>#REF!</v>
      </c>
      <c r="LWI158" s="124" t="e">
        <f>[32]Loka!#REF!</f>
        <v>#REF!</v>
      </c>
      <c r="LWJ158" s="125" t="e">
        <f>LWH158*[31]Loka!_xlbgnm.LWI16</f>
        <v>#REF!</v>
      </c>
      <c r="LWK158" s="62" t="s">
        <v>291</v>
      </c>
      <c r="LWL158" s="123" t="e">
        <f>[32]Loka!#REF!</f>
        <v>#REF!</v>
      </c>
      <c r="LWM158" s="124" t="e">
        <f>[32]Loka!#REF!</f>
        <v>#REF!</v>
      </c>
      <c r="LWN158" s="125" t="e">
        <f>LWL158*[31]Loka!_xlbgnm.LWM16</f>
        <v>#REF!</v>
      </c>
      <c r="LWO158" s="62" t="s">
        <v>291</v>
      </c>
      <c r="LWP158" s="123" t="e">
        <f>[32]Loka!#REF!</f>
        <v>#REF!</v>
      </c>
      <c r="LWQ158" s="124" t="e">
        <f>[32]Loka!#REF!</f>
        <v>#REF!</v>
      </c>
      <c r="LWR158" s="125" t="e">
        <f>LWP158*[31]Loka!_xlbgnm.LWQ16</f>
        <v>#REF!</v>
      </c>
      <c r="LWS158" s="62" t="s">
        <v>291</v>
      </c>
      <c r="LWT158" s="123" t="e">
        <f>[32]Loka!#REF!</f>
        <v>#REF!</v>
      </c>
      <c r="LWU158" s="124" t="e">
        <f>[32]Loka!#REF!</f>
        <v>#REF!</v>
      </c>
      <c r="LWV158" s="125" t="e">
        <f>LWT158*[31]Loka!_xlbgnm.LWU16</f>
        <v>#REF!</v>
      </c>
      <c r="LWW158" s="62" t="s">
        <v>291</v>
      </c>
      <c r="LWX158" s="123" t="e">
        <f>[32]Loka!#REF!</f>
        <v>#REF!</v>
      </c>
      <c r="LWY158" s="124" t="e">
        <f>[32]Loka!#REF!</f>
        <v>#REF!</v>
      </c>
      <c r="LWZ158" s="125" t="e">
        <f>LWX158*[31]Loka!_xlbgnm.LWY16</f>
        <v>#REF!</v>
      </c>
      <c r="LXA158" s="62" t="s">
        <v>291</v>
      </c>
      <c r="LXB158" s="123" t="e">
        <f>[32]Loka!#REF!</f>
        <v>#REF!</v>
      </c>
      <c r="LXC158" s="124" t="e">
        <f>[32]Loka!#REF!</f>
        <v>#REF!</v>
      </c>
      <c r="LXD158" s="125" t="e">
        <f>LXB158*[31]Loka!_xlbgnm.LXC16</f>
        <v>#REF!</v>
      </c>
      <c r="LXE158" s="62" t="s">
        <v>291</v>
      </c>
      <c r="LXF158" s="123" t="e">
        <f>[32]Loka!#REF!</f>
        <v>#REF!</v>
      </c>
      <c r="LXG158" s="124" t="e">
        <f>[32]Loka!#REF!</f>
        <v>#REF!</v>
      </c>
      <c r="LXH158" s="125" t="e">
        <f>LXF158*[31]Loka!_xlbgnm.LXG16</f>
        <v>#REF!</v>
      </c>
      <c r="LXI158" s="62" t="s">
        <v>291</v>
      </c>
      <c r="LXJ158" s="123" t="e">
        <f>[32]Loka!#REF!</f>
        <v>#REF!</v>
      </c>
      <c r="LXK158" s="124" t="e">
        <f>[32]Loka!#REF!</f>
        <v>#REF!</v>
      </c>
      <c r="LXL158" s="125" t="e">
        <f>LXJ158*[31]Loka!_xlbgnm.LXK16</f>
        <v>#REF!</v>
      </c>
      <c r="LXM158" s="62" t="s">
        <v>291</v>
      </c>
      <c r="LXN158" s="123" t="e">
        <f>[32]Loka!#REF!</f>
        <v>#REF!</v>
      </c>
      <c r="LXO158" s="124" t="e">
        <f>[32]Loka!#REF!</f>
        <v>#REF!</v>
      </c>
      <c r="LXP158" s="125" t="e">
        <f>LXN158*[31]Loka!_xlbgnm.LXO16</f>
        <v>#REF!</v>
      </c>
      <c r="LXQ158" s="62" t="s">
        <v>291</v>
      </c>
      <c r="LXR158" s="123" t="e">
        <f>[32]Loka!#REF!</f>
        <v>#REF!</v>
      </c>
      <c r="LXS158" s="124" t="e">
        <f>[32]Loka!#REF!</f>
        <v>#REF!</v>
      </c>
      <c r="LXT158" s="125" t="e">
        <f>LXR158*[31]Loka!_xlbgnm.LXS16</f>
        <v>#REF!</v>
      </c>
      <c r="LXU158" s="62" t="s">
        <v>291</v>
      </c>
      <c r="LXV158" s="123" t="e">
        <f>[32]Loka!#REF!</f>
        <v>#REF!</v>
      </c>
      <c r="LXW158" s="124" t="e">
        <f>[32]Loka!#REF!</f>
        <v>#REF!</v>
      </c>
      <c r="LXX158" s="125" t="e">
        <f>LXV158*[31]Loka!_xlbgnm.LXW16</f>
        <v>#REF!</v>
      </c>
      <c r="LXY158" s="62" t="s">
        <v>291</v>
      </c>
      <c r="LXZ158" s="123" t="e">
        <f>[32]Loka!#REF!</f>
        <v>#REF!</v>
      </c>
      <c r="LYA158" s="124" t="e">
        <f>[32]Loka!#REF!</f>
        <v>#REF!</v>
      </c>
      <c r="LYB158" s="125" t="e">
        <f>LXZ158*[31]Loka!_xlbgnm.LYA16</f>
        <v>#REF!</v>
      </c>
      <c r="LYC158" s="62" t="s">
        <v>291</v>
      </c>
      <c r="LYD158" s="123" t="e">
        <f>[32]Loka!#REF!</f>
        <v>#REF!</v>
      </c>
      <c r="LYE158" s="124" t="e">
        <f>[32]Loka!#REF!</f>
        <v>#REF!</v>
      </c>
      <c r="LYF158" s="125" t="e">
        <f>LYD158*[31]Loka!_xlbgnm.LYE16</f>
        <v>#REF!</v>
      </c>
      <c r="LYG158" s="62" t="s">
        <v>291</v>
      </c>
      <c r="LYH158" s="123" t="e">
        <f>[32]Loka!#REF!</f>
        <v>#REF!</v>
      </c>
      <c r="LYI158" s="124" t="e">
        <f>[32]Loka!#REF!</f>
        <v>#REF!</v>
      </c>
      <c r="LYJ158" s="125" t="e">
        <f>LYH158*[31]Loka!_xlbgnm.LYI16</f>
        <v>#REF!</v>
      </c>
      <c r="LYK158" s="62" t="s">
        <v>291</v>
      </c>
      <c r="LYL158" s="123" t="e">
        <f>[32]Loka!#REF!</f>
        <v>#REF!</v>
      </c>
      <c r="LYM158" s="124" t="e">
        <f>[32]Loka!#REF!</f>
        <v>#REF!</v>
      </c>
      <c r="LYN158" s="125" t="e">
        <f>LYL158*[31]Loka!_xlbgnm.LYM16</f>
        <v>#REF!</v>
      </c>
      <c r="LYO158" s="62" t="s">
        <v>291</v>
      </c>
      <c r="LYP158" s="123" t="e">
        <f>[32]Loka!#REF!</f>
        <v>#REF!</v>
      </c>
      <c r="LYQ158" s="124" t="e">
        <f>[32]Loka!#REF!</f>
        <v>#REF!</v>
      </c>
      <c r="LYR158" s="125" t="e">
        <f>LYP158*[31]Loka!_xlbgnm.LYQ16</f>
        <v>#REF!</v>
      </c>
      <c r="LYS158" s="62" t="s">
        <v>291</v>
      </c>
      <c r="LYT158" s="123" t="e">
        <f>[32]Loka!#REF!</f>
        <v>#REF!</v>
      </c>
      <c r="LYU158" s="124" t="e">
        <f>[32]Loka!#REF!</f>
        <v>#REF!</v>
      </c>
      <c r="LYV158" s="125" t="e">
        <f>LYT158*[31]Loka!_xlbgnm.LYU16</f>
        <v>#REF!</v>
      </c>
      <c r="LYW158" s="62" t="s">
        <v>291</v>
      </c>
      <c r="LYX158" s="123" t="e">
        <f>[32]Loka!#REF!</f>
        <v>#REF!</v>
      </c>
      <c r="LYY158" s="124" t="e">
        <f>[32]Loka!#REF!</f>
        <v>#REF!</v>
      </c>
      <c r="LYZ158" s="125" t="e">
        <f>LYX158*[31]Loka!_xlbgnm.LYY16</f>
        <v>#REF!</v>
      </c>
      <c r="LZA158" s="62" t="s">
        <v>291</v>
      </c>
      <c r="LZB158" s="123" t="e">
        <f>[32]Loka!#REF!</f>
        <v>#REF!</v>
      </c>
      <c r="LZC158" s="124" t="e">
        <f>[32]Loka!#REF!</f>
        <v>#REF!</v>
      </c>
      <c r="LZD158" s="125" t="e">
        <f>LZB158*[31]Loka!_xlbgnm.LZC16</f>
        <v>#REF!</v>
      </c>
      <c r="LZE158" s="62" t="s">
        <v>291</v>
      </c>
      <c r="LZF158" s="123" t="e">
        <f>[32]Loka!#REF!</f>
        <v>#REF!</v>
      </c>
      <c r="LZG158" s="124" t="e">
        <f>[32]Loka!#REF!</f>
        <v>#REF!</v>
      </c>
      <c r="LZH158" s="125" t="e">
        <f>LZF158*[31]Loka!_xlbgnm.LZG16</f>
        <v>#REF!</v>
      </c>
      <c r="LZI158" s="62" t="s">
        <v>291</v>
      </c>
      <c r="LZJ158" s="123" t="e">
        <f>[32]Loka!#REF!</f>
        <v>#REF!</v>
      </c>
      <c r="LZK158" s="124" t="e">
        <f>[32]Loka!#REF!</f>
        <v>#REF!</v>
      </c>
      <c r="LZL158" s="125" t="e">
        <f>LZJ158*[31]Loka!_xlbgnm.LZK16</f>
        <v>#REF!</v>
      </c>
      <c r="LZM158" s="62" t="s">
        <v>291</v>
      </c>
      <c r="LZN158" s="123" t="e">
        <f>[32]Loka!#REF!</f>
        <v>#REF!</v>
      </c>
      <c r="LZO158" s="124" t="e">
        <f>[32]Loka!#REF!</f>
        <v>#REF!</v>
      </c>
      <c r="LZP158" s="125" t="e">
        <f>LZN158*[31]Loka!_xlbgnm.LZO16</f>
        <v>#REF!</v>
      </c>
      <c r="LZQ158" s="62" t="s">
        <v>291</v>
      </c>
      <c r="LZR158" s="123" t="e">
        <f>[32]Loka!#REF!</f>
        <v>#REF!</v>
      </c>
      <c r="LZS158" s="124" t="e">
        <f>[32]Loka!#REF!</f>
        <v>#REF!</v>
      </c>
      <c r="LZT158" s="125" t="e">
        <f>LZR158*[31]Loka!_xlbgnm.LZS16</f>
        <v>#REF!</v>
      </c>
      <c r="LZU158" s="62" t="s">
        <v>291</v>
      </c>
      <c r="LZV158" s="123" t="e">
        <f>[32]Loka!#REF!</f>
        <v>#REF!</v>
      </c>
      <c r="LZW158" s="124" t="e">
        <f>[32]Loka!#REF!</f>
        <v>#REF!</v>
      </c>
      <c r="LZX158" s="125" t="e">
        <f>LZV158*[31]Loka!_xlbgnm.LZW16</f>
        <v>#REF!</v>
      </c>
      <c r="LZY158" s="62" t="s">
        <v>291</v>
      </c>
      <c r="LZZ158" s="123" t="e">
        <f>[32]Loka!#REF!</f>
        <v>#REF!</v>
      </c>
      <c r="MAA158" s="124" t="e">
        <f>[32]Loka!#REF!</f>
        <v>#REF!</v>
      </c>
      <c r="MAB158" s="125" t="e">
        <f>LZZ158*[31]Loka!_xlbgnm.MAA16</f>
        <v>#REF!</v>
      </c>
      <c r="MAC158" s="62" t="s">
        <v>291</v>
      </c>
      <c r="MAD158" s="123" t="e">
        <f>[32]Loka!#REF!</f>
        <v>#REF!</v>
      </c>
      <c r="MAE158" s="124" t="e">
        <f>[32]Loka!#REF!</f>
        <v>#REF!</v>
      </c>
      <c r="MAF158" s="125" t="e">
        <f>MAD158*[31]Loka!_xlbgnm.MAE16</f>
        <v>#REF!</v>
      </c>
      <c r="MAG158" s="62" t="s">
        <v>291</v>
      </c>
      <c r="MAH158" s="123" t="e">
        <f>[32]Loka!#REF!</f>
        <v>#REF!</v>
      </c>
      <c r="MAI158" s="124" t="e">
        <f>[32]Loka!#REF!</f>
        <v>#REF!</v>
      </c>
      <c r="MAJ158" s="125" t="e">
        <f>MAH158*[31]Loka!_xlbgnm.MAI16</f>
        <v>#REF!</v>
      </c>
      <c r="MAK158" s="62" t="s">
        <v>291</v>
      </c>
      <c r="MAL158" s="123" t="e">
        <f>[32]Loka!#REF!</f>
        <v>#REF!</v>
      </c>
      <c r="MAM158" s="124" t="e">
        <f>[32]Loka!#REF!</f>
        <v>#REF!</v>
      </c>
      <c r="MAN158" s="125" t="e">
        <f>MAL158*[31]Loka!_xlbgnm.MAM16</f>
        <v>#REF!</v>
      </c>
      <c r="MAO158" s="62" t="s">
        <v>291</v>
      </c>
      <c r="MAP158" s="123" t="e">
        <f>[32]Loka!#REF!</f>
        <v>#REF!</v>
      </c>
      <c r="MAQ158" s="124" t="e">
        <f>[32]Loka!#REF!</f>
        <v>#REF!</v>
      </c>
      <c r="MAR158" s="125" t="e">
        <f>MAP158*[31]Loka!_xlbgnm.MAQ16</f>
        <v>#REF!</v>
      </c>
      <c r="MAS158" s="62" t="s">
        <v>291</v>
      </c>
      <c r="MAT158" s="123" t="e">
        <f>[32]Loka!#REF!</f>
        <v>#REF!</v>
      </c>
      <c r="MAU158" s="124" t="e">
        <f>[32]Loka!#REF!</f>
        <v>#REF!</v>
      </c>
      <c r="MAV158" s="125" t="e">
        <f>MAT158*[31]Loka!_xlbgnm.MAU16</f>
        <v>#REF!</v>
      </c>
      <c r="MAW158" s="62" t="s">
        <v>291</v>
      </c>
      <c r="MAX158" s="123" t="e">
        <f>[32]Loka!#REF!</f>
        <v>#REF!</v>
      </c>
      <c r="MAY158" s="124" t="e">
        <f>[32]Loka!#REF!</f>
        <v>#REF!</v>
      </c>
      <c r="MAZ158" s="125" t="e">
        <f>MAX158*[31]Loka!_xlbgnm.MAY16</f>
        <v>#REF!</v>
      </c>
      <c r="MBA158" s="62" t="s">
        <v>291</v>
      </c>
      <c r="MBB158" s="123" t="e">
        <f>[32]Loka!#REF!</f>
        <v>#REF!</v>
      </c>
      <c r="MBC158" s="124" t="e">
        <f>[32]Loka!#REF!</f>
        <v>#REF!</v>
      </c>
      <c r="MBD158" s="125" t="e">
        <f>MBB158*[31]Loka!_xlbgnm.MBC16</f>
        <v>#REF!</v>
      </c>
      <c r="MBE158" s="62" t="s">
        <v>291</v>
      </c>
      <c r="MBF158" s="123" t="e">
        <f>[32]Loka!#REF!</f>
        <v>#REF!</v>
      </c>
      <c r="MBG158" s="124" t="e">
        <f>[32]Loka!#REF!</f>
        <v>#REF!</v>
      </c>
      <c r="MBH158" s="125" t="e">
        <f>MBF158*[31]Loka!_xlbgnm.MBG16</f>
        <v>#REF!</v>
      </c>
      <c r="MBI158" s="62" t="s">
        <v>291</v>
      </c>
      <c r="MBJ158" s="123" t="e">
        <f>[32]Loka!#REF!</f>
        <v>#REF!</v>
      </c>
      <c r="MBK158" s="124" t="e">
        <f>[32]Loka!#REF!</f>
        <v>#REF!</v>
      </c>
      <c r="MBL158" s="125" t="e">
        <f>MBJ158*[31]Loka!_xlbgnm.MBK16</f>
        <v>#REF!</v>
      </c>
      <c r="MBM158" s="62" t="s">
        <v>291</v>
      </c>
      <c r="MBN158" s="123" t="e">
        <f>[32]Loka!#REF!</f>
        <v>#REF!</v>
      </c>
      <c r="MBO158" s="124" t="e">
        <f>[32]Loka!#REF!</f>
        <v>#REF!</v>
      </c>
      <c r="MBP158" s="125" t="e">
        <f>MBN158*[31]Loka!_xlbgnm.MBO16</f>
        <v>#REF!</v>
      </c>
      <c r="MBQ158" s="62" t="s">
        <v>291</v>
      </c>
      <c r="MBR158" s="123" t="e">
        <f>[32]Loka!#REF!</f>
        <v>#REF!</v>
      </c>
      <c r="MBS158" s="124" t="e">
        <f>[32]Loka!#REF!</f>
        <v>#REF!</v>
      </c>
      <c r="MBT158" s="125" t="e">
        <f>MBR158*[31]Loka!_xlbgnm.MBS16</f>
        <v>#REF!</v>
      </c>
      <c r="MBU158" s="62" t="s">
        <v>291</v>
      </c>
      <c r="MBV158" s="123" t="e">
        <f>[32]Loka!#REF!</f>
        <v>#REF!</v>
      </c>
      <c r="MBW158" s="124" t="e">
        <f>[32]Loka!#REF!</f>
        <v>#REF!</v>
      </c>
      <c r="MBX158" s="125" t="e">
        <f>MBV158*[31]Loka!_xlbgnm.MBW16</f>
        <v>#REF!</v>
      </c>
      <c r="MBY158" s="62" t="s">
        <v>291</v>
      </c>
      <c r="MBZ158" s="123" t="e">
        <f>[32]Loka!#REF!</f>
        <v>#REF!</v>
      </c>
      <c r="MCA158" s="124" t="e">
        <f>[32]Loka!#REF!</f>
        <v>#REF!</v>
      </c>
      <c r="MCB158" s="125" t="e">
        <f>MBZ158*[31]Loka!_xlbgnm.MCA16</f>
        <v>#REF!</v>
      </c>
      <c r="MCC158" s="62" t="s">
        <v>291</v>
      </c>
      <c r="MCD158" s="123" t="e">
        <f>[32]Loka!#REF!</f>
        <v>#REF!</v>
      </c>
      <c r="MCE158" s="124" t="e">
        <f>[32]Loka!#REF!</f>
        <v>#REF!</v>
      </c>
      <c r="MCF158" s="125" t="e">
        <f>MCD158*[31]Loka!_xlbgnm.MCE16</f>
        <v>#REF!</v>
      </c>
      <c r="MCG158" s="62" t="s">
        <v>291</v>
      </c>
      <c r="MCH158" s="123" t="e">
        <f>[32]Loka!#REF!</f>
        <v>#REF!</v>
      </c>
      <c r="MCI158" s="124" t="e">
        <f>[32]Loka!#REF!</f>
        <v>#REF!</v>
      </c>
      <c r="MCJ158" s="125" t="e">
        <f>MCH158*[31]Loka!_xlbgnm.MCI16</f>
        <v>#REF!</v>
      </c>
      <c r="MCK158" s="62" t="s">
        <v>291</v>
      </c>
      <c r="MCL158" s="123" t="e">
        <f>[32]Loka!#REF!</f>
        <v>#REF!</v>
      </c>
      <c r="MCM158" s="124" t="e">
        <f>[32]Loka!#REF!</f>
        <v>#REF!</v>
      </c>
      <c r="MCN158" s="125" t="e">
        <f>MCL158*[31]Loka!_xlbgnm.MCM16</f>
        <v>#REF!</v>
      </c>
      <c r="MCO158" s="62" t="s">
        <v>291</v>
      </c>
      <c r="MCP158" s="123" t="e">
        <f>[32]Loka!#REF!</f>
        <v>#REF!</v>
      </c>
      <c r="MCQ158" s="124" t="e">
        <f>[32]Loka!#REF!</f>
        <v>#REF!</v>
      </c>
      <c r="MCR158" s="125" t="e">
        <f>MCP158*[31]Loka!_xlbgnm.MCQ16</f>
        <v>#REF!</v>
      </c>
      <c r="MCS158" s="62" t="s">
        <v>291</v>
      </c>
      <c r="MCT158" s="123" t="e">
        <f>[32]Loka!#REF!</f>
        <v>#REF!</v>
      </c>
      <c r="MCU158" s="124" t="e">
        <f>[32]Loka!#REF!</f>
        <v>#REF!</v>
      </c>
      <c r="MCV158" s="125" t="e">
        <f>MCT158*[31]Loka!_xlbgnm.MCU16</f>
        <v>#REF!</v>
      </c>
      <c r="MCW158" s="62" t="s">
        <v>291</v>
      </c>
      <c r="MCX158" s="123" t="e">
        <f>[32]Loka!#REF!</f>
        <v>#REF!</v>
      </c>
      <c r="MCY158" s="124" t="e">
        <f>[32]Loka!#REF!</f>
        <v>#REF!</v>
      </c>
      <c r="MCZ158" s="125" t="e">
        <f>MCX158*[31]Loka!_xlbgnm.MCY16</f>
        <v>#REF!</v>
      </c>
      <c r="MDA158" s="62" t="s">
        <v>291</v>
      </c>
      <c r="MDB158" s="123" t="e">
        <f>[32]Loka!#REF!</f>
        <v>#REF!</v>
      </c>
      <c r="MDC158" s="124" t="e">
        <f>[32]Loka!#REF!</f>
        <v>#REF!</v>
      </c>
      <c r="MDD158" s="125" t="e">
        <f>MDB158*[31]Loka!_xlbgnm.MDC16</f>
        <v>#REF!</v>
      </c>
      <c r="MDE158" s="62" t="s">
        <v>291</v>
      </c>
      <c r="MDF158" s="123" t="e">
        <f>[32]Loka!#REF!</f>
        <v>#REF!</v>
      </c>
      <c r="MDG158" s="124" t="e">
        <f>[32]Loka!#REF!</f>
        <v>#REF!</v>
      </c>
      <c r="MDH158" s="125" t="e">
        <f>MDF158*[31]Loka!_xlbgnm.MDG16</f>
        <v>#REF!</v>
      </c>
      <c r="MDI158" s="62" t="s">
        <v>291</v>
      </c>
      <c r="MDJ158" s="123" t="e">
        <f>[32]Loka!#REF!</f>
        <v>#REF!</v>
      </c>
      <c r="MDK158" s="124" t="e">
        <f>[32]Loka!#REF!</f>
        <v>#REF!</v>
      </c>
      <c r="MDL158" s="125" t="e">
        <f>MDJ158*[31]Loka!_xlbgnm.MDK16</f>
        <v>#REF!</v>
      </c>
      <c r="MDM158" s="62" t="s">
        <v>291</v>
      </c>
      <c r="MDN158" s="123" t="e">
        <f>[32]Loka!#REF!</f>
        <v>#REF!</v>
      </c>
      <c r="MDO158" s="124" t="e">
        <f>[32]Loka!#REF!</f>
        <v>#REF!</v>
      </c>
      <c r="MDP158" s="125" t="e">
        <f>MDN158*[31]Loka!_xlbgnm.MDO16</f>
        <v>#REF!</v>
      </c>
      <c r="MDQ158" s="62" t="s">
        <v>291</v>
      </c>
      <c r="MDR158" s="123" t="e">
        <f>[32]Loka!#REF!</f>
        <v>#REF!</v>
      </c>
      <c r="MDS158" s="124" t="e">
        <f>[32]Loka!#REF!</f>
        <v>#REF!</v>
      </c>
      <c r="MDT158" s="125" t="e">
        <f>MDR158*[31]Loka!_xlbgnm.MDS16</f>
        <v>#REF!</v>
      </c>
      <c r="MDU158" s="62" t="s">
        <v>291</v>
      </c>
      <c r="MDV158" s="123" t="e">
        <f>[32]Loka!#REF!</f>
        <v>#REF!</v>
      </c>
      <c r="MDW158" s="124" t="e">
        <f>[32]Loka!#REF!</f>
        <v>#REF!</v>
      </c>
      <c r="MDX158" s="125" t="e">
        <f>MDV158*[31]Loka!_xlbgnm.MDW16</f>
        <v>#REF!</v>
      </c>
      <c r="MDY158" s="62" t="s">
        <v>291</v>
      </c>
      <c r="MDZ158" s="123" t="e">
        <f>[32]Loka!#REF!</f>
        <v>#REF!</v>
      </c>
      <c r="MEA158" s="124" t="e">
        <f>[32]Loka!#REF!</f>
        <v>#REF!</v>
      </c>
      <c r="MEB158" s="125" t="e">
        <f>MDZ158*[31]Loka!_xlbgnm.MEA16</f>
        <v>#REF!</v>
      </c>
      <c r="MEC158" s="62" t="s">
        <v>291</v>
      </c>
      <c r="MED158" s="123" t="e">
        <f>[32]Loka!#REF!</f>
        <v>#REF!</v>
      </c>
      <c r="MEE158" s="124" t="e">
        <f>[32]Loka!#REF!</f>
        <v>#REF!</v>
      </c>
      <c r="MEF158" s="125" t="e">
        <f>MED158*[31]Loka!_xlbgnm.MEE16</f>
        <v>#REF!</v>
      </c>
      <c r="MEG158" s="62" t="s">
        <v>291</v>
      </c>
      <c r="MEH158" s="123" t="e">
        <f>[32]Loka!#REF!</f>
        <v>#REF!</v>
      </c>
      <c r="MEI158" s="124" t="e">
        <f>[32]Loka!#REF!</f>
        <v>#REF!</v>
      </c>
      <c r="MEJ158" s="125" t="e">
        <f>MEH158*[31]Loka!_xlbgnm.MEI16</f>
        <v>#REF!</v>
      </c>
      <c r="MEK158" s="62" t="s">
        <v>291</v>
      </c>
      <c r="MEL158" s="123" t="e">
        <f>[32]Loka!#REF!</f>
        <v>#REF!</v>
      </c>
      <c r="MEM158" s="124" t="e">
        <f>[32]Loka!#REF!</f>
        <v>#REF!</v>
      </c>
      <c r="MEN158" s="125" t="e">
        <f>MEL158*[31]Loka!_xlbgnm.MEM16</f>
        <v>#REF!</v>
      </c>
      <c r="MEO158" s="62" t="s">
        <v>291</v>
      </c>
      <c r="MEP158" s="123" t="e">
        <f>[32]Loka!#REF!</f>
        <v>#REF!</v>
      </c>
      <c r="MEQ158" s="124" t="e">
        <f>[32]Loka!#REF!</f>
        <v>#REF!</v>
      </c>
      <c r="MER158" s="125" t="e">
        <f>MEP158*[31]Loka!_xlbgnm.MEQ16</f>
        <v>#REF!</v>
      </c>
      <c r="MES158" s="62" t="s">
        <v>291</v>
      </c>
      <c r="MET158" s="123" t="e">
        <f>[32]Loka!#REF!</f>
        <v>#REF!</v>
      </c>
      <c r="MEU158" s="124" t="e">
        <f>[32]Loka!#REF!</f>
        <v>#REF!</v>
      </c>
      <c r="MEV158" s="125" t="e">
        <f>MET158*[31]Loka!_xlbgnm.MEU16</f>
        <v>#REF!</v>
      </c>
      <c r="MEW158" s="62" t="s">
        <v>291</v>
      </c>
      <c r="MEX158" s="123" t="e">
        <f>[32]Loka!#REF!</f>
        <v>#REF!</v>
      </c>
      <c r="MEY158" s="124" t="e">
        <f>[32]Loka!#REF!</f>
        <v>#REF!</v>
      </c>
      <c r="MEZ158" s="125" t="e">
        <f>MEX158*[31]Loka!_xlbgnm.MEY16</f>
        <v>#REF!</v>
      </c>
      <c r="MFA158" s="62" t="s">
        <v>291</v>
      </c>
      <c r="MFB158" s="123" t="e">
        <f>[32]Loka!#REF!</f>
        <v>#REF!</v>
      </c>
      <c r="MFC158" s="124" t="e">
        <f>[32]Loka!#REF!</f>
        <v>#REF!</v>
      </c>
      <c r="MFD158" s="125" t="e">
        <f>MFB158*[31]Loka!_xlbgnm.MFC16</f>
        <v>#REF!</v>
      </c>
      <c r="MFE158" s="62" t="s">
        <v>291</v>
      </c>
      <c r="MFF158" s="123" t="e">
        <f>[32]Loka!#REF!</f>
        <v>#REF!</v>
      </c>
      <c r="MFG158" s="124" t="e">
        <f>[32]Loka!#REF!</f>
        <v>#REF!</v>
      </c>
      <c r="MFH158" s="125" t="e">
        <f>MFF158*[31]Loka!_xlbgnm.MFG16</f>
        <v>#REF!</v>
      </c>
      <c r="MFI158" s="62" t="s">
        <v>291</v>
      </c>
      <c r="MFJ158" s="123" t="e">
        <f>[32]Loka!#REF!</f>
        <v>#REF!</v>
      </c>
      <c r="MFK158" s="124" t="e">
        <f>[32]Loka!#REF!</f>
        <v>#REF!</v>
      </c>
      <c r="MFL158" s="125" t="e">
        <f>MFJ158*[31]Loka!_xlbgnm.MFK16</f>
        <v>#REF!</v>
      </c>
      <c r="MFM158" s="62" t="s">
        <v>291</v>
      </c>
      <c r="MFN158" s="123" t="e">
        <f>[32]Loka!#REF!</f>
        <v>#REF!</v>
      </c>
      <c r="MFO158" s="124" t="e">
        <f>[32]Loka!#REF!</f>
        <v>#REF!</v>
      </c>
      <c r="MFP158" s="125" t="e">
        <f>MFN158*[31]Loka!_xlbgnm.MFO16</f>
        <v>#REF!</v>
      </c>
      <c r="MFQ158" s="62" t="s">
        <v>291</v>
      </c>
      <c r="MFR158" s="123" t="e">
        <f>[32]Loka!#REF!</f>
        <v>#REF!</v>
      </c>
      <c r="MFS158" s="124" t="e">
        <f>[32]Loka!#REF!</f>
        <v>#REF!</v>
      </c>
      <c r="MFT158" s="125" t="e">
        <f>MFR158*[31]Loka!_xlbgnm.MFS16</f>
        <v>#REF!</v>
      </c>
      <c r="MFU158" s="62" t="s">
        <v>291</v>
      </c>
      <c r="MFV158" s="123" t="e">
        <f>[32]Loka!#REF!</f>
        <v>#REF!</v>
      </c>
      <c r="MFW158" s="124" t="e">
        <f>[32]Loka!#REF!</f>
        <v>#REF!</v>
      </c>
      <c r="MFX158" s="125" t="e">
        <f>MFV158*[31]Loka!_xlbgnm.MFW16</f>
        <v>#REF!</v>
      </c>
      <c r="MFY158" s="62" t="s">
        <v>291</v>
      </c>
      <c r="MFZ158" s="123" t="e">
        <f>[32]Loka!#REF!</f>
        <v>#REF!</v>
      </c>
      <c r="MGA158" s="124" t="e">
        <f>[32]Loka!#REF!</f>
        <v>#REF!</v>
      </c>
      <c r="MGB158" s="125" t="e">
        <f>MFZ158*[31]Loka!_xlbgnm.MGA16</f>
        <v>#REF!</v>
      </c>
      <c r="MGC158" s="62" t="s">
        <v>291</v>
      </c>
      <c r="MGD158" s="123" t="e">
        <f>[32]Loka!#REF!</f>
        <v>#REF!</v>
      </c>
      <c r="MGE158" s="124" t="e">
        <f>[32]Loka!#REF!</f>
        <v>#REF!</v>
      </c>
      <c r="MGF158" s="125" t="e">
        <f>MGD158*[31]Loka!_xlbgnm.MGE16</f>
        <v>#REF!</v>
      </c>
      <c r="MGG158" s="62" t="s">
        <v>291</v>
      </c>
      <c r="MGH158" s="123" t="e">
        <f>[32]Loka!#REF!</f>
        <v>#REF!</v>
      </c>
      <c r="MGI158" s="124" t="e">
        <f>[32]Loka!#REF!</f>
        <v>#REF!</v>
      </c>
      <c r="MGJ158" s="125" t="e">
        <f>MGH158*[31]Loka!_xlbgnm.MGI16</f>
        <v>#REF!</v>
      </c>
      <c r="MGK158" s="62" t="s">
        <v>291</v>
      </c>
      <c r="MGL158" s="123" t="e">
        <f>[32]Loka!#REF!</f>
        <v>#REF!</v>
      </c>
      <c r="MGM158" s="124" t="e">
        <f>[32]Loka!#REF!</f>
        <v>#REF!</v>
      </c>
      <c r="MGN158" s="125" t="e">
        <f>MGL158*[31]Loka!_xlbgnm.MGM16</f>
        <v>#REF!</v>
      </c>
      <c r="MGO158" s="62" t="s">
        <v>291</v>
      </c>
      <c r="MGP158" s="123" t="e">
        <f>[32]Loka!#REF!</f>
        <v>#REF!</v>
      </c>
      <c r="MGQ158" s="124" t="e">
        <f>[32]Loka!#REF!</f>
        <v>#REF!</v>
      </c>
      <c r="MGR158" s="125" t="e">
        <f>MGP158*[31]Loka!_xlbgnm.MGQ16</f>
        <v>#REF!</v>
      </c>
      <c r="MGS158" s="62" t="s">
        <v>291</v>
      </c>
      <c r="MGT158" s="123" t="e">
        <f>[32]Loka!#REF!</f>
        <v>#REF!</v>
      </c>
      <c r="MGU158" s="124" t="e">
        <f>[32]Loka!#REF!</f>
        <v>#REF!</v>
      </c>
      <c r="MGV158" s="125" t="e">
        <f>MGT158*[31]Loka!_xlbgnm.MGU16</f>
        <v>#REF!</v>
      </c>
      <c r="MGW158" s="62" t="s">
        <v>291</v>
      </c>
      <c r="MGX158" s="123" t="e">
        <f>[32]Loka!#REF!</f>
        <v>#REF!</v>
      </c>
      <c r="MGY158" s="124" t="e">
        <f>[32]Loka!#REF!</f>
        <v>#REF!</v>
      </c>
      <c r="MGZ158" s="125" t="e">
        <f>MGX158*[31]Loka!_xlbgnm.MGY16</f>
        <v>#REF!</v>
      </c>
      <c r="MHA158" s="62" t="s">
        <v>291</v>
      </c>
      <c r="MHB158" s="123" t="e">
        <f>[32]Loka!#REF!</f>
        <v>#REF!</v>
      </c>
      <c r="MHC158" s="124" t="e">
        <f>[32]Loka!#REF!</f>
        <v>#REF!</v>
      </c>
      <c r="MHD158" s="125" t="e">
        <f>MHB158*[31]Loka!_xlbgnm.MHC16</f>
        <v>#REF!</v>
      </c>
      <c r="MHE158" s="62" t="s">
        <v>291</v>
      </c>
      <c r="MHF158" s="123" t="e">
        <f>[32]Loka!#REF!</f>
        <v>#REF!</v>
      </c>
      <c r="MHG158" s="124" t="e">
        <f>[32]Loka!#REF!</f>
        <v>#REF!</v>
      </c>
      <c r="MHH158" s="125" t="e">
        <f>MHF158*[31]Loka!_xlbgnm.MHG16</f>
        <v>#REF!</v>
      </c>
      <c r="MHI158" s="62" t="s">
        <v>291</v>
      </c>
      <c r="MHJ158" s="123" t="e">
        <f>[32]Loka!#REF!</f>
        <v>#REF!</v>
      </c>
      <c r="MHK158" s="124" t="e">
        <f>[32]Loka!#REF!</f>
        <v>#REF!</v>
      </c>
      <c r="MHL158" s="125" t="e">
        <f>MHJ158*[31]Loka!_xlbgnm.MHK16</f>
        <v>#REF!</v>
      </c>
      <c r="MHM158" s="62" t="s">
        <v>291</v>
      </c>
      <c r="MHN158" s="123" t="e">
        <f>[32]Loka!#REF!</f>
        <v>#REF!</v>
      </c>
      <c r="MHO158" s="124" t="e">
        <f>[32]Loka!#REF!</f>
        <v>#REF!</v>
      </c>
      <c r="MHP158" s="125" t="e">
        <f>MHN158*[31]Loka!_xlbgnm.MHO16</f>
        <v>#REF!</v>
      </c>
      <c r="MHQ158" s="62" t="s">
        <v>291</v>
      </c>
      <c r="MHR158" s="123" t="e">
        <f>[32]Loka!#REF!</f>
        <v>#REF!</v>
      </c>
      <c r="MHS158" s="124" t="e">
        <f>[32]Loka!#REF!</f>
        <v>#REF!</v>
      </c>
      <c r="MHT158" s="125" t="e">
        <f>MHR158*[31]Loka!_xlbgnm.MHS16</f>
        <v>#REF!</v>
      </c>
      <c r="MHU158" s="62" t="s">
        <v>291</v>
      </c>
      <c r="MHV158" s="123" t="e">
        <f>[32]Loka!#REF!</f>
        <v>#REF!</v>
      </c>
      <c r="MHW158" s="124" t="e">
        <f>[32]Loka!#REF!</f>
        <v>#REF!</v>
      </c>
      <c r="MHX158" s="125" t="e">
        <f>MHV158*[31]Loka!_xlbgnm.MHW16</f>
        <v>#REF!</v>
      </c>
      <c r="MHY158" s="62" t="s">
        <v>291</v>
      </c>
      <c r="MHZ158" s="123" t="e">
        <f>[32]Loka!#REF!</f>
        <v>#REF!</v>
      </c>
      <c r="MIA158" s="124" t="e">
        <f>[32]Loka!#REF!</f>
        <v>#REF!</v>
      </c>
      <c r="MIB158" s="125" t="e">
        <f>MHZ158*[31]Loka!_xlbgnm.MIA16</f>
        <v>#REF!</v>
      </c>
      <c r="MIC158" s="62" t="s">
        <v>291</v>
      </c>
      <c r="MID158" s="123" t="e">
        <f>[32]Loka!#REF!</f>
        <v>#REF!</v>
      </c>
      <c r="MIE158" s="124" t="e">
        <f>[32]Loka!#REF!</f>
        <v>#REF!</v>
      </c>
      <c r="MIF158" s="125" t="e">
        <f>MID158*[31]Loka!_xlbgnm.MIE16</f>
        <v>#REF!</v>
      </c>
      <c r="MIG158" s="62" t="s">
        <v>291</v>
      </c>
      <c r="MIH158" s="123" t="e">
        <f>[32]Loka!#REF!</f>
        <v>#REF!</v>
      </c>
      <c r="MII158" s="124" t="e">
        <f>[32]Loka!#REF!</f>
        <v>#REF!</v>
      </c>
      <c r="MIJ158" s="125" t="e">
        <f>MIH158*[31]Loka!_xlbgnm.MII16</f>
        <v>#REF!</v>
      </c>
      <c r="MIK158" s="62" t="s">
        <v>291</v>
      </c>
      <c r="MIL158" s="123" t="e">
        <f>[32]Loka!#REF!</f>
        <v>#REF!</v>
      </c>
      <c r="MIM158" s="124" t="e">
        <f>[32]Loka!#REF!</f>
        <v>#REF!</v>
      </c>
      <c r="MIN158" s="125" t="e">
        <f>MIL158*[31]Loka!_xlbgnm.MIM16</f>
        <v>#REF!</v>
      </c>
      <c r="MIO158" s="62" t="s">
        <v>291</v>
      </c>
      <c r="MIP158" s="123" t="e">
        <f>[32]Loka!#REF!</f>
        <v>#REF!</v>
      </c>
      <c r="MIQ158" s="124" t="e">
        <f>[32]Loka!#REF!</f>
        <v>#REF!</v>
      </c>
      <c r="MIR158" s="125" t="e">
        <f>MIP158*[31]Loka!_xlbgnm.MIQ16</f>
        <v>#REF!</v>
      </c>
      <c r="MIS158" s="62" t="s">
        <v>291</v>
      </c>
      <c r="MIT158" s="123" t="e">
        <f>[32]Loka!#REF!</f>
        <v>#REF!</v>
      </c>
      <c r="MIU158" s="124" t="e">
        <f>[32]Loka!#REF!</f>
        <v>#REF!</v>
      </c>
      <c r="MIV158" s="125" t="e">
        <f>MIT158*[31]Loka!_xlbgnm.MIU16</f>
        <v>#REF!</v>
      </c>
      <c r="MIW158" s="62" t="s">
        <v>291</v>
      </c>
      <c r="MIX158" s="123" t="e">
        <f>[32]Loka!#REF!</f>
        <v>#REF!</v>
      </c>
      <c r="MIY158" s="124" t="e">
        <f>[32]Loka!#REF!</f>
        <v>#REF!</v>
      </c>
      <c r="MIZ158" s="125" t="e">
        <f>MIX158*[31]Loka!_xlbgnm.MIY16</f>
        <v>#REF!</v>
      </c>
      <c r="MJA158" s="62" t="s">
        <v>291</v>
      </c>
      <c r="MJB158" s="123" t="e">
        <f>[32]Loka!#REF!</f>
        <v>#REF!</v>
      </c>
      <c r="MJC158" s="124" t="e">
        <f>[32]Loka!#REF!</f>
        <v>#REF!</v>
      </c>
      <c r="MJD158" s="125" t="e">
        <f>MJB158*[31]Loka!_xlbgnm.MJC16</f>
        <v>#REF!</v>
      </c>
      <c r="MJE158" s="62" t="s">
        <v>291</v>
      </c>
      <c r="MJF158" s="123" t="e">
        <f>[32]Loka!#REF!</f>
        <v>#REF!</v>
      </c>
      <c r="MJG158" s="124" t="e">
        <f>[32]Loka!#REF!</f>
        <v>#REF!</v>
      </c>
      <c r="MJH158" s="125" t="e">
        <f>MJF158*[31]Loka!_xlbgnm.MJG16</f>
        <v>#REF!</v>
      </c>
      <c r="MJI158" s="62" t="s">
        <v>291</v>
      </c>
      <c r="MJJ158" s="123" t="e">
        <f>[32]Loka!#REF!</f>
        <v>#REF!</v>
      </c>
      <c r="MJK158" s="124" t="e">
        <f>[32]Loka!#REF!</f>
        <v>#REF!</v>
      </c>
      <c r="MJL158" s="125" t="e">
        <f>MJJ158*[31]Loka!_xlbgnm.MJK16</f>
        <v>#REF!</v>
      </c>
      <c r="MJM158" s="62" t="s">
        <v>291</v>
      </c>
      <c r="MJN158" s="123" t="e">
        <f>[32]Loka!#REF!</f>
        <v>#REF!</v>
      </c>
      <c r="MJO158" s="124" t="e">
        <f>[32]Loka!#REF!</f>
        <v>#REF!</v>
      </c>
      <c r="MJP158" s="125" t="e">
        <f>MJN158*[31]Loka!_xlbgnm.MJO16</f>
        <v>#REF!</v>
      </c>
      <c r="MJQ158" s="62" t="s">
        <v>291</v>
      </c>
      <c r="MJR158" s="123" t="e">
        <f>[32]Loka!#REF!</f>
        <v>#REF!</v>
      </c>
      <c r="MJS158" s="124" t="e">
        <f>[32]Loka!#REF!</f>
        <v>#REF!</v>
      </c>
      <c r="MJT158" s="125" t="e">
        <f>MJR158*[31]Loka!_xlbgnm.MJS16</f>
        <v>#REF!</v>
      </c>
      <c r="MJU158" s="62" t="s">
        <v>291</v>
      </c>
      <c r="MJV158" s="123" t="e">
        <f>[32]Loka!#REF!</f>
        <v>#REF!</v>
      </c>
      <c r="MJW158" s="124" t="e">
        <f>[32]Loka!#REF!</f>
        <v>#REF!</v>
      </c>
      <c r="MJX158" s="125" t="e">
        <f>MJV158*[31]Loka!_xlbgnm.MJW16</f>
        <v>#REF!</v>
      </c>
      <c r="MJY158" s="62" t="s">
        <v>291</v>
      </c>
      <c r="MJZ158" s="123" t="e">
        <f>[32]Loka!#REF!</f>
        <v>#REF!</v>
      </c>
      <c r="MKA158" s="124" t="e">
        <f>[32]Loka!#REF!</f>
        <v>#REF!</v>
      </c>
      <c r="MKB158" s="125" t="e">
        <f>MJZ158*[31]Loka!_xlbgnm.MKA16</f>
        <v>#REF!</v>
      </c>
      <c r="MKC158" s="62" t="s">
        <v>291</v>
      </c>
      <c r="MKD158" s="123" t="e">
        <f>[32]Loka!#REF!</f>
        <v>#REF!</v>
      </c>
      <c r="MKE158" s="124" t="e">
        <f>[32]Loka!#REF!</f>
        <v>#REF!</v>
      </c>
      <c r="MKF158" s="125" t="e">
        <f>MKD158*[31]Loka!_xlbgnm.MKE16</f>
        <v>#REF!</v>
      </c>
      <c r="MKG158" s="62" t="s">
        <v>291</v>
      </c>
      <c r="MKH158" s="123" t="e">
        <f>[32]Loka!#REF!</f>
        <v>#REF!</v>
      </c>
      <c r="MKI158" s="124" t="e">
        <f>[32]Loka!#REF!</f>
        <v>#REF!</v>
      </c>
      <c r="MKJ158" s="125" t="e">
        <f>MKH158*[31]Loka!_xlbgnm.MKI16</f>
        <v>#REF!</v>
      </c>
      <c r="MKK158" s="62" t="s">
        <v>291</v>
      </c>
      <c r="MKL158" s="123" t="e">
        <f>[32]Loka!#REF!</f>
        <v>#REF!</v>
      </c>
      <c r="MKM158" s="124" t="e">
        <f>[32]Loka!#REF!</f>
        <v>#REF!</v>
      </c>
      <c r="MKN158" s="125" t="e">
        <f>MKL158*[31]Loka!_xlbgnm.MKM16</f>
        <v>#REF!</v>
      </c>
      <c r="MKO158" s="62" t="s">
        <v>291</v>
      </c>
      <c r="MKP158" s="123" t="e">
        <f>[32]Loka!#REF!</f>
        <v>#REF!</v>
      </c>
      <c r="MKQ158" s="124" t="e">
        <f>[32]Loka!#REF!</f>
        <v>#REF!</v>
      </c>
      <c r="MKR158" s="125" t="e">
        <f>MKP158*[31]Loka!_xlbgnm.MKQ16</f>
        <v>#REF!</v>
      </c>
      <c r="MKS158" s="62" t="s">
        <v>291</v>
      </c>
      <c r="MKT158" s="123" t="e">
        <f>[32]Loka!#REF!</f>
        <v>#REF!</v>
      </c>
      <c r="MKU158" s="124" t="e">
        <f>[32]Loka!#REF!</f>
        <v>#REF!</v>
      </c>
      <c r="MKV158" s="125" t="e">
        <f>MKT158*[31]Loka!_xlbgnm.MKU16</f>
        <v>#REF!</v>
      </c>
      <c r="MKW158" s="62" t="s">
        <v>291</v>
      </c>
      <c r="MKX158" s="123" t="e">
        <f>[32]Loka!#REF!</f>
        <v>#REF!</v>
      </c>
      <c r="MKY158" s="124" t="e">
        <f>[32]Loka!#REF!</f>
        <v>#REF!</v>
      </c>
      <c r="MKZ158" s="125" t="e">
        <f>MKX158*[31]Loka!_xlbgnm.MKY16</f>
        <v>#REF!</v>
      </c>
      <c r="MLA158" s="62" t="s">
        <v>291</v>
      </c>
      <c r="MLB158" s="123" t="e">
        <f>[32]Loka!#REF!</f>
        <v>#REF!</v>
      </c>
      <c r="MLC158" s="124" t="e">
        <f>[32]Loka!#REF!</f>
        <v>#REF!</v>
      </c>
      <c r="MLD158" s="125" t="e">
        <f>MLB158*[31]Loka!_xlbgnm.MLC16</f>
        <v>#REF!</v>
      </c>
      <c r="MLE158" s="62" t="s">
        <v>291</v>
      </c>
      <c r="MLF158" s="123" t="e">
        <f>[32]Loka!#REF!</f>
        <v>#REF!</v>
      </c>
      <c r="MLG158" s="124" t="e">
        <f>[32]Loka!#REF!</f>
        <v>#REF!</v>
      </c>
      <c r="MLH158" s="125" t="e">
        <f>MLF158*[31]Loka!_xlbgnm.MLG16</f>
        <v>#REF!</v>
      </c>
      <c r="MLI158" s="62" t="s">
        <v>291</v>
      </c>
      <c r="MLJ158" s="123" t="e">
        <f>[32]Loka!#REF!</f>
        <v>#REF!</v>
      </c>
      <c r="MLK158" s="124" t="e">
        <f>[32]Loka!#REF!</f>
        <v>#REF!</v>
      </c>
      <c r="MLL158" s="125" t="e">
        <f>MLJ158*[31]Loka!_xlbgnm.MLK16</f>
        <v>#REF!</v>
      </c>
      <c r="MLM158" s="62" t="s">
        <v>291</v>
      </c>
      <c r="MLN158" s="123" t="e">
        <f>[32]Loka!#REF!</f>
        <v>#REF!</v>
      </c>
      <c r="MLO158" s="124" t="e">
        <f>[32]Loka!#REF!</f>
        <v>#REF!</v>
      </c>
      <c r="MLP158" s="125" t="e">
        <f>MLN158*[31]Loka!_xlbgnm.MLO16</f>
        <v>#REF!</v>
      </c>
      <c r="MLQ158" s="62" t="s">
        <v>291</v>
      </c>
      <c r="MLR158" s="123" t="e">
        <f>[32]Loka!#REF!</f>
        <v>#REF!</v>
      </c>
      <c r="MLS158" s="124" t="e">
        <f>[32]Loka!#REF!</f>
        <v>#REF!</v>
      </c>
      <c r="MLT158" s="125" t="e">
        <f>MLR158*[31]Loka!_xlbgnm.MLS16</f>
        <v>#REF!</v>
      </c>
      <c r="MLU158" s="62" t="s">
        <v>291</v>
      </c>
      <c r="MLV158" s="123" t="e">
        <f>[32]Loka!#REF!</f>
        <v>#REF!</v>
      </c>
      <c r="MLW158" s="124" t="e">
        <f>[32]Loka!#REF!</f>
        <v>#REF!</v>
      </c>
      <c r="MLX158" s="125" t="e">
        <f>MLV158*[31]Loka!_xlbgnm.MLW16</f>
        <v>#REF!</v>
      </c>
      <c r="MLY158" s="62" t="s">
        <v>291</v>
      </c>
      <c r="MLZ158" s="123" t="e">
        <f>[32]Loka!#REF!</f>
        <v>#REF!</v>
      </c>
      <c r="MMA158" s="124" t="e">
        <f>[32]Loka!#REF!</f>
        <v>#REF!</v>
      </c>
      <c r="MMB158" s="125" t="e">
        <f>MLZ158*[31]Loka!_xlbgnm.MMA16</f>
        <v>#REF!</v>
      </c>
      <c r="MMC158" s="62" t="s">
        <v>291</v>
      </c>
      <c r="MMD158" s="123" t="e">
        <f>[32]Loka!#REF!</f>
        <v>#REF!</v>
      </c>
      <c r="MME158" s="124" t="e">
        <f>[32]Loka!#REF!</f>
        <v>#REF!</v>
      </c>
      <c r="MMF158" s="125" t="e">
        <f>MMD158*[31]Loka!_xlbgnm.MME16</f>
        <v>#REF!</v>
      </c>
      <c r="MMG158" s="62" t="s">
        <v>291</v>
      </c>
      <c r="MMH158" s="123" t="e">
        <f>[32]Loka!#REF!</f>
        <v>#REF!</v>
      </c>
      <c r="MMI158" s="124" t="e">
        <f>[32]Loka!#REF!</f>
        <v>#REF!</v>
      </c>
      <c r="MMJ158" s="125" t="e">
        <f>MMH158*[31]Loka!_xlbgnm.MMI16</f>
        <v>#REF!</v>
      </c>
      <c r="MMK158" s="62" t="s">
        <v>291</v>
      </c>
      <c r="MML158" s="123" t="e">
        <f>[32]Loka!#REF!</f>
        <v>#REF!</v>
      </c>
      <c r="MMM158" s="124" t="e">
        <f>[32]Loka!#REF!</f>
        <v>#REF!</v>
      </c>
      <c r="MMN158" s="125" t="e">
        <f>MML158*[31]Loka!_xlbgnm.MMM16</f>
        <v>#REF!</v>
      </c>
      <c r="MMO158" s="62" t="s">
        <v>291</v>
      </c>
      <c r="MMP158" s="123" t="e">
        <f>[32]Loka!#REF!</f>
        <v>#REF!</v>
      </c>
      <c r="MMQ158" s="124" t="e">
        <f>[32]Loka!#REF!</f>
        <v>#REF!</v>
      </c>
      <c r="MMR158" s="125" t="e">
        <f>MMP158*[31]Loka!_xlbgnm.MMQ16</f>
        <v>#REF!</v>
      </c>
      <c r="MMS158" s="62" t="s">
        <v>291</v>
      </c>
      <c r="MMT158" s="123" t="e">
        <f>[32]Loka!#REF!</f>
        <v>#REF!</v>
      </c>
      <c r="MMU158" s="124" t="e">
        <f>[32]Loka!#REF!</f>
        <v>#REF!</v>
      </c>
      <c r="MMV158" s="125" t="e">
        <f>MMT158*[31]Loka!_xlbgnm.MMU16</f>
        <v>#REF!</v>
      </c>
      <c r="MMW158" s="62" t="s">
        <v>291</v>
      </c>
      <c r="MMX158" s="123" t="e">
        <f>[32]Loka!#REF!</f>
        <v>#REF!</v>
      </c>
      <c r="MMY158" s="124" t="e">
        <f>[32]Loka!#REF!</f>
        <v>#REF!</v>
      </c>
      <c r="MMZ158" s="125" t="e">
        <f>MMX158*[31]Loka!_xlbgnm.MMY16</f>
        <v>#REF!</v>
      </c>
      <c r="MNA158" s="62" t="s">
        <v>291</v>
      </c>
      <c r="MNB158" s="123" t="e">
        <f>[32]Loka!#REF!</f>
        <v>#REF!</v>
      </c>
      <c r="MNC158" s="124" t="e">
        <f>[32]Loka!#REF!</f>
        <v>#REF!</v>
      </c>
      <c r="MND158" s="125" t="e">
        <f>MNB158*[31]Loka!_xlbgnm.MNC16</f>
        <v>#REF!</v>
      </c>
      <c r="MNE158" s="62" t="s">
        <v>291</v>
      </c>
      <c r="MNF158" s="123" t="e">
        <f>[32]Loka!#REF!</f>
        <v>#REF!</v>
      </c>
      <c r="MNG158" s="124" t="e">
        <f>[32]Loka!#REF!</f>
        <v>#REF!</v>
      </c>
      <c r="MNH158" s="125" t="e">
        <f>MNF158*[31]Loka!_xlbgnm.MNG16</f>
        <v>#REF!</v>
      </c>
      <c r="MNI158" s="62" t="s">
        <v>291</v>
      </c>
      <c r="MNJ158" s="123" t="e">
        <f>[32]Loka!#REF!</f>
        <v>#REF!</v>
      </c>
      <c r="MNK158" s="124" t="e">
        <f>[32]Loka!#REF!</f>
        <v>#REF!</v>
      </c>
      <c r="MNL158" s="125" t="e">
        <f>MNJ158*[31]Loka!_xlbgnm.MNK16</f>
        <v>#REF!</v>
      </c>
      <c r="MNM158" s="62" t="s">
        <v>291</v>
      </c>
      <c r="MNN158" s="123" t="e">
        <f>[32]Loka!#REF!</f>
        <v>#REF!</v>
      </c>
      <c r="MNO158" s="124" t="e">
        <f>[32]Loka!#REF!</f>
        <v>#REF!</v>
      </c>
      <c r="MNP158" s="125" t="e">
        <f>MNN158*[31]Loka!_xlbgnm.MNO16</f>
        <v>#REF!</v>
      </c>
      <c r="MNQ158" s="62" t="s">
        <v>291</v>
      </c>
      <c r="MNR158" s="123" t="e">
        <f>[32]Loka!#REF!</f>
        <v>#REF!</v>
      </c>
      <c r="MNS158" s="124" t="e">
        <f>[32]Loka!#REF!</f>
        <v>#REF!</v>
      </c>
      <c r="MNT158" s="125" t="e">
        <f>MNR158*[31]Loka!_xlbgnm.MNS16</f>
        <v>#REF!</v>
      </c>
      <c r="MNU158" s="62" t="s">
        <v>291</v>
      </c>
      <c r="MNV158" s="123" t="e">
        <f>[32]Loka!#REF!</f>
        <v>#REF!</v>
      </c>
      <c r="MNW158" s="124" t="e">
        <f>[32]Loka!#REF!</f>
        <v>#REF!</v>
      </c>
      <c r="MNX158" s="125" t="e">
        <f>MNV158*[31]Loka!_xlbgnm.MNW16</f>
        <v>#REF!</v>
      </c>
      <c r="MNY158" s="62" t="s">
        <v>291</v>
      </c>
      <c r="MNZ158" s="123" t="e">
        <f>[32]Loka!#REF!</f>
        <v>#REF!</v>
      </c>
      <c r="MOA158" s="124" t="e">
        <f>[32]Loka!#REF!</f>
        <v>#REF!</v>
      </c>
      <c r="MOB158" s="125" t="e">
        <f>MNZ158*[31]Loka!_xlbgnm.MOA16</f>
        <v>#REF!</v>
      </c>
      <c r="MOC158" s="62" t="s">
        <v>291</v>
      </c>
      <c r="MOD158" s="123" t="e">
        <f>[32]Loka!#REF!</f>
        <v>#REF!</v>
      </c>
      <c r="MOE158" s="124" t="e">
        <f>[32]Loka!#REF!</f>
        <v>#REF!</v>
      </c>
      <c r="MOF158" s="125" t="e">
        <f>MOD158*[31]Loka!_xlbgnm.MOE16</f>
        <v>#REF!</v>
      </c>
      <c r="MOG158" s="62" t="s">
        <v>291</v>
      </c>
      <c r="MOH158" s="123" t="e">
        <f>[32]Loka!#REF!</f>
        <v>#REF!</v>
      </c>
      <c r="MOI158" s="124" t="e">
        <f>[32]Loka!#REF!</f>
        <v>#REF!</v>
      </c>
      <c r="MOJ158" s="125" t="e">
        <f>MOH158*[31]Loka!_xlbgnm.MOI16</f>
        <v>#REF!</v>
      </c>
      <c r="MOK158" s="62" t="s">
        <v>291</v>
      </c>
      <c r="MOL158" s="123" t="e">
        <f>[32]Loka!#REF!</f>
        <v>#REF!</v>
      </c>
      <c r="MOM158" s="124" t="e">
        <f>[32]Loka!#REF!</f>
        <v>#REF!</v>
      </c>
      <c r="MON158" s="125" t="e">
        <f>MOL158*[31]Loka!_xlbgnm.MOM16</f>
        <v>#REF!</v>
      </c>
      <c r="MOO158" s="62" t="s">
        <v>291</v>
      </c>
      <c r="MOP158" s="123" t="e">
        <f>[32]Loka!#REF!</f>
        <v>#REF!</v>
      </c>
      <c r="MOQ158" s="124" t="e">
        <f>[32]Loka!#REF!</f>
        <v>#REF!</v>
      </c>
      <c r="MOR158" s="125" t="e">
        <f>MOP158*[31]Loka!_xlbgnm.MOQ16</f>
        <v>#REF!</v>
      </c>
      <c r="MOS158" s="62" t="s">
        <v>291</v>
      </c>
      <c r="MOT158" s="123" t="e">
        <f>[32]Loka!#REF!</f>
        <v>#REF!</v>
      </c>
      <c r="MOU158" s="124" t="e">
        <f>[32]Loka!#REF!</f>
        <v>#REF!</v>
      </c>
      <c r="MOV158" s="125" t="e">
        <f>MOT158*[31]Loka!_xlbgnm.MOU16</f>
        <v>#REF!</v>
      </c>
      <c r="MOW158" s="62" t="s">
        <v>291</v>
      </c>
      <c r="MOX158" s="123" t="e">
        <f>[32]Loka!#REF!</f>
        <v>#REF!</v>
      </c>
      <c r="MOY158" s="124" t="e">
        <f>[32]Loka!#REF!</f>
        <v>#REF!</v>
      </c>
      <c r="MOZ158" s="125" t="e">
        <f>MOX158*[31]Loka!_xlbgnm.MOY16</f>
        <v>#REF!</v>
      </c>
      <c r="MPA158" s="62" t="s">
        <v>291</v>
      </c>
      <c r="MPB158" s="123" t="e">
        <f>[32]Loka!#REF!</f>
        <v>#REF!</v>
      </c>
      <c r="MPC158" s="124" t="e">
        <f>[32]Loka!#REF!</f>
        <v>#REF!</v>
      </c>
      <c r="MPD158" s="125" t="e">
        <f>MPB158*[31]Loka!_xlbgnm.MPC16</f>
        <v>#REF!</v>
      </c>
      <c r="MPE158" s="62" t="s">
        <v>291</v>
      </c>
      <c r="MPF158" s="123" t="e">
        <f>[32]Loka!#REF!</f>
        <v>#REF!</v>
      </c>
      <c r="MPG158" s="124" t="e">
        <f>[32]Loka!#REF!</f>
        <v>#REF!</v>
      </c>
      <c r="MPH158" s="125" t="e">
        <f>MPF158*[31]Loka!_xlbgnm.MPG16</f>
        <v>#REF!</v>
      </c>
      <c r="MPI158" s="62" t="s">
        <v>291</v>
      </c>
      <c r="MPJ158" s="123" t="e">
        <f>[32]Loka!#REF!</f>
        <v>#REF!</v>
      </c>
      <c r="MPK158" s="124" t="e">
        <f>[32]Loka!#REF!</f>
        <v>#REF!</v>
      </c>
      <c r="MPL158" s="125" t="e">
        <f>MPJ158*[31]Loka!_xlbgnm.MPK16</f>
        <v>#REF!</v>
      </c>
      <c r="MPM158" s="62" t="s">
        <v>291</v>
      </c>
      <c r="MPN158" s="123" t="e">
        <f>[32]Loka!#REF!</f>
        <v>#REF!</v>
      </c>
      <c r="MPO158" s="124" t="e">
        <f>[32]Loka!#REF!</f>
        <v>#REF!</v>
      </c>
      <c r="MPP158" s="125" t="e">
        <f>MPN158*[31]Loka!_xlbgnm.MPO16</f>
        <v>#REF!</v>
      </c>
      <c r="MPQ158" s="62" t="s">
        <v>291</v>
      </c>
      <c r="MPR158" s="123" t="e">
        <f>[32]Loka!#REF!</f>
        <v>#REF!</v>
      </c>
      <c r="MPS158" s="124" t="e">
        <f>[32]Loka!#REF!</f>
        <v>#REF!</v>
      </c>
      <c r="MPT158" s="125" t="e">
        <f>MPR158*[31]Loka!_xlbgnm.MPS16</f>
        <v>#REF!</v>
      </c>
      <c r="MPU158" s="62" t="s">
        <v>291</v>
      </c>
      <c r="MPV158" s="123" t="e">
        <f>[32]Loka!#REF!</f>
        <v>#REF!</v>
      </c>
      <c r="MPW158" s="124" t="e">
        <f>[32]Loka!#REF!</f>
        <v>#REF!</v>
      </c>
      <c r="MPX158" s="125" t="e">
        <f>MPV158*[31]Loka!_xlbgnm.MPW16</f>
        <v>#REF!</v>
      </c>
      <c r="MPY158" s="62" t="s">
        <v>291</v>
      </c>
      <c r="MPZ158" s="123" t="e">
        <f>[32]Loka!#REF!</f>
        <v>#REF!</v>
      </c>
      <c r="MQA158" s="124" t="e">
        <f>[32]Loka!#REF!</f>
        <v>#REF!</v>
      </c>
      <c r="MQB158" s="125" t="e">
        <f>MPZ158*[31]Loka!_xlbgnm.MQA16</f>
        <v>#REF!</v>
      </c>
      <c r="MQC158" s="62" t="s">
        <v>291</v>
      </c>
      <c r="MQD158" s="123" t="e">
        <f>[32]Loka!#REF!</f>
        <v>#REF!</v>
      </c>
      <c r="MQE158" s="124" t="e">
        <f>[32]Loka!#REF!</f>
        <v>#REF!</v>
      </c>
      <c r="MQF158" s="125" t="e">
        <f>MQD158*[31]Loka!_xlbgnm.MQE16</f>
        <v>#REF!</v>
      </c>
      <c r="MQG158" s="62" t="s">
        <v>291</v>
      </c>
      <c r="MQH158" s="123" t="e">
        <f>[32]Loka!#REF!</f>
        <v>#REF!</v>
      </c>
      <c r="MQI158" s="124" t="e">
        <f>[32]Loka!#REF!</f>
        <v>#REF!</v>
      </c>
      <c r="MQJ158" s="125" t="e">
        <f>MQH158*[31]Loka!_xlbgnm.MQI16</f>
        <v>#REF!</v>
      </c>
      <c r="MQK158" s="62" t="s">
        <v>291</v>
      </c>
      <c r="MQL158" s="123" t="e">
        <f>[32]Loka!#REF!</f>
        <v>#REF!</v>
      </c>
      <c r="MQM158" s="124" t="e">
        <f>[32]Loka!#REF!</f>
        <v>#REF!</v>
      </c>
      <c r="MQN158" s="125" t="e">
        <f>MQL158*[31]Loka!_xlbgnm.MQM16</f>
        <v>#REF!</v>
      </c>
      <c r="MQO158" s="62" t="s">
        <v>291</v>
      </c>
      <c r="MQP158" s="123" t="e">
        <f>[32]Loka!#REF!</f>
        <v>#REF!</v>
      </c>
      <c r="MQQ158" s="124" t="e">
        <f>[32]Loka!#REF!</f>
        <v>#REF!</v>
      </c>
      <c r="MQR158" s="125" t="e">
        <f>MQP158*[31]Loka!_xlbgnm.MQQ16</f>
        <v>#REF!</v>
      </c>
      <c r="MQS158" s="62" t="s">
        <v>291</v>
      </c>
      <c r="MQT158" s="123" t="e">
        <f>[32]Loka!#REF!</f>
        <v>#REF!</v>
      </c>
      <c r="MQU158" s="124" t="e">
        <f>[32]Loka!#REF!</f>
        <v>#REF!</v>
      </c>
      <c r="MQV158" s="125" t="e">
        <f>MQT158*[31]Loka!_xlbgnm.MQU16</f>
        <v>#REF!</v>
      </c>
      <c r="MQW158" s="62" t="s">
        <v>291</v>
      </c>
      <c r="MQX158" s="123" t="e">
        <f>[32]Loka!#REF!</f>
        <v>#REF!</v>
      </c>
      <c r="MQY158" s="124" t="e">
        <f>[32]Loka!#REF!</f>
        <v>#REF!</v>
      </c>
      <c r="MQZ158" s="125" t="e">
        <f>MQX158*[31]Loka!_xlbgnm.MQY16</f>
        <v>#REF!</v>
      </c>
      <c r="MRA158" s="62" t="s">
        <v>291</v>
      </c>
      <c r="MRB158" s="123" t="e">
        <f>[32]Loka!#REF!</f>
        <v>#REF!</v>
      </c>
      <c r="MRC158" s="124" t="e">
        <f>[32]Loka!#REF!</f>
        <v>#REF!</v>
      </c>
      <c r="MRD158" s="125" t="e">
        <f>MRB158*[31]Loka!_xlbgnm.MRC16</f>
        <v>#REF!</v>
      </c>
      <c r="MRE158" s="62" t="s">
        <v>291</v>
      </c>
      <c r="MRF158" s="123" t="e">
        <f>[32]Loka!#REF!</f>
        <v>#REF!</v>
      </c>
      <c r="MRG158" s="124" t="e">
        <f>[32]Loka!#REF!</f>
        <v>#REF!</v>
      </c>
      <c r="MRH158" s="125" t="e">
        <f>MRF158*[31]Loka!_xlbgnm.MRG16</f>
        <v>#REF!</v>
      </c>
      <c r="MRI158" s="62" t="s">
        <v>291</v>
      </c>
      <c r="MRJ158" s="123" t="e">
        <f>[32]Loka!#REF!</f>
        <v>#REF!</v>
      </c>
      <c r="MRK158" s="124" t="e">
        <f>[32]Loka!#REF!</f>
        <v>#REF!</v>
      </c>
      <c r="MRL158" s="125" t="e">
        <f>MRJ158*[31]Loka!_xlbgnm.MRK16</f>
        <v>#REF!</v>
      </c>
      <c r="MRM158" s="62" t="s">
        <v>291</v>
      </c>
      <c r="MRN158" s="123" t="e">
        <f>[32]Loka!#REF!</f>
        <v>#REF!</v>
      </c>
      <c r="MRO158" s="124" t="e">
        <f>[32]Loka!#REF!</f>
        <v>#REF!</v>
      </c>
      <c r="MRP158" s="125" t="e">
        <f>MRN158*[31]Loka!_xlbgnm.MRO16</f>
        <v>#REF!</v>
      </c>
      <c r="MRQ158" s="62" t="s">
        <v>291</v>
      </c>
      <c r="MRR158" s="123" t="e">
        <f>[32]Loka!#REF!</f>
        <v>#REF!</v>
      </c>
      <c r="MRS158" s="124" t="e">
        <f>[32]Loka!#REF!</f>
        <v>#REF!</v>
      </c>
      <c r="MRT158" s="125" t="e">
        <f>MRR158*[31]Loka!_xlbgnm.MRS16</f>
        <v>#REF!</v>
      </c>
      <c r="MRU158" s="62" t="s">
        <v>291</v>
      </c>
      <c r="MRV158" s="123" t="e">
        <f>[32]Loka!#REF!</f>
        <v>#REF!</v>
      </c>
      <c r="MRW158" s="124" t="e">
        <f>[32]Loka!#REF!</f>
        <v>#REF!</v>
      </c>
      <c r="MRX158" s="125" t="e">
        <f>MRV158*[31]Loka!_xlbgnm.MRW16</f>
        <v>#REF!</v>
      </c>
      <c r="MRY158" s="62" t="s">
        <v>291</v>
      </c>
      <c r="MRZ158" s="123" t="e">
        <f>[32]Loka!#REF!</f>
        <v>#REF!</v>
      </c>
      <c r="MSA158" s="124" t="e">
        <f>[32]Loka!#REF!</f>
        <v>#REF!</v>
      </c>
      <c r="MSB158" s="125" t="e">
        <f>MRZ158*[31]Loka!_xlbgnm.MSA16</f>
        <v>#REF!</v>
      </c>
      <c r="MSC158" s="62" t="s">
        <v>291</v>
      </c>
      <c r="MSD158" s="123" t="e">
        <f>[32]Loka!#REF!</f>
        <v>#REF!</v>
      </c>
      <c r="MSE158" s="124" t="e">
        <f>[32]Loka!#REF!</f>
        <v>#REF!</v>
      </c>
      <c r="MSF158" s="125" t="e">
        <f>MSD158*[31]Loka!_xlbgnm.MSE16</f>
        <v>#REF!</v>
      </c>
      <c r="MSG158" s="62" t="s">
        <v>291</v>
      </c>
      <c r="MSH158" s="123" t="e">
        <f>[32]Loka!#REF!</f>
        <v>#REF!</v>
      </c>
      <c r="MSI158" s="124" t="e">
        <f>[32]Loka!#REF!</f>
        <v>#REF!</v>
      </c>
      <c r="MSJ158" s="125" t="e">
        <f>MSH158*[31]Loka!_xlbgnm.MSI16</f>
        <v>#REF!</v>
      </c>
      <c r="MSK158" s="62" t="s">
        <v>291</v>
      </c>
      <c r="MSL158" s="123" t="e">
        <f>[32]Loka!#REF!</f>
        <v>#REF!</v>
      </c>
      <c r="MSM158" s="124" t="e">
        <f>[32]Loka!#REF!</f>
        <v>#REF!</v>
      </c>
      <c r="MSN158" s="125" t="e">
        <f>MSL158*[31]Loka!_xlbgnm.MSM16</f>
        <v>#REF!</v>
      </c>
      <c r="MSO158" s="62" t="s">
        <v>291</v>
      </c>
      <c r="MSP158" s="123" t="e">
        <f>[32]Loka!#REF!</f>
        <v>#REF!</v>
      </c>
      <c r="MSQ158" s="124" t="e">
        <f>[32]Loka!#REF!</f>
        <v>#REF!</v>
      </c>
      <c r="MSR158" s="125" t="e">
        <f>MSP158*[31]Loka!_xlbgnm.MSQ16</f>
        <v>#REF!</v>
      </c>
      <c r="MSS158" s="62" t="s">
        <v>291</v>
      </c>
      <c r="MST158" s="123" t="e">
        <f>[32]Loka!#REF!</f>
        <v>#REF!</v>
      </c>
      <c r="MSU158" s="124" t="e">
        <f>[32]Loka!#REF!</f>
        <v>#REF!</v>
      </c>
      <c r="MSV158" s="125" t="e">
        <f>MST158*[31]Loka!_xlbgnm.MSU16</f>
        <v>#REF!</v>
      </c>
      <c r="MSW158" s="62" t="s">
        <v>291</v>
      </c>
      <c r="MSX158" s="123" t="e">
        <f>[32]Loka!#REF!</f>
        <v>#REF!</v>
      </c>
      <c r="MSY158" s="124" t="e">
        <f>[32]Loka!#REF!</f>
        <v>#REF!</v>
      </c>
      <c r="MSZ158" s="125" t="e">
        <f>MSX158*[31]Loka!_xlbgnm.MSY16</f>
        <v>#REF!</v>
      </c>
      <c r="MTA158" s="62" t="s">
        <v>291</v>
      </c>
      <c r="MTB158" s="123" t="e">
        <f>[32]Loka!#REF!</f>
        <v>#REF!</v>
      </c>
      <c r="MTC158" s="124" t="e">
        <f>[32]Loka!#REF!</f>
        <v>#REF!</v>
      </c>
      <c r="MTD158" s="125" t="e">
        <f>MTB158*[31]Loka!_xlbgnm.MTC16</f>
        <v>#REF!</v>
      </c>
      <c r="MTE158" s="62" t="s">
        <v>291</v>
      </c>
      <c r="MTF158" s="123" t="e">
        <f>[32]Loka!#REF!</f>
        <v>#REF!</v>
      </c>
      <c r="MTG158" s="124" t="e">
        <f>[32]Loka!#REF!</f>
        <v>#REF!</v>
      </c>
      <c r="MTH158" s="125" t="e">
        <f>MTF158*[31]Loka!_xlbgnm.MTG16</f>
        <v>#REF!</v>
      </c>
      <c r="MTI158" s="62" t="s">
        <v>291</v>
      </c>
      <c r="MTJ158" s="123" t="e">
        <f>[32]Loka!#REF!</f>
        <v>#REF!</v>
      </c>
      <c r="MTK158" s="124" t="e">
        <f>[32]Loka!#REF!</f>
        <v>#REF!</v>
      </c>
      <c r="MTL158" s="125" t="e">
        <f>MTJ158*[31]Loka!_xlbgnm.MTK16</f>
        <v>#REF!</v>
      </c>
      <c r="MTM158" s="62" t="s">
        <v>291</v>
      </c>
      <c r="MTN158" s="123" t="e">
        <f>[32]Loka!#REF!</f>
        <v>#REF!</v>
      </c>
      <c r="MTO158" s="124" t="e">
        <f>[32]Loka!#REF!</f>
        <v>#REF!</v>
      </c>
      <c r="MTP158" s="125" t="e">
        <f>MTN158*[31]Loka!_xlbgnm.MTO16</f>
        <v>#REF!</v>
      </c>
      <c r="MTQ158" s="62" t="s">
        <v>291</v>
      </c>
      <c r="MTR158" s="123" t="e">
        <f>[32]Loka!#REF!</f>
        <v>#REF!</v>
      </c>
      <c r="MTS158" s="124" t="e">
        <f>[32]Loka!#REF!</f>
        <v>#REF!</v>
      </c>
      <c r="MTT158" s="125" t="e">
        <f>MTR158*[31]Loka!_xlbgnm.MTS16</f>
        <v>#REF!</v>
      </c>
      <c r="MTU158" s="62" t="s">
        <v>291</v>
      </c>
      <c r="MTV158" s="123" t="e">
        <f>[32]Loka!#REF!</f>
        <v>#REF!</v>
      </c>
      <c r="MTW158" s="124" t="e">
        <f>[32]Loka!#REF!</f>
        <v>#REF!</v>
      </c>
      <c r="MTX158" s="125" t="e">
        <f>MTV158*[31]Loka!_xlbgnm.MTW16</f>
        <v>#REF!</v>
      </c>
      <c r="MTY158" s="62" t="s">
        <v>291</v>
      </c>
      <c r="MTZ158" s="123" t="e">
        <f>[32]Loka!#REF!</f>
        <v>#REF!</v>
      </c>
      <c r="MUA158" s="124" t="e">
        <f>[32]Loka!#REF!</f>
        <v>#REF!</v>
      </c>
      <c r="MUB158" s="125" t="e">
        <f>MTZ158*[31]Loka!_xlbgnm.MUA16</f>
        <v>#REF!</v>
      </c>
      <c r="MUC158" s="62" t="s">
        <v>291</v>
      </c>
      <c r="MUD158" s="123" t="e">
        <f>[32]Loka!#REF!</f>
        <v>#REF!</v>
      </c>
      <c r="MUE158" s="124" t="e">
        <f>[32]Loka!#REF!</f>
        <v>#REF!</v>
      </c>
      <c r="MUF158" s="125" t="e">
        <f>MUD158*[31]Loka!_xlbgnm.MUE16</f>
        <v>#REF!</v>
      </c>
      <c r="MUG158" s="62" t="s">
        <v>291</v>
      </c>
      <c r="MUH158" s="123" t="e">
        <f>[32]Loka!#REF!</f>
        <v>#REF!</v>
      </c>
      <c r="MUI158" s="124" t="e">
        <f>[32]Loka!#REF!</f>
        <v>#REF!</v>
      </c>
      <c r="MUJ158" s="125" t="e">
        <f>MUH158*[31]Loka!_xlbgnm.MUI16</f>
        <v>#REF!</v>
      </c>
      <c r="MUK158" s="62" t="s">
        <v>291</v>
      </c>
      <c r="MUL158" s="123" t="e">
        <f>[32]Loka!#REF!</f>
        <v>#REF!</v>
      </c>
      <c r="MUM158" s="124" t="e">
        <f>[32]Loka!#REF!</f>
        <v>#REF!</v>
      </c>
      <c r="MUN158" s="125" t="e">
        <f>MUL158*[31]Loka!_xlbgnm.MUM16</f>
        <v>#REF!</v>
      </c>
      <c r="MUO158" s="62" t="s">
        <v>291</v>
      </c>
      <c r="MUP158" s="123" t="e">
        <f>[32]Loka!#REF!</f>
        <v>#REF!</v>
      </c>
      <c r="MUQ158" s="124" t="e">
        <f>[32]Loka!#REF!</f>
        <v>#REF!</v>
      </c>
      <c r="MUR158" s="125" t="e">
        <f>MUP158*[31]Loka!_xlbgnm.MUQ16</f>
        <v>#REF!</v>
      </c>
      <c r="MUS158" s="62" t="s">
        <v>291</v>
      </c>
      <c r="MUT158" s="123" t="e">
        <f>[32]Loka!#REF!</f>
        <v>#REF!</v>
      </c>
      <c r="MUU158" s="124" t="e">
        <f>[32]Loka!#REF!</f>
        <v>#REF!</v>
      </c>
      <c r="MUV158" s="125" t="e">
        <f>MUT158*[31]Loka!_xlbgnm.MUU16</f>
        <v>#REF!</v>
      </c>
      <c r="MUW158" s="62" t="s">
        <v>291</v>
      </c>
      <c r="MUX158" s="123" t="e">
        <f>[32]Loka!#REF!</f>
        <v>#REF!</v>
      </c>
      <c r="MUY158" s="124" t="e">
        <f>[32]Loka!#REF!</f>
        <v>#REF!</v>
      </c>
      <c r="MUZ158" s="125" t="e">
        <f>MUX158*[31]Loka!_xlbgnm.MUY16</f>
        <v>#REF!</v>
      </c>
      <c r="MVA158" s="62" t="s">
        <v>291</v>
      </c>
      <c r="MVB158" s="123" t="e">
        <f>[32]Loka!#REF!</f>
        <v>#REF!</v>
      </c>
      <c r="MVC158" s="124" t="e">
        <f>[32]Loka!#REF!</f>
        <v>#REF!</v>
      </c>
      <c r="MVD158" s="125" t="e">
        <f>MVB158*[31]Loka!_xlbgnm.MVC16</f>
        <v>#REF!</v>
      </c>
      <c r="MVE158" s="62" t="s">
        <v>291</v>
      </c>
      <c r="MVF158" s="123" t="e">
        <f>[32]Loka!#REF!</f>
        <v>#REF!</v>
      </c>
      <c r="MVG158" s="124" t="e">
        <f>[32]Loka!#REF!</f>
        <v>#REF!</v>
      </c>
      <c r="MVH158" s="125" t="e">
        <f>MVF158*[31]Loka!_xlbgnm.MVG16</f>
        <v>#REF!</v>
      </c>
      <c r="MVI158" s="62" t="s">
        <v>291</v>
      </c>
      <c r="MVJ158" s="123" t="e">
        <f>[32]Loka!#REF!</f>
        <v>#REF!</v>
      </c>
      <c r="MVK158" s="124" t="e">
        <f>[32]Loka!#REF!</f>
        <v>#REF!</v>
      </c>
      <c r="MVL158" s="125" t="e">
        <f>MVJ158*[31]Loka!_xlbgnm.MVK16</f>
        <v>#REF!</v>
      </c>
      <c r="MVM158" s="62" t="s">
        <v>291</v>
      </c>
      <c r="MVN158" s="123" t="e">
        <f>[32]Loka!#REF!</f>
        <v>#REF!</v>
      </c>
      <c r="MVO158" s="124" t="e">
        <f>[32]Loka!#REF!</f>
        <v>#REF!</v>
      </c>
      <c r="MVP158" s="125" t="e">
        <f>MVN158*[31]Loka!_xlbgnm.MVO16</f>
        <v>#REF!</v>
      </c>
      <c r="MVQ158" s="62" t="s">
        <v>291</v>
      </c>
      <c r="MVR158" s="123" t="e">
        <f>[32]Loka!#REF!</f>
        <v>#REF!</v>
      </c>
      <c r="MVS158" s="124" t="e">
        <f>[32]Loka!#REF!</f>
        <v>#REF!</v>
      </c>
      <c r="MVT158" s="125" t="e">
        <f>MVR158*[31]Loka!_xlbgnm.MVS16</f>
        <v>#REF!</v>
      </c>
      <c r="MVU158" s="62" t="s">
        <v>291</v>
      </c>
      <c r="MVV158" s="123" t="e">
        <f>[32]Loka!#REF!</f>
        <v>#REF!</v>
      </c>
      <c r="MVW158" s="124" t="e">
        <f>[32]Loka!#REF!</f>
        <v>#REF!</v>
      </c>
      <c r="MVX158" s="125" t="e">
        <f>MVV158*[31]Loka!_xlbgnm.MVW16</f>
        <v>#REF!</v>
      </c>
      <c r="MVY158" s="62" t="s">
        <v>291</v>
      </c>
      <c r="MVZ158" s="123" t="e">
        <f>[32]Loka!#REF!</f>
        <v>#REF!</v>
      </c>
      <c r="MWA158" s="124" t="e">
        <f>[32]Loka!#REF!</f>
        <v>#REF!</v>
      </c>
      <c r="MWB158" s="125" t="e">
        <f>MVZ158*[31]Loka!_xlbgnm.MWA16</f>
        <v>#REF!</v>
      </c>
      <c r="MWC158" s="62" t="s">
        <v>291</v>
      </c>
      <c r="MWD158" s="123" t="e">
        <f>[32]Loka!#REF!</f>
        <v>#REF!</v>
      </c>
      <c r="MWE158" s="124" t="e">
        <f>[32]Loka!#REF!</f>
        <v>#REF!</v>
      </c>
      <c r="MWF158" s="125" t="e">
        <f>MWD158*[31]Loka!_xlbgnm.MWE16</f>
        <v>#REF!</v>
      </c>
      <c r="MWG158" s="62" t="s">
        <v>291</v>
      </c>
      <c r="MWH158" s="123" t="e">
        <f>[32]Loka!#REF!</f>
        <v>#REF!</v>
      </c>
      <c r="MWI158" s="124" t="e">
        <f>[32]Loka!#REF!</f>
        <v>#REF!</v>
      </c>
      <c r="MWJ158" s="125" t="e">
        <f>MWH158*[31]Loka!_xlbgnm.MWI16</f>
        <v>#REF!</v>
      </c>
      <c r="MWK158" s="62" t="s">
        <v>291</v>
      </c>
      <c r="MWL158" s="123" t="e">
        <f>[32]Loka!#REF!</f>
        <v>#REF!</v>
      </c>
      <c r="MWM158" s="124" t="e">
        <f>[32]Loka!#REF!</f>
        <v>#REF!</v>
      </c>
      <c r="MWN158" s="125" t="e">
        <f>MWL158*[31]Loka!_xlbgnm.MWM16</f>
        <v>#REF!</v>
      </c>
      <c r="MWO158" s="62" t="s">
        <v>291</v>
      </c>
      <c r="MWP158" s="123" t="e">
        <f>[32]Loka!#REF!</f>
        <v>#REF!</v>
      </c>
      <c r="MWQ158" s="124" t="e">
        <f>[32]Loka!#REF!</f>
        <v>#REF!</v>
      </c>
      <c r="MWR158" s="125" t="e">
        <f>MWP158*[31]Loka!_xlbgnm.MWQ16</f>
        <v>#REF!</v>
      </c>
      <c r="MWS158" s="62" t="s">
        <v>291</v>
      </c>
      <c r="MWT158" s="123" t="e">
        <f>[32]Loka!#REF!</f>
        <v>#REF!</v>
      </c>
      <c r="MWU158" s="124" t="e">
        <f>[32]Loka!#REF!</f>
        <v>#REF!</v>
      </c>
      <c r="MWV158" s="125" t="e">
        <f>MWT158*[31]Loka!_xlbgnm.MWU16</f>
        <v>#REF!</v>
      </c>
      <c r="MWW158" s="62" t="s">
        <v>291</v>
      </c>
      <c r="MWX158" s="123" t="e">
        <f>[32]Loka!#REF!</f>
        <v>#REF!</v>
      </c>
      <c r="MWY158" s="124" t="e">
        <f>[32]Loka!#REF!</f>
        <v>#REF!</v>
      </c>
      <c r="MWZ158" s="125" t="e">
        <f>MWX158*[31]Loka!_xlbgnm.MWY16</f>
        <v>#REF!</v>
      </c>
      <c r="MXA158" s="62" t="s">
        <v>291</v>
      </c>
      <c r="MXB158" s="123" t="e">
        <f>[32]Loka!#REF!</f>
        <v>#REF!</v>
      </c>
      <c r="MXC158" s="124" t="e">
        <f>[32]Loka!#REF!</f>
        <v>#REF!</v>
      </c>
      <c r="MXD158" s="125" t="e">
        <f>MXB158*[31]Loka!_xlbgnm.MXC16</f>
        <v>#REF!</v>
      </c>
      <c r="MXE158" s="62" t="s">
        <v>291</v>
      </c>
      <c r="MXF158" s="123" t="e">
        <f>[32]Loka!#REF!</f>
        <v>#REF!</v>
      </c>
      <c r="MXG158" s="124" t="e">
        <f>[32]Loka!#REF!</f>
        <v>#REF!</v>
      </c>
      <c r="MXH158" s="125" t="e">
        <f>MXF158*[31]Loka!_xlbgnm.MXG16</f>
        <v>#REF!</v>
      </c>
      <c r="MXI158" s="62" t="s">
        <v>291</v>
      </c>
      <c r="MXJ158" s="123" t="e">
        <f>[32]Loka!#REF!</f>
        <v>#REF!</v>
      </c>
      <c r="MXK158" s="124" t="e">
        <f>[32]Loka!#REF!</f>
        <v>#REF!</v>
      </c>
      <c r="MXL158" s="125" t="e">
        <f>MXJ158*[31]Loka!_xlbgnm.MXK16</f>
        <v>#REF!</v>
      </c>
      <c r="MXM158" s="62" t="s">
        <v>291</v>
      </c>
      <c r="MXN158" s="123" t="e">
        <f>[32]Loka!#REF!</f>
        <v>#REF!</v>
      </c>
      <c r="MXO158" s="124" t="e">
        <f>[32]Loka!#REF!</f>
        <v>#REF!</v>
      </c>
      <c r="MXP158" s="125" t="e">
        <f>MXN158*[31]Loka!_xlbgnm.MXO16</f>
        <v>#REF!</v>
      </c>
      <c r="MXQ158" s="62" t="s">
        <v>291</v>
      </c>
      <c r="MXR158" s="123" t="e">
        <f>[32]Loka!#REF!</f>
        <v>#REF!</v>
      </c>
      <c r="MXS158" s="124" t="e">
        <f>[32]Loka!#REF!</f>
        <v>#REF!</v>
      </c>
      <c r="MXT158" s="125" t="e">
        <f>MXR158*[31]Loka!_xlbgnm.MXS16</f>
        <v>#REF!</v>
      </c>
      <c r="MXU158" s="62" t="s">
        <v>291</v>
      </c>
      <c r="MXV158" s="123" t="e">
        <f>[32]Loka!#REF!</f>
        <v>#REF!</v>
      </c>
      <c r="MXW158" s="124" t="e">
        <f>[32]Loka!#REF!</f>
        <v>#REF!</v>
      </c>
      <c r="MXX158" s="125" t="e">
        <f>MXV158*[31]Loka!_xlbgnm.MXW16</f>
        <v>#REF!</v>
      </c>
      <c r="MXY158" s="62" t="s">
        <v>291</v>
      </c>
      <c r="MXZ158" s="123" t="e">
        <f>[32]Loka!#REF!</f>
        <v>#REF!</v>
      </c>
      <c r="MYA158" s="124" t="e">
        <f>[32]Loka!#REF!</f>
        <v>#REF!</v>
      </c>
      <c r="MYB158" s="125" t="e">
        <f>MXZ158*[31]Loka!_xlbgnm.MYA16</f>
        <v>#REF!</v>
      </c>
      <c r="MYC158" s="62" t="s">
        <v>291</v>
      </c>
      <c r="MYD158" s="123" t="e">
        <f>[32]Loka!#REF!</f>
        <v>#REF!</v>
      </c>
      <c r="MYE158" s="124" t="e">
        <f>[32]Loka!#REF!</f>
        <v>#REF!</v>
      </c>
      <c r="MYF158" s="125" t="e">
        <f>MYD158*[31]Loka!_xlbgnm.MYE16</f>
        <v>#REF!</v>
      </c>
      <c r="MYG158" s="62" t="s">
        <v>291</v>
      </c>
      <c r="MYH158" s="123" t="e">
        <f>[32]Loka!#REF!</f>
        <v>#REF!</v>
      </c>
      <c r="MYI158" s="124" t="e">
        <f>[32]Loka!#REF!</f>
        <v>#REF!</v>
      </c>
      <c r="MYJ158" s="125" t="e">
        <f>MYH158*[31]Loka!_xlbgnm.MYI16</f>
        <v>#REF!</v>
      </c>
      <c r="MYK158" s="62" t="s">
        <v>291</v>
      </c>
      <c r="MYL158" s="123" t="e">
        <f>[32]Loka!#REF!</f>
        <v>#REF!</v>
      </c>
      <c r="MYM158" s="124" t="e">
        <f>[32]Loka!#REF!</f>
        <v>#REF!</v>
      </c>
      <c r="MYN158" s="125" t="e">
        <f>MYL158*[31]Loka!_xlbgnm.MYM16</f>
        <v>#REF!</v>
      </c>
      <c r="MYO158" s="62" t="s">
        <v>291</v>
      </c>
      <c r="MYP158" s="123" t="e">
        <f>[32]Loka!#REF!</f>
        <v>#REF!</v>
      </c>
      <c r="MYQ158" s="124" t="e">
        <f>[32]Loka!#REF!</f>
        <v>#REF!</v>
      </c>
      <c r="MYR158" s="125" t="e">
        <f>MYP158*[31]Loka!_xlbgnm.MYQ16</f>
        <v>#REF!</v>
      </c>
      <c r="MYS158" s="62" t="s">
        <v>291</v>
      </c>
      <c r="MYT158" s="123" t="e">
        <f>[32]Loka!#REF!</f>
        <v>#REF!</v>
      </c>
      <c r="MYU158" s="124" t="e">
        <f>[32]Loka!#REF!</f>
        <v>#REF!</v>
      </c>
      <c r="MYV158" s="125" t="e">
        <f>MYT158*[31]Loka!_xlbgnm.MYU16</f>
        <v>#REF!</v>
      </c>
      <c r="MYW158" s="62" t="s">
        <v>291</v>
      </c>
      <c r="MYX158" s="123" t="e">
        <f>[32]Loka!#REF!</f>
        <v>#REF!</v>
      </c>
      <c r="MYY158" s="124" t="e">
        <f>[32]Loka!#REF!</f>
        <v>#REF!</v>
      </c>
      <c r="MYZ158" s="125" t="e">
        <f>MYX158*[31]Loka!_xlbgnm.MYY16</f>
        <v>#REF!</v>
      </c>
      <c r="MZA158" s="62" t="s">
        <v>291</v>
      </c>
      <c r="MZB158" s="123" t="e">
        <f>[32]Loka!#REF!</f>
        <v>#REF!</v>
      </c>
      <c r="MZC158" s="124" t="e">
        <f>[32]Loka!#REF!</f>
        <v>#REF!</v>
      </c>
      <c r="MZD158" s="125" t="e">
        <f>MZB158*[31]Loka!_xlbgnm.MZC16</f>
        <v>#REF!</v>
      </c>
      <c r="MZE158" s="62" t="s">
        <v>291</v>
      </c>
      <c r="MZF158" s="123" t="e">
        <f>[32]Loka!#REF!</f>
        <v>#REF!</v>
      </c>
      <c r="MZG158" s="124" t="e">
        <f>[32]Loka!#REF!</f>
        <v>#REF!</v>
      </c>
      <c r="MZH158" s="125" t="e">
        <f>MZF158*[31]Loka!_xlbgnm.MZG16</f>
        <v>#REF!</v>
      </c>
      <c r="MZI158" s="62" t="s">
        <v>291</v>
      </c>
      <c r="MZJ158" s="123" t="e">
        <f>[32]Loka!#REF!</f>
        <v>#REF!</v>
      </c>
      <c r="MZK158" s="124" t="e">
        <f>[32]Loka!#REF!</f>
        <v>#REF!</v>
      </c>
      <c r="MZL158" s="125" t="e">
        <f>MZJ158*[31]Loka!_xlbgnm.MZK16</f>
        <v>#REF!</v>
      </c>
      <c r="MZM158" s="62" t="s">
        <v>291</v>
      </c>
      <c r="MZN158" s="123" t="e">
        <f>[32]Loka!#REF!</f>
        <v>#REF!</v>
      </c>
      <c r="MZO158" s="124" t="e">
        <f>[32]Loka!#REF!</f>
        <v>#REF!</v>
      </c>
      <c r="MZP158" s="125" t="e">
        <f>MZN158*[31]Loka!_xlbgnm.MZO16</f>
        <v>#REF!</v>
      </c>
      <c r="MZQ158" s="62" t="s">
        <v>291</v>
      </c>
      <c r="MZR158" s="123" t="e">
        <f>[32]Loka!#REF!</f>
        <v>#REF!</v>
      </c>
      <c r="MZS158" s="124" t="e">
        <f>[32]Loka!#REF!</f>
        <v>#REF!</v>
      </c>
      <c r="MZT158" s="125" t="e">
        <f>MZR158*[31]Loka!_xlbgnm.MZS16</f>
        <v>#REF!</v>
      </c>
      <c r="MZU158" s="62" t="s">
        <v>291</v>
      </c>
      <c r="MZV158" s="123" t="e">
        <f>[32]Loka!#REF!</f>
        <v>#REF!</v>
      </c>
      <c r="MZW158" s="124" t="e">
        <f>[32]Loka!#REF!</f>
        <v>#REF!</v>
      </c>
      <c r="MZX158" s="125" t="e">
        <f>MZV158*[31]Loka!_xlbgnm.MZW16</f>
        <v>#REF!</v>
      </c>
      <c r="MZY158" s="62" t="s">
        <v>291</v>
      </c>
      <c r="MZZ158" s="123" t="e">
        <f>[32]Loka!#REF!</f>
        <v>#REF!</v>
      </c>
      <c r="NAA158" s="124" t="e">
        <f>[32]Loka!#REF!</f>
        <v>#REF!</v>
      </c>
      <c r="NAB158" s="125" t="e">
        <f>MZZ158*[31]Loka!_xlbgnm.NAA16</f>
        <v>#REF!</v>
      </c>
      <c r="NAC158" s="62" t="s">
        <v>291</v>
      </c>
      <c r="NAD158" s="123" t="e">
        <f>[32]Loka!#REF!</f>
        <v>#REF!</v>
      </c>
      <c r="NAE158" s="124" t="e">
        <f>[32]Loka!#REF!</f>
        <v>#REF!</v>
      </c>
      <c r="NAF158" s="125" t="e">
        <f>NAD158*[31]Loka!_xlbgnm.NAE16</f>
        <v>#REF!</v>
      </c>
      <c r="NAG158" s="62" t="s">
        <v>291</v>
      </c>
      <c r="NAH158" s="123" t="e">
        <f>[32]Loka!#REF!</f>
        <v>#REF!</v>
      </c>
      <c r="NAI158" s="124" t="e">
        <f>[32]Loka!#REF!</f>
        <v>#REF!</v>
      </c>
      <c r="NAJ158" s="125" t="e">
        <f>NAH158*[31]Loka!_xlbgnm.NAI16</f>
        <v>#REF!</v>
      </c>
      <c r="NAK158" s="62" t="s">
        <v>291</v>
      </c>
      <c r="NAL158" s="123" t="e">
        <f>[32]Loka!#REF!</f>
        <v>#REF!</v>
      </c>
      <c r="NAM158" s="124" t="e">
        <f>[32]Loka!#REF!</f>
        <v>#REF!</v>
      </c>
      <c r="NAN158" s="125" t="e">
        <f>NAL158*[31]Loka!_xlbgnm.NAM16</f>
        <v>#REF!</v>
      </c>
      <c r="NAO158" s="62" t="s">
        <v>291</v>
      </c>
      <c r="NAP158" s="123" t="e">
        <f>[32]Loka!#REF!</f>
        <v>#REF!</v>
      </c>
      <c r="NAQ158" s="124" t="e">
        <f>[32]Loka!#REF!</f>
        <v>#REF!</v>
      </c>
      <c r="NAR158" s="125" t="e">
        <f>NAP158*[31]Loka!_xlbgnm.NAQ16</f>
        <v>#REF!</v>
      </c>
      <c r="NAS158" s="62" t="s">
        <v>291</v>
      </c>
      <c r="NAT158" s="123" t="e">
        <f>[32]Loka!#REF!</f>
        <v>#REF!</v>
      </c>
      <c r="NAU158" s="124" t="e">
        <f>[32]Loka!#REF!</f>
        <v>#REF!</v>
      </c>
      <c r="NAV158" s="125" t="e">
        <f>NAT158*[31]Loka!_xlbgnm.NAU16</f>
        <v>#REF!</v>
      </c>
      <c r="NAW158" s="62" t="s">
        <v>291</v>
      </c>
      <c r="NAX158" s="123" t="e">
        <f>[32]Loka!#REF!</f>
        <v>#REF!</v>
      </c>
      <c r="NAY158" s="124" t="e">
        <f>[32]Loka!#REF!</f>
        <v>#REF!</v>
      </c>
      <c r="NAZ158" s="125" t="e">
        <f>NAX158*[31]Loka!_xlbgnm.NAY16</f>
        <v>#REF!</v>
      </c>
      <c r="NBA158" s="62" t="s">
        <v>291</v>
      </c>
      <c r="NBB158" s="123" t="e">
        <f>[32]Loka!#REF!</f>
        <v>#REF!</v>
      </c>
      <c r="NBC158" s="124" t="e">
        <f>[32]Loka!#REF!</f>
        <v>#REF!</v>
      </c>
      <c r="NBD158" s="125" t="e">
        <f>NBB158*[31]Loka!_xlbgnm.NBC16</f>
        <v>#REF!</v>
      </c>
      <c r="NBE158" s="62" t="s">
        <v>291</v>
      </c>
      <c r="NBF158" s="123" t="e">
        <f>[32]Loka!#REF!</f>
        <v>#REF!</v>
      </c>
      <c r="NBG158" s="124" t="e">
        <f>[32]Loka!#REF!</f>
        <v>#REF!</v>
      </c>
      <c r="NBH158" s="125" t="e">
        <f>NBF158*[31]Loka!_xlbgnm.NBG16</f>
        <v>#REF!</v>
      </c>
      <c r="NBI158" s="62" t="s">
        <v>291</v>
      </c>
      <c r="NBJ158" s="123" t="e">
        <f>[32]Loka!#REF!</f>
        <v>#REF!</v>
      </c>
      <c r="NBK158" s="124" t="e">
        <f>[32]Loka!#REF!</f>
        <v>#REF!</v>
      </c>
      <c r="NBL158" s="125" t="e">
        <f>NBJ158*[31]Loka!_xlbgnm.NBK16</f>
        <v>#REF!</v>
      </c>
      <c r="NBM158" s="62" t="s">
        <v>291</v>
      </c>
      <c r="NBN158" s="123" t="e">
        <f>[32]Loka!#REF!</f>
        <v>#REF!</v>
      </c>
      <c r="NBO158" s="124" t="e">
        <f>[32]Loka!#REF!</f>
        <v>#REF!</v>
      </c>
      <c r="NBP158" s="125" t="e">
        <f>NBN158*[31]Loka!_xlbgnm.NBO16</f>
        <v>#REF!</v>
      </c>
      <c r="NBQ158" s="62" t="s">
        <v>291</v>
      </c>
      <c r="NBR158" s="123" t="e">
        <f>[32]Loka!#REF!</f>
        <v>#REF!</v>
      </c>
      <c r="NBS158" s="124" t="e">
        <f>[32]Loka!#REF!</f>
        <v>#REF!</v>
      </c>
      <c r="NBT158" s="125" t="e">
        <f>NBR158*[31]Loka!_xlbgnm.NBS16</f>
        <v>#REF!</v>
      </c>
      <c r="NBU158" s="62" t="s">
        <v>291</v>
      </c>
      <c r="NBV158" s="123" t="e">
        <f>[32]Loka!#REF!</f>
        <v>#REF!</v>
      </c>
      <c r="NBW158" s="124" t="e">
        <f>[32]Loka!#REF!</f>
        <v>#REF!</v>
      </c>
      <c r="NBX158" s="125" t="e">
        <f>NBV158*[31]Loka!_xlbgnm.NBW16</f>
        <v>#REF!</v>
      </c>
      <c r="NBY158" s="62" t="s">
        <v>291</v>
      </c>
      <c r="NBZ158" s="123" t="e">
        <f>[32]Loka!#REF!</f>
        <v>#REF!</v>
      </c>
      <c r="NCA158" s="124" t="e">
        <f>[32]Loka!#REF!</f>
        <v>#REF!</v>
      </c>
      <c r="NCB158" s="125" t="e">
        <f>NBZ158*[31]Loka!_xlbgnm.NCA16</f>
        <v>#REF!</v>
      </c>
      <c r="NCC158" s="62" t="s">
        <v>291</v>
      </c>
      <c r="NCD158" s="123" t="e">
        <f>[32]Loka!#REF!</f>
        <v>#REF!</v>
      </c>
      <c r="NCE158" s="124" t="e">
        <f>[32]Loka!#REF!</f>
        <v>#REF!</v>
      </c>
      <c r="NCF158" s="125" t="e">
        <f>NCD158*[31]Loka!_xlbgnm.NCE16</f>
        <v>#REF!</v>
      </c>
      <c r="NCG158" s="62" t="s">
        <v>291</v>
      </c>
      <c r="NCH158" s="123" t="e">
        <f>[32]Loka!#REF!</f>
        <v>#REF!</v>
      </c>
      <c r="NCI158" s="124" t="e">
        <f>[32]Loka!#REF!</f>
        <v>#REF!</v>
      </c>
      <c r="NCJ158" s="125" t="e">
        <f>NCH158*[31]Loka!_xlbgnm.NCI16</f>
        <v>#REF!</v>
      </c>
      <c r="NCK158" s="62" t="s">
        <v>291</v>
      </c>
      <c r="NCL158" s="123" t="e">
        <f>[32]Loka!#REF!</f>
        <v>#REF!</v>
      </c>
      <c r="NCM158" s="124" t="e">
        <f>[32]Loka!#REF!</f>
        <v>#REF!</v>
      </c>
      <c r="NCN158" s="125" t="e">
        <f>NCL158*[31]Loka!_xlbgnm.NCM16</f>
        <v>#REF!</v>
      </c>
      <c r="NCO158" s="62" t="s">
        <v>291</v>
      </c>
      <c r="NCP158" s="123" t="e">
        <f>[32]Loka!#REF!</f>
        <v>#REF!</v>
      </c>
      <c r="NCQ158" s="124" t="e">
        <f>[32]Loka!#REF!</f>
        <v>#REF!</v>
      </c>
      <c r="NCR158" s="125" t="e">
        <f>NCP158*[31]Loka!_xlbgnm.NCQ16</f>
        <v>#REF!</v>
      </c>
      <c r="NCS158" s="62" t="s">
        <v>291</v>
      </c>
      <c r="NCT158" s="123" t="e">
        <f>[32]Loka!#REF!</f>
        <v>#REF!</v>
      </c>
      <c r="NCU158" s="124" t="e">
        <f>[32]Loka!#REF!</f>
        <v>#REF!</v>
      </c>
      <c r="NCV158" s="125" t="e">
        <f>NCT158*[31]Loka!_xlbgnm.NCU16</f>
        <v>#REF!</v>
      </c>
      <c r="NCW158" s="62" t="s">
        <v>291</v>
      </c>
      <c r="NCX158" s="123" t="e">
        <f>[32]Loka!#REF!</f>
        <v>#REF!</v>
      </c>
      <c r="NCY158" s="124" t="e">
        <f>[32]Loka!#REF!</f>
        <v>#REF!</v>
      </c>
      <c r="NCZ158" s="125" t="e">
        <f>NCX158*[31]Loka!_xlbgnm.NCY16</f>
        <v>#REF!</v>
      </c>
      <c r="NDA158" s="62" t="s">
        <v>291</v>
      </c>
      <c r="NDB158" s="123" t="e">
        <f>[32]Loka!#REF!</f>
        <v>#REF!</v>
      </c>
      <c r="NDC158" s="124" t="e">
        <f>[32]Loka!#REF!</f>
        <v>#REF!</v>
      </c>
      <c r="NDD158" s="125" t="e">
        <f>NDB158*[31]Loka!_xlbgnm.NDC16</f>
        <v>#REF!</v>
      </c>
      <c r="NDE158" s="62" t="s">
        <v>291</v>
      </c>
      <c r="NDF158" s="123" t="e">
        <f>[32]Loka!#REF!</f>
        <v>#REF!</v>
      </c>
      <c r="NDG158" s="124" t="e">
        <f>[32]Loka!#REF!</f>
        <v>#REF!</v>
      </c>
      <c r="NDH158" s="125" t="e">
        <f>NDF158*[31]Loka!_xlbgnm.NDG16</f>
        <v>#REF!</v>
      </c>
      <c r="NDI158" s="62" t="s">
        <v>291</v>
      </c>
      <c r="NDJ158" s="123" t="e">
        <f>[32]Loka!#REF!</f>
        <v>#REF!</v>
      </c>
      <c r="NDK158" s="124" t="e">
        <f>[32]Loka!#REF!</f>
        <v>#REF!</v>
      </c>
      <c r="NDL158" s="125" t="e">
        <f>NDJ158*[31]Loka!_xlbgnm.NDK16</f>
        <v>#REF!</v>
      </c>
      <c r="NDM158" s="62" t="s">
        <v>291</v>
      </c>
      <c r="NDN158" s="123" t="e">
        <f>[32]Loka!#REF!</f>
        <v>#REF!</v>
      </c>
      <c r="NDO158" s="124" t="e">
        <f>[32]Loka!#REF!</f>
        <v>#REF!</v>
      </c>
      <c r="NDP158" s="125" t="e">
        <f>NDN158*[31]Loka!_xlbgnm.NDO16</f>
        <v>#REF!</v>
      </c>
      <c r="NDQ158" s="62" t="s">
        <v>291</v>
      </c>
      <c r="NDR158" s="123" t="e">
        <f>[32]Loka!#REF!</f>
        <v>#REF!</v>
      </c>
      <c r="NDS158" s="124" t="e">
        <f>[32]Loka!#REF!</f>
        <v>#REF!</v>
      </c>
      <c r="NDT158" s="125" t="e">
        <f>NDR158*[31]Loka!_xlbgnm.NDS16</f>
        <v>#REF!</v>
      </c>
      <c r="NDU158" s="62" t="s">
        <v>291</v>
      </c>
      <c r="NDV158" s="123" t="e">
        <f>[32]Loka!#REF!</f>
        <v>#REF!</v>
      </c>
      <c r="NDW158" s="124" t="e">
        <f>[32]Loka!#REF!</f>
        <v>#REF!</v>
      </c>
      <c r="NDX158" s="125" t="e">
        <f>NDV158*[31]Loka!_xlbgnm.NDW16</f>
        <v>#REF!</v>
      </c>
      <c r="NDY158" s="62" t="s">
        <v>291</v>
      </c>
      <c r="NDZ158" s="123" t="e">
        <f>[32]Loka!#REF!</f>
        <v>#REF!</v>
      </c>
      <c r="NEA158" s="124" t="e">
        <f>[32]Loka!#REF!</f>
        <v>#REF!</v>
      </c>
      <c r="NEB158" s="125" t="e">
        <f>NDZ158*[31]Loka!_xlbgnm.NEA16</f>
        <v>#REF!</v>
      </c>
      <c r="NEC158" s="62" t="s">
        <v>291</v>
      </c>
      <c r="NED158" s="123" t="e">
        <f>[32]Loka!#REF!</f>
        <v>#REF!</v>
      </c>
      <c r="NEE158" s="124" t="e">
        <f>[32]Loka!#REF!</f>
        <v>#REF!</v>
      </c>
      <c r="NEF158" s="125" t="e">
        <f>NED158*[31]Loka!_xlbgnm.NEE16</f>
        <v>#REF!</v>
      </c>
      <c r="NEG158" s="62" t="s">
        <v>291</v>
      </c>
      <c r="NEH158" s="123" t="e">
        <f>[32]Loka!#REF!</f>
        <v>#REF!</v>
      </c>
      <c r="NEI158" s="124" t="e">
        <f>[32]Loka!#REF!</f>
        <v>#REF!</v>
      </c>
      <c r="NEJ158" s="125" t="e">
        <f>NEH158*[31]Loka!_xlbgnm.NEI16</f>
        <v>#REF!</v>
      </c>
      <c r="NEK158" s="62" t="s">
        <v>291</v>
      </c>
      <c r="NEL158" s="123" t="e">
        <f>[32]Loka!#REF!</f>
        <v>#REF!</v>
      </c>
      <c r="NEM158" s="124" t="e">
        <f>[32]Loka!#REF!</f>
        <v>#REF!</v>
      </c>
      <c r="NEN158" s="125" t="e">
        <f>NEL158*[31]Loka!_xlbgnm.NEM16</f>
        <v>#REF!</v>
      </c>
      <c r="NEO158" s="62" t="s">
        <v>291</v>
      </c>
      <c r="NEP158" s="123" t="e">
        <f>[32]Loka!#REF!</f>
        <v>#REF!</v>
      </c>
      <c r="NEQ158" s="124" t="e">
        <f>[32]Loka!#REF!</f>
        <v>#REF!</v>
      </c>
      <c r="NER158" s="125" t="e">
        <f>NEP158*[31]Loka!_xlbgnm.NEQ16</f>
        <v>#REF!</v>
      </c>
      <c r="NES158" s="62" t="s">
        <v>291</v>
      </c>
      <c r="NET158" s="123" t="e">
        <f>[32]Loka!#REF!</f>
        <v>#REF!</v>
      </c>
      <c r="NEU158" s="124" t="e">
        <f>[32]Loka!#REF!</f>
        <v>#REF!</v>
      </c>
      <c r="NEV158" s="125" t="e">
        <f>NET158*[31]Loka!_xlbgnm.NEU16</f>
        <v>#REF!</v>
      </c>
      <c r="NEW158" s="62" t="s">
        <v>291</v>
      </c>
      <c r="NEX158" s="123" t="e">
        <f>[32]Loka!#REF!</f>
        <v>#REF!</v>
      </c>
      <c r="NEY158" s="124" t="e">
        <f>[32]Loka!#REF!</f>
        <v>#REF!</v>
      </c>
      <c r="NEZ158" s="125" t="e">
        <f>NEX158*[31]Loka!_xlbgnm.NEY16</f>
        <v>#REF!</v>
      </c>
      <c r="NFA158" s="62" t="s">
        <v>291</v>
      </c>
      <c r="NFB158" s="123" t="e">
        <f>[32]Loka!#REF!</f>
        <v>#REF!</v>
      </c>
      <c r="NFC158" s="124" t="e">
        <f>[32]Loka!#REF!</f>
        <v>#REF!</v>
      </c>
      <c r="NFD158" s="125" t="e">
        <f>NFB158*[31]Loka!_xlbgnm.NFC16</f>
        <v>#REF!</v>
      </c>
      <c r="NFE158" s="62" t="s">
        <v>291</v>
      </c>
      <c r="NFF158" s="123" t="e">
        <f>[32]Loka!#REF!</f>
        <v>#REF!</v>
      </c>
      <c r="NFG158" s="124" t="e">
        <f>[32]Loka!#REF!</f>
        <v>#REF!</v>
      </c>
      <c r="NFH158" s="125" t="e">
        <f>NFF158*[31]Loka!_xlbgnm.NFG16</f>
        <v>#REF!</v>
      </c>
      <c r="NFI158" s="62" t="s">
        <v>291</v>
      </c>
      <c r="NFJ158" s="123" t="e">
        <f>[32]Loka!#REF!</f>
        <v>#REF!</v>
      </c>
      <c r="NFK158" s="124" t="e">
        <f>[32]Loka!#REF!</f>
        <v>#REF!</v>
      </c>
      <c r="NFL158" s="125" t="e">
        <f>NFJ158*[31]Loka!_xlbgnm.NFK16</f>
        <v>#REF!</v>
      </c>
      <c r="NFM158" s="62" t="s">
        <v>291</v>
      </c>
      <c r="NFN158" s="123" t="e">
        <f>[32]Loka!#REF!</f>
        <v>#REF!</v>
      </c>
      <c r="NFO158" s="124" t="e">
        <f>[32]Loka!#REF!</f>
        <v>#REF!</v>
      </c>
      <c r="NFP158" s="125" t="e">
        <f>NFN158*[31]Loka!_xlbgnm.NFO16</f>
        <v>#REF!</v>
      </c>
      <c r="NFQ158" s="62" t="s">
        <v>291</v>
      </c>
      <c r="NFR158" s="123" t="e">
        <f>[32]Loka!#REF!</f>
        <v>#REF!</v>
      </c>
      <c r="NFS158" s="124" t="e">
        <f>[32]Loka!#REF!</f>
        <v>#REF!</v>
      </c>
      <c r="NFT158" s="125" t="e">
        <f>NFR158*[31]Loka!_xlbgnm.NFS16</f>
        <v>#REF!</v>
      </c>
      <c r="NFU158" s="62" t="s">
        <v>291</v>
      </c>
      <c r="NFV158" s="123" t="e">
        <f>[32]Loka!#REF!</f>
        <v>#REF!</v>
      </c>
      <c r="NFW158" s="124" t="e">
        <f>[32]Loka!#REF!</f>
        <v>#REF!</v>
      </c>
      <c r="NFX158" s="125" t="e">
        <f>NFV158*[31]Loka!_xlbgnm.NFW16</f>
        <v>#REF!</v>
      </c>
      <c r="NFY158" s="62" t="s">
        <v>291</v>
      </c>
      <c r="NFZ158" s="123" t="e">
        <f>[32]Loka!#REF!</f>
        <v>#REF!</v>
      </c>
      <c r="NGA158" s="124" t="e">
        <f>[32]Loka!#REF!</f>
        <v>#REF!</v>
      </c>
      <c r="NGB158" s="125" t="e">
        <f>NFZ158*[31]Loka!_xlbgnm.NGA16</f>
        <v>#REF!</v>
      </c>
      <c r="NGC158" s="62" t="s">
        <v>291</v>
      </c>
      <c r="NGD158" s="123" t="e">
        <f>[32]Loka!#REF!</f>
        <v>#REF!</v>
      </c>
      <c r="NGE158" s="124" t="e">
        <f>[32]Loka!#REF!</f>
        <v>#REF!</v>
      </c>
      <c r="NGF158" s="125" t="e">
        <f>NGD158*[31]Loka!_xlbgnm.NGE16</f>
        <v>#REF!</v>
      </c>
      <c r="NGG158" s="62" t="s">
        <v>291</v>
      </c>
      <c r="NGH158" s="123" t="e">
        <f>[32]Loka!#REF!</f>
        <v>#REF!</v>
      </c>
      <c r="NGI158" s="124" t="e">
        <f>[32]Loka!#REF!</f>
        <v>#REF!</v>
      </c>
      <c r="NGJ158" s="125" t="e">
        <f>NGH158*[31]Loka!_xlbgnm.NGI16</f>
        <v>#REF!</v>
      </c>
      <c r="NGK158" s="62" t="s">
        <v>291</v>
      </c>
      <c r="NGL158" s="123" t="e">
        <f>[32]Loka!#REF!</f>
        <v>#REF!</v>
      </c>
      <c r="NGM158" s="124" t="e">
        <f>[32]Loka!#REF!</f>
        <v>#REF!</v>
      </c>
      <c r="NGN158" s="125" t="e">
        <f>NGL158*[31]Loka!_xlbgnm.NGM16</f>
        <v>#REF!</v>
      </c>
      <c r="NGO158" s="62" t="s">
        <v>291</v>
      </c>
      <c r="NGP158" s="123" t="e">
        <f>[32]Loka!#REF!</f>
        <v>#REF!</v>
      </c>
      <c r="NGQ158" s="124" t="e">
        <f>[32]Loka!#REF!</f>
        <v>#REF!</v>
      </c>
      <c r="NGR158" s="125" t="e">
        <f>NGP158*[31]Loka!_xlbgnm.NGQ16</f>
        <v>#REF!</v>
      </c>
      <c r="NGS158" s="62" t="s">
        <v>291</v>
      </c>
      <c r="NGT158" s="123" t="e">
        <f>[32]Loka!#REF!</f>
        <v>#REF!</v>
      </c>
      <c r="NGU158" s="124" t="e">
        <f>[32]Loka!#REF!</f>
        <v>#REF!</v>
      </c>
      <c r="NGV158" s="125" t="e">
        <f>NGT158*[31]Loka!_xlbgnm.NGU16</f>
        <v>#REF!</v>
      </c>
      <c r="NGW158" s="62" t="s">
        <v>291</v>
      </c>
      <c r="NGX158" s="123" t="e">
        <f>[32]Loka!#REF!</f>
        <v>#REF!</v>
      </c>
      <c r="NGY158" s="124" t="e">
        <f>[32]Loka!#REF!</f>
        <v>#REF!</v>
      </c>
      <c r="NGZ158" s="125" t="e">
        <f>NGX158*[31]Loka!_xlbgnm.NGY16</f>
        <v>#REF!</v>
      </c>
      <c r="NHA158" s="62" t="s">
        <v>291</v>
      </c>
      <c r="NHB158" s="123" t="e">
        <f>[32]Loka!#REF!</f>
        <v>#REF!</v>
      </c>
      <c r="NHC158" s="124" t="e">
        <f>[32]Loka!#REF!</f>
        <v>#REF!</v>
      </c>
      <c r="NHD158" s="125" t="e">
        <f>NHB158*[31]Loka!_xlbgnm.NHC16</f>
        <v>#REF!</v>
      </c>
      <c r="NHE158" s="62" t="s">
        <v>291</v>
      </c>
      <c r="NHF158" s="123" t="e">
        <f>[32]Loka!#REF!</f>
        <v>#REF!</v>
      </c>
      <c r="NHG158" s="124" t="e">
        <f>[32]Loka!#REF!</f>
        <v>#REF!</v>
      </c>
      <c r="NHH158" s="125" t="e">
        <f>NHF158*[31]Loka!_xlbgnm.NHG16</f>
        <v>#REF!</v>
      </c>
      <c r="NHI158" s="62" t="s">
        <v>291</v>
      </c>
      <c r="NHJ158" s="123" t="e">
        <f>[32]Loka!#REF!</f>
        <v>#REF!</v>
      </c>
      <c r="NHK158" s="124" t="e">
        <f>[32]Loka!#REF!</f>
        <v>#REF!</v>
      </c>
      <c r="NHL158" s="125" t="e">
        <f>NHJ158*[31]Loka!_xlbgnm.NHK16</f>
        <v>#REF!</v>
      </c>
      <c r="NHM158" s="62" t="s">
        <v>291</v>
      </c>
      <c r="NHN158" s="123" t="e">
        <f>[32]Loka!#REF!</f>
        <v>#REF!</v>
      </c>
      <c r="NHO158" s="124" t="e">
        <f>[32]Loka!#REF!</f>
        <v>#REF!</v>
      </c>
      <c r="NHP158" s="125" t="e">
        <f>NHN158*[31]Loka!_xlbgnm.NHO16</f>
        <v>#REF!</v>
      </c>
      <c r="NHQ158" s="62" t="s">
        <v>291</v>
      </c>
      <c r="NHR158" s="123" t="e">
        <f>[32]Loka!#REF!</f>
        <v>#REF!</v>
      </c>
      <c r="NHS158" s="124" t="e">
        <f>[32]Loka!#REF!</f>
        <v>#REF!</v>
      </c>
      <c r="NHT158" s="125" t="e">
        <f>NHR158*[31]Loka!_xlbgnm.NHS16</f>
        <v>#REF!</v>
      </c>
      <c r="NHU158" s="62" t="s">
        <v>291</v>
      </c>
      <c r="NHV158" s="123" t="e">
        <f>[32]Loka!#REF!</f>
        <v>#REF!</v>
      </c>
      <c r="NHW158" s="124" t="e">
        <f>[32]Loka!#REF!</f>
        <v>#REF!</v>
      </c>
      <c r="NHX158" s="125" t="e">
        <f>NHV158*[31]Loka!_xlbgnm.NHW16</f>
        <v>#REF!</v>
      </c>
      <c r="NHY158" s="62" t="s">
        <v>291</v>
      </c>
      <c r="NHZ158" s="123" t="e">
        <f>[32]Loka!#REF!</f>
        <v>#REF!</v>
      </c>
      <c r="NIA158" s="124" t="e">
        <f>[32]Loka!#REF!</f>
        <v>#REF!</v>
      </c>
      <c r="NIB158" s="125" t="e">
        <f>NHZ158*[31]Loka!_xlbgnm.NIA16</f>
        <v>#REF!</v>
      </c>
      <c r="NIC158" s="62" t="s">
        <v>291</v>
      </c>
      <c r="NID158" s="123" t="e">
        <f>[32]Loka!#REF!</f>
        <v>#REF!</v>
      </c>
      <c r="NIE158" s="124" t="e">
        <f>[32]Loka!#REF!</f>
        <v>#REF!</v>
      </c>
      <c r="NIF158" s="125" t="e">
        <f>NID158*[31]Loka!_xlbgnm.NIE16</f>
        <v>#REF!</v>
      </c>
      <c r="NIG158" s="62" t="s">
        <v>291</v>
      </c>
      <c r="NIH158" s="123" t="e">
        <f>[32]Loka!#REF!</f>
        <v>#REF!</v>
      </c>
      <c r="NII158" s="124" t="e">
        <f>[32]Loka!#REF!</f>
        <v>#REF!</v>
      </c>
      <c r="NIJ158" s="125" t="e">
        <f>NIH158*[31]Loka!_xlbgnm.NII16</f>
        <v>#REF!</v>
      </c>
      <c r="NIK158" s="62" t="s">
        <v>291</v>
      </c>
      <c r="NIL158" s="123" t="e">
        <f>[32]Loka!#REF!</f>
        <v>#REF!</v>
      </c>
      <c r="NIM158" s="124" t="e">
        <f>[32]Loka!#REF!</f>
        <v>#REF!</v>
      </c>
      <c r="NIN158" s="125" t="e">
        <f>NIL158*[31]Loka!_xlbgnm.NIM16</f>
        <v>#REF!</v>
      </c>
      <c r="NIO158" s="62" t="s">
        <v>291</v>
      </c>
      <c r="NIP158" s="123" t="e">
        <f>[32]Loka!#REF!</f>
        <v>#REF!</v>
      </c>
      <c r="NIQ158" s="124" t="e">
        <f>[32]Loka!#REF!</f>
        <v>#REF!</v>
      </c>
      <c r="NIR158" s="125" t="e">
        <f>NIP158*[31]Loka!_xlbgnm.NIQ16</f>
        <v>#REF!</v>
      </c>
      <c r="NIS158" s="62" t="s">
        <v>291</v>
      </c>
      <c r="NIT158" s="123" t="e">
        <f>[32]Loka!#REF!</f>
        <v>#REF!</v>
      </c>
      <c r="NIU158" s="124" t="e">
        <f>[32]Loka!#REF!</f>
        <v>#REF!</v>
      </c>
      <c r="NIV158" s="125" t="e">
        <f>NIT158*[31]Loka!_xlbgnm.NIU16</f>
        <v>#REF!</v>
      </c>
      <c r="NIW158" s="62" t="s">
        <v>291</v>
      </c>
      <c r="NIX158" s="123" t="e">
        <f>[32]Loka!#REF!</f>
        <v>#REF!</v>
      </c>
      <c r="NIY158" s="124" t="e">
        <f>[32]Loka!#REF!</f>
        <v>#REF!</v>
      </c>
      <c r="NIZ158" s="125" t="e">
        <f>NIX158*[31]Loka!_xlbgnm.NIY16</f>
        <v>#REF!</v>
      </c>
      <c r="NJA158" s="62" t="s">
        <v>291</v>
      </c>
      <c r="NJB158" s="123" t="e">
        <f>[32]Loka!#REF!</f>
        <v>#REF!</v>
      </c>
      <c r="NJC158" s="124" t="e">
        <f>[32]Loka!#REF!</f>
        <v>#REF!</v>
      </c>
      <c r="NJD158" s="125" t="e">
        <f>NJB158*[31]Loka!_xlbgnm.NJC16</f>
        <v>#REF!</v>
      </c>
      <c r="NJE158" s="62" t="s">
        <v>291</v>
      </c>
      <c r="NJF158" s="123" t="e">
        <f>[32]Loka!#REF!</f>
        <v>#REF!</v>
      </c>
      <c r="NJG158" s="124" t="e">
        <f>[32]Loka!#REF!</f>
        <v>#REF!</v>
      </c>
      <c r="NJH158" s="125" t="e">
        <f>NJF158*[31]Loka!_xlbgnm.NJG16</f>
        <v>#REF!</v>
      </c>
      <c r="NJI158" s="62" t="s">
        <v>291</v>
      </c>
      <c r="NJJ158" s="123" t="e">
        <f>[32]Loka!#REF!</f>
        <v>#REF!</v>
      </c>
      <c r="NJK158" s="124" t="e">
        <f>[32]Loka!#REF!</f>
        <v>#REF!</v>
      </c>
      <c r="NJL158" s="125" t="e">
        <f>NJJ158*[31]Loka!_xlbgnm.NJK16</f>
        <v>#REF!</v>
      </c>
      <c r="NJM158" s="62" t="s">
        <v>291</v>
      </c>
      <c r="NJN158" s="123" t="e">
        <f>[32]Loka!#REF!</f>
        <v>#REF!</v>
      </c>
      <c r="NJO158" s="124" t="e">
        <f>[32]Loka!#REF!</f>
        <v>#REF!</v>
      </c>
      <c r="NJP158" s="125" t="e">
        <f>NJN158*[31]Loka!_xlbgnm.NJO16</f>
        <v>#REF!</v>
      </c>
      <c r="NJQ158" s="62" t="s">
        <v>291</v>
      </c>
      <c r="NJR158" s="123" t="e">
        <f>[32]Loka!#REF!</f>
        <v>#REF!</v>
      </c>
      <c r="NJS158" s="124" t="e">
        <f>[32]Loka!#REF!</f>
        <v>#REF!</v>
      </c>
      <c r="NJT158" s="125" t="e">
        <f>NJR158*[31]Loka!_xlbgnm.NJS16</f>
        <v>#REF!</v>
      </c>
      <c r="NJU158" s="62" t="s">
        <v>291</v>
      </c>
      <c r="NJV158" s="123" t="e">
        <f>[32]Loka!#REF!</f>
        <v>#REF!</v>
      </c>
      <c r="NJW158" s="124" t="e">
        <f>[32]Loka!#REF!</f>
        <v>#REF!</v>
      </c>
      <c r="NJX158" s="125" t="e">
        <f>NJV158*[31]Loka!_xlbgnm.NJW16</f>
        <v>#REF!</v>
      </c>
      <c r="NJY158" s="62" t="s">
        <v>291</v>
      </c>
      <c r="NJZ158" s="123" t="e">
        <f>[32]Loka!#REF!</f>
        <v>#REF!</v>
      </c>
      <c r="NKA158" s="124" t="e">
        <f>[32]Loka!#REF!</f>
        <v>#REF!</v>
      </c>
      <c r="NKB158" s="125" t="e">
        <f>NJZ158*[31]Loka!_xlbgnm.NKA16</f>
        <v>#REF!</v>
      </c>
      <c r="NKC158" s="62" t="s">
        <v>291</v>
      </c>
      <c r="NKD158" s="123" t="e">
        <f>[32]Loka!#REF!</f>
        <v>#REF!</v>
      </c>
      <c r="NKE158" s="124" t="e">
        <f>[32]Loka!#REF!</f>
        <v>#REF!</v>
      </c>
      <c r="NKF158" s="125" t="e">
        <f>NKD158*[31]Loka!_xlbgnm.NKE16</f>
        <v>#REF!</v>
      </c>
      <c r="NKG158" s="62" t="s">
        <v>291</v>
      </c>
      <c r="NKH158" s="123" t="e">
        <f>[32]Loka!#REF!</f>
        <v>#REF!</v>
      </c>
      <c r="NKI158" s="124" t="e">
        <f>[32]Loka!#REF!</f>
        <v>#REF!</v>
      </c>
      <c r="NKJ158" s="125" t="e">
        <f>NKH158*[31]Loka!_xlbgnm.NKI16</f>
        <v>#REF!</v>
      </c>
      <c r="NKK158" s="62" t="s">
        <v>291</v>
      </c>
      <c r="NKL158" s="123" t="e">
        <f>[32]Loka!#REF!</f>
        <v>#REF!</v>
      </c>
      <c r="NKM158" s="124" t="e">
        <f>[32]Loka!#REF!</f>
        <v>#REF!</v>
      </c>
      <c r="NKN158" s="125" t="e">
        <f>NKL158*[31]Loka!_xlbgnm.NKM16</f>
        <v>#REF!</v>
      </c>
      <c r="NKO158" s="62" t="s">
        <v>291</v>
      </c>
      <c r="NKP158" s="123" t="e">
        <f>[32]Loka!#REF!</f>
        <v>#REF!</v>
      </c>
      <c r="NKQ158" s="124" t="e">
        <f>[32]Loka!#REF!</f>
        <v>#REF!</v>
      </c>
      <c r="NKR158" s="125" t="e">
        <f>NKP158*[31]Loka!_xlbgnm.NKQ16</f>
        <v>#REF!</v>
      </c>
      <c r="NKS158" s="62" t="s">
        <v>291</v>
      </c>
      <c r="NKT158" s="123" t="e">
        <f>[32]Loka!#REF!</f>
        <v>#REF!</v>
      </c>
      <c r="NKU158" s="124" t="e">
        <f>[32]Loka!#REF!</f>
        <v>#REF!</v>
      </c>
      <c r="NKV158" s="125" t="e">
        <f>NKT158*[31]Loka!_xlbgnm.NKU16</f>
        <v>#REF!</v>
      </c>
      <c r="NKW158" s="62" t="s">
        <v>291</v>
      </c>
      <c r="NKX158" s="123" t="e">
        <f>[32]Loka!#REF!</f>
        <v>#REF!</v>
      </c>
      <c r="NKY158" s="124" t="e">
        <f>[32]Loka!#REF!</f>
        <v>#REF!</v>
      </c>
      <c r="NKZ158" s="125" t="e">
        <f>NKX158*[31]Loka!_xlbgnm.NKY16</f>
        <v>#REF!</v>
      </c>
      <c r="NLA158" s="62" t="s">
        <v>291</v>
      </c>
      <c r="NLB158" s="123" t="e">
        <f>[32]Loka!#REF!</f>
        <v>#REF!</v>
      </c>
      <c r="NLC158" s="124" t="e">
        <f>[32]Loka!#REF!</f>
        <v>#REF!</v>
      </c>
      <c r="NLD158" s="125" t="e">
        <f>NLB158*[31]Loka!_xlbgnm.NLC16</f>
        <v>#REF!</v>
      </c>
      <c r="NLE158" s="62" t="s">
        <v>291</v>
      </c>
      <c r="NLF158" s="123" t="e">
        <f>[32]Loka!#REF!</f>
        <v>#REF!</v>
      </c>
      <c r="NLG158" s="124" t="e">
        <f>[32]Loka!#REF!</f>
        <v>#REF!</v>
      </c>
      <c r="NLH158" s="125" t="e">
        <f>NLF158*[31]Loka!_xlbgnm.NLG16</f>
        <v>#REF!</v>
      </c>
      <c r="NLI158" s="62" t="s">
        <v>291</v>
      </c>
      <c r="NLJ158" s="123" t="e">
        <f>[32]Loka!#REF!</f>
        <v>#REF!</v>
      </c>
      <c r="NLK158" s="124" t="e">
        <f>[32]Loka!#REF!</f>
        <v>#REF!</v>
      </c>
      <c r="NLL158" s="125" t="e">
        <f>NLJ158*[31]Loka!_xlbgnm.NLK16</f>
        <v>#REF!</v>
      </c>
      <c r="NLM158" s="62" t="s">
        <v>291</v>
      </c>
      <c r="NLN158" s="123" t="e">
        <f>[32]Loka!#REF!</f>
        <v>#REF!</v>
      </c>
      <c r="NLO158" s="124" t="e">
        <f>[32]Loka!#REF!</f>
        <v>#REF!</v>
      </c>
      <c r="NLP158" s="125" t="e">
        <f>NLN158*[31]Loka!_xlbgnm.NLO16</f>
        <v>#REF!</v>
      </c>
      <c r="NLQ158" s="62" t="s">
        <v>291</v>
      </c>
      <c r="NLR158" s="123" t="e">
        <f>[32]Loka!#REF!</f>
        <v>#REF!</v>
      </c>
      <c r="NLS158" s="124" t="e">
        <f>[32]Loka!#REF!</f>
        <v>#REF!</v>
      </c>
      <c r="NLT158" s="125" t="e">
        <f>NLR158*[31]Loka!_xlbgnm.NLS16</f>
        <v>#REF!</v>
      </c>
      <c r="NLU158" s="62" t="s">
        <v>291</v>
      </c>
      <c r="NLV158" s="123" t="e">
        <f>[32]Loka!#REF!</f>
        <v>#REF!</v>
      </c>
      <c r="NLW158" s="124" t="e">
        <f>[32]Loka!#REF!</f>
        <v>#REF!</v>
      </c>
      <c r="NLX158" s="125" t="e">
        <f>NLV158*[31]Loka!_xlbgnm.NLW16</f>
        <v>#REF!</v>
      </c>
      <c r="NLY158" s="62" t="s">
        <v>291</v>
      </c>
      <c r="NLZ158" s="123" t="e">
        <f>[32]Loka!#REF!</f>
        <v>#REF!</v>
      </c>
      <c r="NMA158" s="124" t="e">
        <f>[32]Loka!#REF!</f>
        <v>#REF!</v>
      </c>
      <c r="NMB158" s="125" t="e">
        <f>NLZ158*[31]Loka!_xlbgnm.NMA16</f>
        <v>#REF!</v>
      </c>
      <c r="NMC158" s="62" t="s">
        <v>291</v>
      </c>
      <c r="NMD158" s="123" t="e">
        <f>[32]Loka!#REF!</f>
        <v>#REF!</v>
      </c>
      <c r="NME158" s="124" t="e">
        <f>[32]Loka!#REF!</f>
        <v>#REF!</v>
      </c>
      <c r="NMF158" s="125" t="e">
        <f>NMD158*[31]Loka!_xlbgnm.NME16</f>
        <v>#REF!</v>
      </c>
      <c r="NMG158" s="62" t="s">
        <v>291</v>
      </c>
      <c r="NMH158" s="123" t="e">
        <f>[32]Loka!#REF!</f>
        <v>#REF!</v>
      </c>
      <c r="NMI158" s="124" t="e">
        <f>[32]Loka!#REF!</f>
        <v>#REF!</v>
      </c>
      <c r="NMJ158" s="125" t="e">
        <f>NMH158*[31]Loka!_xlbgnm.NMI16</f>
        <v>#REF!</v>
      </c>
      <c r="NMK158" s="62" t="s">
        <v>291</v>
      </c>
      <c r="NML158" s="123" t="e">
        <f>[32]Loka!#REF!</f>
        <v>#REF!</v>
      </c>
      <c r="NMM158" s="124" t="e">
        <f>[32]Loka!#REF!</f>
        <v>#REF!</v>
      </c>
      <c r="NMN158" s="125" t="e">
        <f>NML158*[31]Loka!_xlbgnm.NMM16</f>
        <v>#REF!</v>
      </c>
      <c r="NMO158" s="62" t="s">
        <v>291</v>
      </c>
      <c r="NMP158" s="123" t="e">
        <f>[32]Loka!#REF!</f>
        <v>#REF!</v>
      </c>
      <c r="NMQ158" s="124" t="e">
        <f>[32]Loka!#REF!</f>
        <v>#REF!</v>
      </c>
      <c r="NMR158" s="125" t="e">
        <f>NMP158*[31]Loka!_xlbgnm.NMQ16</f>
        <v>#REF!</v>
      </c>
      <c r="NMS158" s="62" t="s">
        <v>291</v>
      </c>
      <c r="NMT158" s="123" t="e">
        <f>[32]Loka!#REF!</f>
        <v>#REF!</v>
      </c>
      <c r="NMU158" s="124" t="e">
        <f>[32]Loka!#REF!</f>
        <v>#REF!</v>
      </c>
      <c r="NMV158" s="125" t="e">
        <f>NMT158*[31]Loka!_xlbgnm.NMU16</f>
        <v>#REF!</v>
      </c>
      <c r="NMW158" s="62" t="s">
        <v>291</v>
      </c>
      <c r="NMX158" s="123" t="e">
        <f>[32]Loka!#REF!</f>
        <v>#REF!</v>
      </c>
      <c r="NMY158" s="124" t="e">
        <f>[32]Loka!#REF!</f>
        <v>#REF!</v>
      </c>
      <c r="NMZ158" s="125" t="e">
        <f>NMX158*[31]Loka!_xlbgnm.NMY16</f>
        <v>#REF!</v>
      </c>
      <c r="NNA158" s="62" t="s">
        <v>291</v>
      </c>
      <c r="NNB158" s="123" t="e">
        <f>[32]Loka!#REF!</f>
        <v>#REF!</v>
      </c>
      <c r="NNC158" s="124" t="e">
        <f>[32]Loka!#REF!</f>
        <v>#REF!</v>
      </c>
      <c r="NND158" s="125" t="e">
        <f>NNB158*[31]Loka!_xlbgnm.NNC16</f>
        <v>#REF!</v>
      </c>
      <c r="NNE158" s="62" t="s">
        <v>291</v>
      </c>
      <c r="NNF158" s="123" t="e">
        <f>[32]Loka!#REF!</f>
        <v>#REF!</v>
      </c>
      <c r="NNG158" s="124" t="e">
        <f>[32]Loka!#REF!</f>
        <v>#REF!</v>
      </c>
      <c r="NNH158" s="125" t="e">
        <f>NNF158*[31]Loka!_xlbgnm.NNG16</f>
        <v>#REF!</v>
      </c>
      <c r="NNI158" s="62" t="s">
        <v>291</v>
      </c>
      <c r="NNJ158" s="123" t="e">
        <f>[32]Loka!#REF!</f>
        <v>#REF!</v>
      </c>
      <c r="NNK158" s="124" t="e">
        <f>[32]Loka!#REF!</f>
        <v>#REF!</v>
      </c>
      <c r="NNL158" s="125" t="e">
        <f>NNJ158*[31]Loka!_xlbgnm.NNK16</f>
        <v>#REF!</v>
      </c>
      <c r="NNM158" s="62" t="s">
        <v>291</v>
      </c>
      <c r="NNN158" s="123" t="e">
        <f>[32]Loka!#REF!</f>
        <v>#REF!</v>
      </c>
      <c r="NNO158" s="124" t="e">
        <f>[32]Loka!#REF!</f>
        <v>#REF!</v>
      </c>
      <c r="NNP158" s="125" t="e">
        <f>NNN158*[31]Loka!_xlbgnm.NNO16</f>
        <v>#REF!</v>
      </c>
      <c r="NNQ158" s="62" t="s">
        <v>291</v>
      </c>
      <c r="NNR158" s="123" t="e">
        <f>[32]Loka!#REF!</f>
        <v>#REF!</v>
      </c>
      <c r="NNS158" s="124" t="e">
        <f>[32]Loka!#REF!</f>
        <v>#REF!</v>
      </c>
      <c r="NNT158" s="125" t="e">
        <f>NNR158*[31]Loka!_xlbgnm.NNS16</f>
        <v>#REF!</v>
      </c>
      <c r="NNU158" s="62" t="s">
        <v>291</v>
      </c>
      <c r="NNV158" s="123" t="e">
        <f>[32]Loka!#REF!</f>
        <v>#REF!</v>
      </c>
      <c r="NNW158" s="124" t="e">
        <f>[32]Loka!#REF!</f>
        <v>#REF!</v>
      </c>
      <c r="NNX158" s="125" t="e">
        <f>NNV158*[31]Loka!_xlbgnm.NNW16</f>
        <v>#REF!</v>
      </c>
      <c r="NNY158" s="62" t="s">
        <v>291</v>
      </c>
      <c r="NNZ158" s="123" t="e">
        <f>[32]Loka!#REF!</f>
        <v>#REF!</v>
      </c>
      <c r="NOA158" s="124" t="e">
        <f>[32]Loka!#REF!</f>
        <v>#REF!</v>
      </c>
      <c r="NOB158" s="125" t="e">
        <f>NNZ158*[31]Loka!_xlbgnm.NOA16</f>
        <v>#REF!</v>
      </c>
      <c r="NOC158" s="62" t="s">
        <v>291</v>
      </c>
      <c r="NOD158" s="123" t="e">
        <f>[32]Loka!#REF!</f>
        <v>#REF!</v>
      </c>
      <c r="NOE158" s="124" t="e">
        <f>[32]Loka!#REF!</f>
        <v>#REF!</v>
      </c>
      <c r="NOF158" s="125" t="e">
        <f>NOD158*[31]Loka!_xlbgnm.NOE16</f>
        <v>#REF!</v>
      </c>
      <c r="NOG158" s="62" t="s">
        <v>291</v>
      </c>
      <c r="NOH158" s="123" t="e">
        <f>[32]Loka!#REF!</f>
        <v>#REF!</v>
      </c>
      <c r="NOI158" s="124" t="e">
        <f>[32]Loka!#REF!</f>
        <v>#REF!</v>
      </c>
      <c r="NOJ158" s="125" t="e">
        <f>NOH158*[31]Loka!_xlbgnm.NOI16</f>
        <v>#REF!</v>
      </c>
      <c r="NOK158" s="62" t="s">
        <v>291</v>
      </c>
      <c r="NOL158" s="123" t="e">
        <f>[32]Loka!#REF!</f>
        <v>#REF!</v>
      </c>
      <c r="NOM158" s="124" t="e">
        <f>[32]Loka!#REF!</f>
        <v>#REF!</v>
      </c>
      <c r="NON158" s="125" t="e">
        <f>NOL158*[31]Loka!_xlbgnm.NOM16</f>
        <v>#REF!</v>
      </c>
      <c r="NOO158" s="62" t="s">
        <v>291</v>
      </c>
      <c r="NOP158" s="123" t="e">
        <f>[32]Loka!#REF!</f>
        <v>#REF!</v>
      </c>
      <c r="NOQ158" s="124" t="e">
        <f>[32]Loka!#REF!</f>
        <v>#REF!</v>
      </c>
      <c r="NOR158" s="125" t="e">
        <f>NOP158*[31]Loka!_xlbgnm.NOQ16</f>
        <v>#REF!</v>
      </c>
      <c r="NOS158" s="62" t="s">
        <v>291</v>
      </c>
      <c r="NOT158" s="123" t="e">
        <f>[32]Loka!#REF!</f>
        <v>#REF!</v>
      </c>
      <c r="NOU158" s="124" t="e">
        <f>[32]Loka!#REF!</f>
        <v>#REF!</v>
      </c>
      <c r="NOV158" s="125" t="e">
        <f>NOT158*[31]Loka!_xlbgnm.NOU16</f>
        <v>#REF!</v>
      </c>
      <c r="NOW158" s="62" t="s">
        <v>291</v>
      </c>
      <c r="NOX158" s="123" t="e">
        <f>[32]Loka!#REF!</f>
        <v>#REF!</v>
      </c>
      <c r="NOY158" s="124" t="e">
        <f>[32]Loka!#REF!</f>
        <v>#REF!</v>
      </c>
      <c r="NOZ158" s="125" t="e">
        <f>NOX158*[31]Loka!_xlbgnm.NOY16</f>
        <v>#REF!</v>
      </c>
      <c r="NPA158" s="62" t="s">
        <v>291</v>
      </c>
      <c r="NPB158" s="123" t="e">
        <f>[32]Loka!#REF!</f>
        <v>#REF!</v>
      </c>
      <c r="NPC158" s="124" t="e">
        <f>[32]Loka!#REF!</f>
        <v>#REF!</v>
      </c>
      <c r="NPD158" s="125" t="e">
        <f>NPB158*[31]Loka!_xlbgnm.NPC16</f>
        <v>#REF!</v>
      </c>
      <c r="NPE158" s="62" t="s">
        <v>291</v>
      </c>
      <c r="NPF158" s="123" t="e">
        <f>[32]Loka!#REF!</f>
        <v>#REF!</v>
      </c>
      <c r="NPG158" s="124" t="e">
        <f>[32]Loka!#REF!</f>
        <v>#REF!</v>
      </c>
      <c r="NPH158" s="125" t="e">
        <f>NPF158*[31]Loka!_xlbgnm.NPG16</f>
        <v>#REF!</v>
      </c>
      <c r="NPI158" s="62" t="s">
        <v>291</v>
      </c>
      <c r="NPJ158" s="123" t="e">
        <f>[32]Loka!#REF!</f>
        <v>#REF!</v>
      </c>
      <c r="NPK158" s="124" t="e">
        <f>[32]Loka!#REF!</f>
        <v>#REF!</v>
      </c>
      <c r="NPL158" s="125" t="e">
        <f>NPJ158*[31]Loka!_xlbgnm.NPK16</f>
        <v>#REF!</v>
      </c>
      <c r="NPM158" s="62" t="s">
        <v>291</v>
      </c>
      <c r="NPN158" s="123" t="e">
        <f>[32]Loka!#REF!</f>
        <v>#REF!</v>
      </c>
      <c r="NPO158" s="124" t="e">
        <f>[32]Loka!#REF!</f>
        <v>#REF!</v>
      </c>
      <c r="NPP158" s="125" t="e">
        <f>NPN158*[31]Loka!_xlbgnm.NPO16</f>
        <v>#REF!</v>
      </c>
      <c r="NPQ158" s="62" t="s">
        <v>291</v>
      </c>
      <c r="NPR158" s="123" t="e">
        <f>[32]Loka!#REF!</f>
        <v>#REF!</v>
      </c>
      <c r="NPS158" s="124" t="e">
        <f>[32]Loka!#REF!</f>
        <v>#REF!</v>
      </c>
      <c r="NPT158" s="125" t="e">
        <f>NPR158*[31]Loka!_xlbgnm.NPS16</f>
        <v>#REF!</v>
      </c>
      <c r="NPU158" s="62" t="s">
        <v>291</v>
      </c>
      <c r="NPV158" s="123" t="e">
        <f>[32]Loka!#REF!</f>
        <v>#REF!</v>
      </c>
      <c r="NPW158" s="124" t="e">
        <f>[32]Loka!#REF!</f>
        <v>#REF!</v>
      </c>
      <c r="NPX158" s="125" t="e">
        <f>NPV158*[31]Loka!_xlbgnm.NPW16</f>
        <v>#REF!</v>
      </c>
      <c r="NPY158" s="62" t="s">
        <v>291</v>
      </c>
      <c r="NPZ158" s="123" t="e">
        <f>[32]Loka!#REF!</f>
        <v>#REF!</v>
      </c>
      <c r="NQA158" s="124" t="e">
        <f>[32]Loka!#REF!</f>
        <v>#REF!</v>
      </c>
      <c r="NQB158" s="125" t="e">
        <f>NPZ158*[31]Loka!_xlbgnm.NQA16</f>
        <v>#REF!</v>
      </c>
      <c r="NQC158" s="62" t="s">
        <v>291</v>
      </c>
      <c r="NQD158" s="123" t="e">
        <f>[32]Loka!#REF!</f>
        <v>#REF!</v>
      </c>
      <c r="NQE158" s="124" t="e">
        <f>[32]Loka!#REF!</f>
        <v>#REF!</v>
      </c>
      <c r="NQF158" s="125" t="e">
        <f>NQD158*[31]Loka!_xlbgnm.NQE16</f>
        <v>#REF!</v>
      </c>
      <c r="NQG158" s="62" t="s">
        <v>291</v>
      </c>
      <c r="NQH158" s="123" t="e">
        <f>[32]Loka!#REF!</f>
        <v>#REF!</v>
      </c>
      <c r="NQI158" s="124" t="e">
        <f>[32]Loka!#REF!</f>
        <v>#REF!</v>
      </c>
      <c r="NQJ158" s="125" t="e">
        <f>NQH158*[31]Loka!_xlbgnm.NQI16</f>
        <v>#REF!</v>
      </c>
      <c r="NQK158" s="62" t="s">
        <v>291</v>
      </c>
      <c r="NQL158" s="123" t="e">
        <f>[32]Loka!#REF!</f>
        <v>#REF!</v>
      </c>
      <c r="NQM158" s="124" t="e">
        <f>[32]Loka!#REF!</f>
        <v>#REF!</v>
      </c>
      <c r="NQN158" s="125" t="e">
        <f>NQL158*[31]Loka!_xlbgnm.NQM16</f>
        <v>#REF!</v>
      </c>
      <c r="NQO158" s="62" t="s">
        <v>291</v>
      </c>
      <c r="NQP158" s="123" t="e">
        <f>[32]Loka!#REF!</f>
        <v>#REF!</v>
      </c>
      <c r="NQQ158" s="124" t="e">
        <f>[32]Loka!#REF!</f>
        <v>#REF!</v>
      </c>
      <c r="NQR158" s="125" t="e">
        <f>NQP158*[31]Loka!_xlbgnm.NQQ16</f>
        <v>#REF!</v>
      </c>
      <c r="NQS158" s="62" t="s">
        <v>291</v>
      </c>
      <c r="NQT158" s="123" t="e">
        <f>[32]Loka!#REF!</f>
        <v>#REF!</v>
      </c>
      <c r="NQU158" s="124" t="e">
        <f>[32]Loka!#REF!</f>
        <v>#REF!</v>
      </c>
      <c r="NQV158" s="125" t="e">
        <f>NQT158*[31]Loka!_xlbgnm.NQU16</f>
        <v>#REF!</v>
      </c>
      <c r="NQW158" s="62" t="s">
        <v>291</v>
      </c>
      <c r="NQX158" s="123" t="e">
        <f>[32]Loka!#REF!</f>
        <v>#REF!</v>
      </c>
      <c r="NQY158" s="124" t="e">
        <f>[32]Loka!#REF!</f>
        <v>#REF!</v>
      </c>
      <c r="NQZ158" s="125" t="e">
        <f>NQX158*[31]Loka!_xlbgnm.NQY16</f>
        <v>#REF!</v>
      </c>
      <c r="NRA158" s="62" t="s">
        <v>291</v>
      </c>
      <c r="NRB158" s="123" t="e">
        <f>[32]Loka!#REF!</f>
        <v>#REF!</v>
      </c>
      <c r="NRC158" s="124" t="e">
        <f>[32]Loka!#REF!</f>
        <v>#REF!</v>
      </c>
      <c r="NRD158" s="125" t="e">
        <f>NRB158*[31]Loka!_xlbgnm.NRC16</f>
        <v>#REF!</v>
      </c>
      <c r="NRE158" s="62" t="s">
        <v>291</v>
      </c>
      <c r="NRF158" s="123" t="e">
        <f>[32]Loka!#REF!</f>
        <v>#REF!</v>
      </c>
      <c r="NRG158" s="124" t="e">
        <f>[32]Loka!#REF!</f>
        <v>#REF!</v>
      </c>
      <c r="NRH158" s="125" t="e">
        <f>NRF158*[31]Loka!_xlbgnm.NRG16</f>
        <v>#REF!</v>
      </c>
      <c r="NRI158" s="62" t="s">
        <v>291</v>
      </c>
      <c r="NRJ158" s="123" t="e">
        <f>[32]Loka!#REF!</f>
        <v>#REF!</v>
      </c>
      <c r="NRK158" s="124" t="e">
        <f>[32]Loka!#REF!</f>
        <v>#REF!</v>
      </c>
      <c r="NRL158" s="125" t="e">
        <f>NRJ158*[31]Loka!_xlbgnm.NRK16</f>
        <v>#REF!</v>
      </c>
      <c r="NRM158" s="62" t="s">
        <v>291</v>
      </c>
      <c r="NRN158" s="123" t="e">
        <f>[32]Loka!#REF!</f>
        <v>#REF!</v>
      </c>
      <c r="NRO158" s="124" t="e">
        <f>[32]Loka!#REF!</f>
        <v>#REF!</v>
      </c>
      <c r="NRP158" s="125" t="e">
        <f>NRN158*[31]Loka!_xlbgnm.NRO16</f>
        <v>#REF!</v>
      </c>
      <c r="NRQ158" s="62" t="s">
        <v>291</v>
      </c>
      <c r="NRR158" s="123" t="e">
        <f>[32]Loka!#REF!</f>
        <v>#REF!</v>
      </c>
      <c r="NRS158" s="124" t="e">
        <f>[32]Loka!#REF!</f>
        <v>#REF!</v>
      </c>
      <c r="NRT158" s="125" t="e">
        <f>NRR158*[31]Loka!_xlbgnm.NRS16</f>
        <v>#REF!</v>
      </c>
      <c r="NRU158" s="62" t="s">
        <v>291</v>
      </c>
      <c r="NRV158" s="123" t="e">
        <f>[32]Loka!#REF!</f>
        <v>#REF!</v>
      </c>
      <c r="NRW158" s="124" t="e">
        <f>[32]Loka!#REF!</f>
        <v>#REF!</v>
      </c>
      <c r="NRX158" s="125" t="e">
        <f>NRV158*[31]Loka!_xlbgnm.NRW16</f>
        <v>#REF!</v>
      </c>
      <c r="NRY158" s="62" t="s">
        <v>291</v>
      </c>
      <c r="NRZ158" s="123" t="e">
        <f>[32]Loka!#REF!</f>
        <v>#REF!</v>
      </c>
      <c r="NSA158" s="124" t="e">
        <f>[32]Loka!#REF!</f>
        <v>#REF!</v>
      </c>
      <c r="NSB158" s="125" t="e">
        <f>NRZ158*[31]Loka!_xlbgnm.NSA16</f>
        <v>#REF!</v>
      </c>
      <c r="NSC158" s="62" t="s">
        <v>291</v>
      </c>
      <c r="NSD158" s="123" t="e">
        <f>[32]Loka!#REF!</f>
        <v>#REF!</v>
      </c>
      <c r="NSE158" s="124" t="e">
        <f>[32]Loka!#REF!</f>
        <v>#REF!</v>
      </c>
      <c r="NSF158" s="125" t="e">
        <f>NSD158*[31]Loka!_xlbgnm.NSE16</f>
        <v>#REF!</v>
      </c>
      <c r="NSG158" s="62" t="s">
        <v>291</v>
      </c>
      <c r="NSH158" s="123" t="e">
        <f>[32]Loka!#REF!</f>
        <v>#REF!</v>
      </c>
      <c r="NSI158" s="124" t="e">
        <f>[32]Loka!#REF!</f>
        <v>#REF!</v>
      </c>
      <c r="NSJ158" s="125" t="e">
        <f>NSH158*[31]Loka!_xlbgnm.NSI16</f>
        <v>#REF!</v>
      </c>
      <c r="NSK158" s="62" t="s">
        <v>291</v>
      </c>
      <c r="NSL158" s="123" t="e">
        <f>[32]Loka!#REF!</f>
        <v>#REF!</v>
      </c>
      <c r="NSM158" s="124" t="e">
        <f>[32]Loka!#REF!</f>
        <v>#REF!</v>
      </c>
      <c r="NSN158" s="125" t="e">
        <f>NSL158*[31]Loka!_xlbgnm.NSM16</f>
        <v>#REF!</v>
      </c>
      <c r="NSO158" s="62" t="s">
        <v>291</v>
      </c>
      <c r="NSP158" s="123" t="e">
        <f>[32]Loka!#REF!</f>
        <v>#REF!</v>
      </c>
      <c r="NSQ158" s="124" t="e">
        <f>[32]Loka!#REF!</f>
        <v>#REF!</v>
      </c>
      <c r="NSR158" s="125" t="e">
        <f>NSP158*[31]Loka!_xlbgnm.NSQ16</f>
        <v>#REF!</v>
      </c>
      <c r="NSS158" s="62" t="s">
        <v>291</v>
      </c>
      <c r="NST158" s="123" t="e">
        <f>[32]Loka!#REF!</f>
        <v>#REF!</v>
      </c>
      <c r="NSU158" s="124" t="e">
        <f>[32]Loka!#REF!</f>
        <v>#REF!</v>
      </c>
      <c r="NSV158" s="125" t="e">
        <f>NST158*[31]Loka!_xlbgnm.NSU16</f>
        <v>#REF!</v>
      </c>
      <c r="NSW158" s="62" t="s">
        <v>291</v>
      </c>
      <c r="NSX158" s="123" t="e">
        <f>[32]Loka!#REF!</f>
        <v>#REF!</v>
      </c>
      <c r="NSY158" s="124" t="e">
        <f>[32]Loka!#REF!</f>
        <v>#REF!</v>
      </c>
      <c r="NSZ158" s="125" t="e">
        <f>NSX158*[31]Loka!_xlbgnm.NSY16</f>
        <v>#REF!</v>
      </c>
      <c r="NTA158" s="62" t="s">
        <v>291</v>
      </c>
      <c r="NTB158" s="123" t="e">
        <f>[32]Loka!#REF!</f>
        <v>#REF!</v>
      </c>
      <c r="NTC158" s="124" t="e">
        <f>[32]Loka!#REF!</f>
        <v>#REF!</v>
      </c>
      <c r="NTD158" s="125" t="e">
        <f>NTB158*[31]Loka!_xlbgnm.NTC16</f>
        <v>#REF!</v>
      </c>
      <c r="NTE158" s="62" t="s">
        <v>291</v>
      </c>
      <c r="NTF158" s="123" t="e">
        <f>[32]Loka!#REF!</f>
        <v>#REF!</v>
      </c>
      <c r="NTG158" s="124" t="e">
        <f>[32]Loka!#REF!</f>
        <v>#REF!</v>
      </c>
      <c r="NTH158" s="125" t="e">
        <f>NTF158*[31]Loka!_xlbgnm.NTG16</f>
        <v>#REF!</v>
      </c>
      <c r="NTI158" s="62" t="s">
        <v>291</v>
      </c>
      <c r="NTJ158" s="123" t="e">
        <f>[32]Loka!#REF!</f>
        <v>#REF!</v>
      </c>
      <c r="NTK158" s="124" t="e">
        <f>[32]Loka!#REF!</f>
        <v>#REF!</v>
      </c>
      <c r="NTL158" s="125" t="e">
        <f>NTJ158*[31]Loka!_xlbgnm.NTK16</f>
        <v>#REF!</v>
      </c>
      <c r="NTM158" s="62" t="s">
        <v>291</v>
      </c>
      <c r="NTN158" s="123" t="e">
        <f>[32]Loka!#REF!</f>
        <v>#REF!</v>
      </c>
      <c r="NTO158" s="124" t="e">
        <f>[32]Loka!#REF!</f>
        <v>#REF!</v>
      </c>
      <c r="NTP158" s="125" t="e">
        <f>NTN158*[31]Loka!_xlbgnm.NTO16</f>
        <v>#REF!</v>
      </c>
      <c r="NTQ158" s="62" t="s">
        <v>291</v>
      </c>
      <c r="NTR158" s="123" t="e">
        <f>[32]Loka!#REF!</f>
        <v>#REF!</v>
      </c>
      <c r="NTS158" s="124" t="e">
        <f>[32]Loka!#REF!</f>
        <v>#REF!</v>
      </c>
      <c r="NTT158" s="125" t="e">
        <f>NTR158*[31]Loka!_xlbgnm.NTS16</f>
        <v>#REF!</v>
      </c>
      <c r="NTU158" s="62" t="s">
        <v>291</v>
      </c>
      <c r="NTV158" s="123" t="e">
        <f>[32]Loka!#REF!</f>
        <v>#REF!</v>
      </c>
      <c r="NTW158" s="124" t="e">
        <f>[32]Loka!#REF!</f>
        <v>#REF!</v>
      </c>
      <c r="NTX158" s="125" t="e">
        <f>NTV158*[31]Loka!_xlbgnm.NTW16</f>
        <v>#REF!</v>
      </c>
      <c r="NTY158" s="62" t="s">
        <v>291</v>
      </c>
      <c r="NTZ158" s="123" t="e">
        <f>[32]Loka!#REF!</f>
        <v>#REF!</v>
      </c>
      <c r="NUA158" s="124" t="e">
        <f>[32]Loka!#REF!</f>
        <v>#REF!</v>
      </c>
      <c r="NUB158" s="125" t="e">
        <f>NTZ158*[31]Loka!_xlbgnm.NUA16</f>
        <v>#REF!</v>
      </c>
      <c r="NUC158" s="62" t="s">
        <v>291</v>
      </c>
      <c r="NUD158" s="123" t="e">
        <f>[32]Loka!#REF!</f>
        <v>#REF!</v>
      </c>
      <c r="NUE158" s="124" t="e">
        <f>[32]Loka!#REF!</f>
        <v>#REF!</v>
      </c>
      <c r="NUF158" s="125" t="e">
        <f>NUD158*[31]Loka!_xlbgnm.NUE16</f>
        <v>#REF!</v>
      </c>
      <c r="NUG158" s="62" t="s">
        <v>291</v>
      </c>
      <c r="NUH158" s="123" t="e">
        <f>[32]Loka!#REF!</f>
        <v>#REF!</v>
      </c>
      <c r="NUI158" s="124" t="e">
        <f>[32]Loka!#REF!</f>
        <v>#REF!</v>
      </c>
      <c r="NUJ158" s="125" t="e">
        <f>NUH158*[31]Loka!_xlbgnm.NUI16</f>
        <v>#REF!</v>
      </c>
      <c r="NUK158" s="62" t="s">
        <v>291</v>
      </c>
      <c r="NUL158" s="123" t="e">
        <f>[32]Loka!#REF!</f>
        <v>#REF!</v>
      </c>
      <c r="NUM158" s="124" t="e">
        <f>[32]Loka!#REF!</f>
        <v>#REF!</v>
      </c>
      <c r="NUN158" s="125" t="e">
        <f>NUL158*[31]Loka!_xlbgnm.NUM16</f>
        <v>#REF!</v>
      </c>
      <c r="NUO158" s="62" t="s">
        <v>291</v>
      </c>
      <c r="NUP158" s="123" t="e">
        <f>[32]Loka!#REF!</f>
        <v>#REF!</v>
      </c>
      <c r="NUQ158" s="124" t="e">
        <f>[32]Loka!#REF!</f>
        <v>#REF!</v>
      </c>
      <c r="NUR158" s="125" t="e">
        <f>NUP158*[31]Loka!_xlbgnm.NUQ16</f>
        <v>#REF!</v>
      </c>
      <c r="NUS158" s="62" t="s">
        <v>291</v>
      </c>
      <c r="NUT158" s="123" t="e">
        <f>[32]Loka!#REF!</f>
        <v>#REF!</v>
      </c>
      <c r="NUU158" s="124" t="e">
        <f>[32]Loka!#REF!</f>
        <v>#REF!</v>
      </c>
      <c r="NUV158" s="125" t="e">
        <f>NUT158*[31]Loka!_xlbgnm.NUU16</f>
        <v>#REF!</v>
      </c>
      <c r="NUW158" s="62" t="s">
        <v>291</v>
      </c>
      <c r="NUX158" s="123" t="e">
        <f>[32]Loka!#REF!</f>
        <v>#REF!</v>
      </c>
      <c r="NUY158" s="124" t="e">
        <f>[32]Loka!#REF!</f>
        <v>#REF!</v>
      </c>
      <c r="NUZ158" s="125" t="e">
        <f>NUX158*[31]Loka!_xlbgnm.NUY16</f>
        <v>#REF!</v>
      </c>
      <c r="NVA158" s="62" t="s">
        <v>291</v>
      </c>
      <c r="NVB158" s="123" t="e">
        <f>[32]Loka!#REF!</f>
        <v>#REF!</v>
      </c>
      <c r="NVC158" s="124" t="e">
        <f>[32]Loka!#REF!</f>
        <v>#REF!</v>
      </c>
      <c r="NVD158" s="125" t="e">
        <f>NVB158*[31]Loka!_xlbgnm.NVC16</f>
        <v>#REF!</v>
      </c>
      <c r="NVE158" s="62" t="s">
        <v>291</v>
      </c>
      <c r="NVF158" s="123" t="e">
        <f>[32]Loka!#REF!</f>
        <v>#REF!</v>
      </c>
      <c r="NVG158" s="124" t="e">
        <f>[32]Loka!#REF!</f>
        <v>#REF!</v>
      </c>
      <c r="NVH158" s="125" t="e">
        <f>NVF158*[31]Loka!_xlbgnm.NVG16</f>
        <v>#REF!</v>
      </c>
      <c r="NVI158" s="62" t="s">
        <v>291</v>
      </c>
      <c r="NVJ158" s="123" t="e">
        <f>[32]Loka!#REF!</f>
        <v>#REF!</v>
      </c>
      <c r="NVK158" s="124" t="e">
        <f>[32]Loka!#REF!</f>
        <v>#REF!</v>
      </c>
      <c r="NVL158" s="125" t="e">
        <f>NVJ158*[31]Loka!_xlbgnm.NVK16</f>
        <v>#REF!</v>
      </c>
      <c r="NVM158" s="62" t="s">
        <v>291</v>
      </c>
      <c r="NVN158" s="123" t="e">
        <f>[32]Loka!#REF!</f>
        <v>#REF!</v>
      </c>
      <c r="NVO158" s="124" t="e">
        <f>[32]Loka!#REF!</f>
        <v>#REF!</v>
      </c>
      <c r="NVP158" s="125" t="e">
        <f>NVN158*[31]Loka!_xlbgnm.NVO16</f>
        <v>#REF!</v>
      </c>
      <c r="NVQ158" s="62" t="s">
        <v>291</v>
      </c>
      <c r="NVR158" s="123" t="e">
        <f>[32]Loka!#REF!</f>
        <v>#REF!</v>
      </c>
      <c r="NVS158" s="124" t="e">
        <f>[32]Loka!#REF!</f>
        <v>#REF!</v>
      </c>
      <c r="NVT158" s="125" t="e">
        <f>NVR158*[31]Loka!_xlbgnm.NVS16</f>
        <v>#REF!</v>
      </c>
      <c r="NVU158" s="62" t="s">
        <v>291</v>
      </c>
      <c r="NVV158" s="123" t="e">
        <f>[32]Loka!#REF!</f>
        <v>#REF!</v>
      </c>
      <c r="NVW158" s="124" t="e">
        <f>[32]Loka!#REF!</f>
        <v>#REF!</v>
      </c>
      <c r="NVX158" s="125" t="e">
        <f>NVV158*[31]Loka!_xlbgnm.NVW16</f>
        <v>#REF!</v>
      </c>
      <c r="NVY158" s="62" t="s">
        <v>291</v>
      </c>
      <c r="NVZ158" s="123" t="e">
        <f>[32]Loka!#REF!</f>
        <v>#REF!</v>
      </c>
      <c r="NWA158" s="124" t="e">
        <f>[32]Loka!#REF!</f>
        <v>#REF!</v>
      </c>
      <c r="NWB158" s="125" t="e">
        <f>NVZ158*[31]Loka!_xlbgnm.NWA16</f>
        <v>#REF!</v>
      </c>
      <c r="NWC158" s="62" t="s">
        <v>291</v>
      </c>
      <c r="NWD158" s="123" t="e">
        <f>[32]Loka!#REF!</f>
        <v>#REF!</v>
      </c>
      <c r="NWE158" s="124" t="e">
        <f>[32]Loka!#REF!</f>
        <v>#REF!</v>
      </c>
      <c r="NWF158" s="125" t="e">
        <f>NWD158*[31]Loka!_xlbgnm.NWE16</f>
        <v>#REF!</v>
      </c>
      <c r="NWG158" s="62" t="s">
        <v>291</v>
      </c>
      <c r="NWH158" s="123" t="e">
        <f>[32]Loka!#REF!</f>
        <v>#REF!</v>
      </c>
      <c r="NWI158" s="124" t="e">
        <f>[32]Loka!#REF!</f>
        <v>#REF!</v>
      </c>
      <c r="NWJ158" s="125" t="e">
        <f>NWH158*[31]Loka!_xlbgnm.NWI16</f>
        <v>#REF!</v>
      </c>
      <c r="NWK158" s="62" t="s">
        <v>291</v>
      </c>
      <c r="NWL158" s="123" t="e">
        <f>[32]Loka!#REF!</f>
        <v>#REF!</v>
      </c>
      <c r="NWM158" s="124" t="e">
        <f>[32]Loka!#REF!</f>
        <v>#REF!</v>
      </c>
      <c r="NWN158" s="125" t="e">
        <f>NWL158*[31]Loka!_xlbgnm.NWM16</f>
        <v>#REF!</v>
      </c>
      <c r="NWO158" s="62" t="s">
        <v>291</v>
      </c>
      <c r="NWP158" s="123" t="e">
        <f>[32]Loka!#REF!</f>
        <v>#REF!</v>
      </c>
      <c r="NWQ158" s="124" t="e">
        <f>[32]Loka!#REF!</f>
        <v>#REF!</v>
      </c>
      <c r="NWR158" s="125" t="e">
        <f>NWP158*[31]Loka!_xlbgnm.NWQ16</f>
        <v>#REF!</v>
      </c>
      <c r="NWS158" s="62" t="s">
        <v>291</v>
      </c>
      <c r="NWT158" s="123" t="e">
        <f>[32]Loka!#REF!</f>
        <v>#REF!</v>
      </c>
      <c r="NWU158" s="124" t="e">
        <f>[32]Loka!#REF!</f>
        <v>#REF!</v>
      </c>
      <c r="NWV158" s="125" t="e">
        <f>NWT158*[31]Loka!_xlbgnm.NWU16</f>
        <v>#REF!</v>
      </c>
      <c r="NWW158" s="62" t="s">
        <v>291</v>
      </c>
      <c r="NWX158" s="123" t="e">
        <f>[32]Loka!#REF!</f>
        <v>#REF!</v>
      </c>
      <c r="NWY158" s="124" t="e">
        <f>[32]Loka!#REF!</f>
        <v>#REF!</v>
      </c>
      <c r="NWZ158" s="125" t="e">
        <f>NWX158*[31]Loka!_xlbgnm.NWY16</f>
        <v>#REF!</v>
      </c>
      <c r="NXA158" s="62" t="s">
        <v>291</v>
      </c>
      <c r="NXB158" s="123" t="e">
        <f>[32]Loka!#REF!</f>
        <v>#REF!</v>
      </c>
      <c r="NXC158" s="124" t="e">
        <f>[32]Loka!#REF!</f>
        <v>#REF!</v>
      </c>
      <c r="NXD158" s="125" t="e">
        <f>NXB158*[31]Loka!_xlbgnm.NXC16</f>
        <v>#REF!</v>
      </c>
      <c r="NXE158" s="62" t="s">
        <v>291</v>
      </c>
      <c r="NXF158" s="123" t="e">
        <f>[32]Loka!#REF!</f>
        <v>#REF!</v>
      </c>
      <c r="NXG158" s="124" t="e">
        <f>[32]Loka!#REF!</f>
        <v>#REF!</v>
      </c>
      <c r="NXH158" s="125" t="e">
        <f>NXF158*[31]Loka!_xlbgnm.NXG16</f>
        <v>#REF!</v>
      </c>
      <c r="NXI158" s="62" t="s">
        <v>291</v>
      </c>
      <c r="NXJ158" s="123" t="e">
        <f>[32]Loka!#REF!</f>
        <v>#REF!</v>
      </c>
      <c r="NXK158" s="124" t="e">
        <f>[32]Loka!#REF!</f>
        <v>#REF!</v>
      </c>
      <c r="NXL158" s="125" t="e">
        <f>NXJ158*[31]Loka!_xlbgnm.NXK16</f>
        <v>#REF!</v>
      </c>
      <c r="NXM158" s="62" t="s">
        <v>291</v>
      </c>
      <c r="NXN158" s="123" t="e">
        <f>[32]Loka!#REF!</f>
        <v>#REF!</v>
      </c>
      <c r="NXO158" s="124" t="e">
        <f>[32]Loka!#REF!</f>
        <v>#REF!</v>
      </c>
      <c r="NXP158" s="125" t="e">
        <f>NXN158*[31]Loka!_xlbgnm.NXO16</f>
        <v>#REF!</v>
      </c>
      <c r="NXQ158" s="62" t="s">
        <v>291</v>
      </c>
      <c r="NXR158" s="123" t="e">
        <f>[32]Loka!#REF!</f>
        <v>#REF!</v>
      </c>
      <c r="NXS158" s="124" t="e">
        <f>[32]Loka!#REF!</f>
        <v>#REF!</v>
      </c>
      <c r="NXT158" s="125" t="e">
        <f>NXR158*[31]Loka!_xlbgnm.NXS16</f>
        <v>#REF!</v>
      </c>
      <c r="NXU158" s="62" t="s">
        <v>291</v>
      </c>
      <c r="NXV158" s="123" t="e">
        <f>[32]Loka!#REF!</f>
        <v>#REF!</v>
      </c>
      <c r="NXW158" s="124" t="e">
        <f>[32]Loka!#REF!</f>
        <v>#REF!</v>
      </c>
      <c r="NXX158" s="125" t="e">
        <f>NXV158*[31]Loka!_xlbgnm.NXW16</f>
        <v>#REF!</v>
      </c>
      <c r="NXY158" s="62" t="s">
        <v>291</v>
      </c>
      <c r="NXZ158" s="123" t="e">
        <f>[32]Loka!#REF!</f>
        <v>#REF!</v>
      </c>
      <c r="NYA158" s="124" t="e">
        <f>[32]Loka!#REF!</f>
        <v>#REF!</v>
      </c>
      <c r="NYB158" s="125" t="e">
        <f>NXZ158*[31]Loka!_xlbgnm.NYA16</f>
        <v>#REF!</v>
      </c>
      <c r="NYC158" s="62" t="s">
        <v>291</v>
      </c>
      <c r="NYD158" s="123" t="e">
        <f>[32]Loka!#REF!</f>
        <v>#REF!</v>
      </c>
      <c r="NYE158" s="124" t="e">
        <f>[32]Loka!#REF!</f>
        <v>#REF!</v>
      </c>
      <c r="NYF158" s="125" t="e">
        <f>NYD158*[31]Loka!_xlbgnm.NYE16</f>
        <v>#REF!</v>
      </c>
      <c r="NYG158" s="62" t="s">
        <v>291</v>
      </c>
      <c r="NYH158" s="123" t="e">
        <f>[32]Loka!#REF!</f>
        <v>#REF!</v>
      </c>
      <c r="NYI158" s="124" t="e">
        <f>[32]Loka!#REF!</f>
        <v>#REF!</v>
      </c>
      <c r="NYJ158" s="125" t="e">
        <f>NYH158*[31]Loka!_xlbgnm.NYI16</f>
        <v>#REF!</v>
      </c>
      <c r="NYK158" s="62" t="s">
        <v>291</v>
      </c>
      <c r="NYL158" s="123" t="e">
        <f>[32]Loka!#REF!</f>
        <v>#REF!</v>
      </c>
      <c r="NYM158" s="124" t="e">
        <f>[32]Loka!#REF!</f>
        <v>#REF!</v>
      </c>
      <c r="NYN158" s="125" t="e">
        <f>NYL158*[31]Loka!_xlbgnm.NYM16</f>
        <v>#REF!</v>
      </c>
      <c r="NYO158" s="62" t="s">
        <v>291</v>
      </c>
      <c r="NYP158" s="123" t="e">
        <f>[32]Loka!#REF!</f>
        <v>#REF!</v>
      </c>
      <c r="NYQ158" s="124" t="e">
        <f>[32]Loka!#REF!</f>
        <v>#REF!</v>
      </c>
      <c r="NYR158" s="125" t="e">
        <f>NYP158*[31]Loka!_xlbgnm.NYQ16</f>
        <v>#REF!</v>
      </c>
      <c r="NYS158" s="62" t="s">
        <v>291</v>
      </c>
      <c r="NYT158" s="123" t="e">
        <f>[32]Loka!#REF!</f>
        <v>#REF!</v>
      </c>
      <c r="NYU158" s="124" t="e">
        <f>[32]Loka!#REF!</f>
        <v>#REF!</v>
      </c>
      <c r="NYV158" s="125" t="e">
        <f>NYT158*[31]Loka!_xlbgnm.NYU16</f>
        <v>#REF!</v>
      </c>
      <c r="NYW158" s="62" t="s">
        <v>291</v>
      </c>
      <c r="NYX158" s="123" t="e">
        <f>[32]Loka!#REF!</f>
        <v>#REF!</v>
      </c>
      <c r="NYY158" s="124" t="e">
        <f>[32]Loka!#REF!</f>
        <v>#REF!</v>
      </c>
      <c r="NYZ158" s="125" t="e">
        <f>NYX158*[31]Loka!_xlbgnm.NYY16</f>
        <v>#REF!</v>
      </c>
      <c r="NZA158" s="62" t="s">
        <v>291</v>
      </c>
      <c r="NZB158" s="123" t="e">
        <f>[32]Loka!#REF!</f>
        <v>#REF!</v>
      </c>
      <c r="NZC158" s="124" t="e">
        <f>[32]Loka!#REF!</f>
        <v>#REF!</v>
      </c>
      <c r="NZD158" s="125" t="e">
        <f>NZB158*[31]Loka!_xlbgnm.NZC16</f>
        <v>#REF!</v>
      </c>
      <c r="NZE158" s="62" t="s">
        <v>291</v>
      </c>
      <c r="NZF158" s="123" t="e">
        <f>[32]Loka!#REF!</f>
        <v>#REF!</v>
      </c>
      <c r="NZG158" s="124" t="e">
        <f>[32]Loka!#REF!</f>
        <v>#REF!</v>
      </c>
      <c r="NZH158" s="125" t="e">
        <f>NZF158*[31]Loka!_xlbgnm.NZG16</f>
        <v>#REF!</v>
      </c>
      <c r="NZI158" s="62" t="s">
        <v>291</v>
      </c>
      <c r="NZJ158" s="123" t="e">
        <f>[32]Loka!#REF!</f>
        <v>#REF!</v>
      </c>
      <c r="NZK158" s="124" t="e">
        <f>[32]Loka!#REF!</f>
        <v>#REF!</v>
      </c>
      <c r="NZL158" s="125" t="e">
        <f>NZJ158*[31]Loka!_xlbgnm.NZK16</f>
        <v>#REF!</v>
      </c>
      <c r="NZM158" s="62" t="s">
        <v>291</v>
      </c>
      <c r="NZN158" s="123" t="e">
        <f>[32]Loka!#REF!</f>
        <v>#REF!</v>
      </c>
      <c r="NZO158" s="124" t="e">
        <f>[32]Loka!#REF!</f>
        <v>#REF!</v>
      </c>
      <c r="NZP158" s="125" t="e">
        <f>NZN158*[31]Loka!_xlbgnm.NZO16</f>
        <v>#REF!</v>
      </c>
      <c r="NZQ158" s="62" t="s">
        <v>291</v>
      </c>
      <c r="NZR158" s="123" t="e">
        <f>[32]Loka!#REF!</f>
        <v>#REF!</v>
      </c>
      <c r="NZS158" s="124" t="e">
        <f>[32]Loka!#REF!</f>
        <v>#REF!</v>
      </c>
      <c r="NZT158" s="125" t="e">
        <f>NZR158*[31]Loka!_xlbgnm.NZS16</f>
        <v>#REF!</v>
      </c>
      <c r="NZU158" s="62" t="s">
        <v>291</v>
      </c>
      <c r="NZV158" s="123" t="e">
        <f>[32]Loka!#REF!</f>
        <v>#REF!</v>
      </c>
      <c r="NZW158" s="124" t="e">
        <f>[32]Loka!#REF!</f>
        <v>#REF!</v>
      </c>
      <c r="NZX158" s="125" t="e">
        <f>NZV158*[31]Loka!_xlbgnm.NZW16</f>
        <v>#REF!</v>
      </c>
      <c r="NZY158" s="62" t="s">
        <v>291</v>
      </c>
      <c r="NZZ158" s="123" t="e">
        <f>[32]Loka!#REF!</f>
        <v>#REF!</v>
      </c>
      <c r="OAA158" s="124" t="e">
        <f>[32]Loka!#REF!</f>
        <v>#REF!</v>
      </c>
      <c r="OAB158" s="125" t="e">
        <f>NZZ158*[31]Loka!_xlbgnm.OAA16</f>
        <v>#REF!</v>
      </c>
      <c r="OAC158" s="62" t="s">
        <v>291</v>
      </c>
      <c r="OAD158" s="123" t="e">
        <f>[32]Loka!#REF!</f>
        <v>#REF!</v>
      </c>
      <c r="OAE158" s="124" t="e">
        <f>[32]Loka!#REF!</f>
        <v>#REF!</v>
      </c>
      <c r="OAF158" s="125" t="e">
        <f>OAD158*[31]Loka!_xlbgnm.OAE16</f>
        <v>#REF!</v>
      </c>
      <c r="OAG158" s="62" t="s">
        <v>291</v>
      </c>
      <c r="OAH158" s="123" t="e">
        <f>[32]Loka!#REF!</f>
        <v>#REF!</v>
      </c>
      <c r="OAI158" s="124" t="e">
        <f>[32]Loka!#REF!</f>
        <v>#REF!</v>
      </c>
      <c r="OAJ158" s="125" t="e">
        <f>OAH158*[31]Loka!_xlbgnm.OAI16</f>
        <v>#REF!</v>
      </c>
      <c r="OAK158" s="62" t="s">
        <v>291</v>
      </c>
      <c r="OAL158" s="123" t="e">
        <f>[32]Loka!#REF!</f>
        <v>#REF!</v>
      </c>
      <c r="OAM158" s="124" t="e">
        <f>[32]Loka!#REF!</f>
        <v>#REF!</v>
      </c>
      <c r="OAN158" s="125" t="e">
        <f>OAL158*[31]Loka!_xlbgnm.OAM16</f>
        <v>#REF!</v>
      </c>
      <c r="OAO158" s="62" t="s">
        <v>291</v>
      </c>
      <c r="OAP158" s="123" t="e">
        <f>[32]Loka!#REF!</f>
        <v>#REF!</v>
      </c>
      <c r="OAQ158" s="124" t="e">
        <f>[32]Loka!#REF!</f>
        <v>#REF!</v>
      </c>
      <c r="OAR158" s="125" t="e">
        <f>OAP158*[31]Loka!_xlbgnm.OAQ16</f>
        <v>#REF!</v>
      </c>
      <c r="OAS158" s="62" t="s">
        <v>291</v>
      </c>
      <c r="OAT158" s="123" t="e">
        <f>[32]Loka!#REF!</f>
        <v>#REF!</v>
      </c>
      <c r="OAU158" s="124" t="e">
        <f>[32]Loka!#REF!</f>
        <v>#REF!</v>
      </c>
      <c r="OAV158" s="125" t="e">
        <f>OAT158*[31]Loka!_xlbgnm.OAU16</f>
        <v>#REF!</v>
      </c>
      <c r="OAW158" s="62" t="s">
        <v>291</v>
      </c>
      <c r="OAX158" s="123" t="e">
        <f>[32]Loka!#REF!</f>
        <v>#REF!</v>
      </c>
      <c r="OAY158" s="124" t="e">
        <f>[32]Loka!#REF!</f>
        <v>#REF!</v>
      </c>
      <c r="OAZ158" s="125" t="e">
        <f>OAX158*[31]Loka!_xlbgnm.OAY16</f>
        <v>#REF!</v>
      </c>
      <c r="OBA158" s="62" t="s">
        <v>291</v>
      </c>
      <c r="OBB158" s="123" t="e">
        <f>[32]Loka!#REF!</f>
        <v>#REF!</v>
      </c>
      <c r="OBC158" s="124" t="e">
        <f>[32]Loka!#REF!</f>
        <v>#REF!</v>
      </c>
      <c r="OBD158" s="125" t="e">
        <f>OBB158*[31]Loka!_xlbgnm.OBC16</f>
        <v>#REF!</v>
      </c>
      <c r="OBE158" s="62" t="s">
        <v>291</v>
      </c>
      <c r="OBF158" s="123" t="e">
        <f>[32]Loka!#REF!</f>
        <v>#REF!</v>
      </c>
      <c r="OBG158" s="124" t="e">
        <f>[32]Loka!#REF!</f>
        <v>#REF!</v>
      </c>
      <c r="OBH158" s="125" t="e">
        <f>OBF158*[31]Loka!_xlbgnm.OBG16</f>
        <v>#REF!</v>
      </c>
      <c r="OBI158" s="62" t="s">
        <v>291</v>
      </c>
      <c r="OBJ158" s="123" t="e">
        <f>[32]Loka!#REF!</f>
        <v>#REF!</v>
      </c>
      <c r="OBK158" s="124" t="e">
        <f>[32]Loka!#REF!</f>
        <v>#REF!</v>
      </c>
      <c r="OBL158" s="125" t="e">
        <f>OBJ158*[31]Loka!_xlbgnm.OBK16</f>
        <v>#REF!</v>
      </c>
      <c r="OBM158" s="62" t="s">
        <v>291</v>
      </c>
      <c r="OBN158" s="123" t="e">
        <f>[32]Loka!#REF!</f>
        <v>#REF!</v>
      </c>
      <c r="OBO158" s="124" t="e">
        <f>[32]Loka!#REF!</f>
        <v>#REF!</v>
      </c>
      <c r="OBP158" s="125" t="e">
        <f>OBN158*[31]Loka!_xlbgnm.OBO16</f>
        <v>#REF!</v>
      </c>
      <c r="OBQ158" s="62" t="s">
        <v>291</v>
      </c>
      <c r="OBR158" s="123" t="e">
        <f>[32]Loka!#REF!</f>
        <v>#REF!</v>
      </c>
      <c r="OBS158" s="124" t="e">
        <f>[32]Loka!#REF!</f>
        <v>#REF!</v>
      </c>
      <c r="OBT158" s="125" t="e">
        <f>OBR158*[31]Loka!_xlbgnm.OBS16</f>
        <v>#REF!</v>
      </c>
      <c r="OBU158" s="62" t="s">
        <v>291</v>
      </c>
      <c r="OBV158" s="123" t="e">
        <f>[32]Loka!#REF!</f>
        <v>#REF!</v>
      </c>
      <c r="OBW158" s="124" t="e">
        <f>[32]Loka!#REF!</f>
        <v>#REF!</v>
      </c>
      <c r="OBX158" s="125" t="e">
        <f>OBV158*[31]Loka!_xlbgnm.OBW16</f>
        <v>#REF!</v>
      </c>
      <c r="OBY158" s="62" t="s">
        <v>291</v>
      </c>
      <c r="OBZ158" s="123" t="e">
        <f>[32]Loka!#REF!</f>
        <v>#REF!</v>
      </c>
      <c r="OCA158" s="124" t="e">
        <f>[32]Loka!#REF!</f>
        <v>#REF!</v>
      </c>
      <c r="OCB158" s="125" t="e">
        <f>OBZ158*[31]Loka!_xlbgnm.OCA16</f>
        <v>#REF!</v>
      </c>
      <c r="OCC158" s="62" t="s">
        <v>291</v>
      </c>
      <c r="OCD158" s="123" t="e">
        <f>[32]Loka!#REF!</f>
        <v>#REF!</v>
      </c>
      <c r="OCE158" s="124" t="e">
        <f>[32]Loka!#REF!</f>
        <v>#REF!</v>
      </c>
      <c r="OCF158" s="125" t="e">
        <f>OCD158*[31]Loka!_xlbgnm.OCE16</f>
        <v>#REF!</v>
      </c>
      <c r="OCG158" s="62" t="s">
        <v>291</v>
      </c>
      <c r="OCH158" s="123" t="e">
        <f>[32]Loka!#REF!</f>
        <v>#REF!</v>
      </c>
      <c r="OCI158" s="124" t="e">
        <f>[32]Loka!#REF!</f>
        <v>#REF!</v>
      </c>
      <c r="OCJ158" s="125" t="e">
        <f>OCH158*[31]Loka!_xlbgnm.OCI16</f>
        <v>#REF!</v>
      </c>
      <c r="OCK158" s="62" t="s">
        <v>291</v>
      </c>
      <c r="OCL158" s="123" t="e">
        <f>[32]Loka!#REF!</f>
        <v>#REF!</v>
      </c>
      <c r="OCM158" s="124" t="e">
        <f>[32]Loka!#REF!</f>
        <v>#REF!</v>
      </c>
      <c r="OCN158" s="125" t="e">
        <f>OCL158*[31]Loka!_xlbgnm.OCM16</f>
        <v>#REF!</v>
      </c>
      <c r="OCO158" s="62" t="s">
        <v>291</v>
      </c>
      <c r="OCP158" s="123" t="e">
        <f>[32]Loka!#REF!</f>
        <v>#REF!</v>
      </c>
      <c r="OCQ158" s="124" t="e">
        <f>[32]Loka!#REF!</f>
        <v>#REF!</v>
      </c>
      <c r="OCR158" s="125" t="e">
        <f>OCP158*[31]Loka!_xlbgnm.OCQ16</f>
        <v>#REF!</v>
      </c>
      <c r="OCS158" s="62" t="s">
        <v>291</v>
      </c>
      <c r="OCT158" s="123" t="e">
        <f>[32]Loka!#REF!</f>
        <v>#REF!</v>
      </c>
      <c r="OCU158" s="124" t="e">
        <f>[32]Loka!#REF!</f>
        <v>#REF!</v>
      </c>
      <c r="OCV158" s="125" t="e">
        <f>OCT158*[31]Loka!_xlbgnm.OCU16</f>
        <v>#REF!</v>
      </c>
      <c r="OCW158" s="62" t="s">
        <v>291</v>
      </c>
      <c r="OCX158" s="123" t="e">
        <f>[32]Loka!#REF!</f>
        <v>#REF!</v>
      </c>
      <c r="OCY158" s="124" t="e">
        <f>[32]Loka!#REF!</f>
        <v>#REF!</v>
      </c>
      <c r="OCZ158" s="125" t="e">
        <f>OCX158*[31]Loka!_xlbgnm.OCY16</f>
        <v>#REF!</v>
      </c>
      <c r="ODA158" s="62" t="s">
        <v>291</v>
      </c>
      <c r="ODB158" s="123" t="e">
        <f>[32]Loka!#REF!</f>
        <v>#REF!</v>
      </c>
      <c r="ODC158" s="124" t="e">
        <f>[32]Loka!#REF!</f>
        <v>#REF!</v>
      </c>
      <c r="ODD158" s="125" t="e">
        <f>ODB158*[31]Loka!_xlbgnm.ODC16</f>
        <v>#REF!</v>
      </c>
      <c r="ODE158" s="62" t="s">
        <v>291</v>
      </c>
      <c r="ODF158" s="123" t="e">
        <f>[32]Loka!#REF!</f>
        <v>#REF!</v>
      </c>
      <c r="ODG158" s="124" t="e">
        <f>[32]Loka!#REF!</f>
        <v>#REF!</v>
      </c>
      <c r="ODH158" s="125" t="e">
        <f>ODF158*[31]Loka!_xlbgnm.ODG16</f>
        <v>#REF!</v>
      </c>
      <c r="ODI158" s="62" t="s">
        <v>291</v>
      </c>
      <c r="ODJ158" s="123" t="e">
        <f>[32]Loka!#REF!</f>
        <v>#REF!</v>
      </c>
      <c r="ODK158" s="124" t="e">
        <f>[32]Loka!#REF!</f>
        <v>#REF!</v>
      </c>
      <c r="ODL158" s="125" t="e">
        <f>ODJ158*[31]Loka!_xlbgnm.ODK16</f>
        <v>#REF!</v>
      </c>
      <c r="ODM158" s="62" t="s">
        <v>291</v>
      </c>
      <c r="ODN158" s="123" t="e">
        <f>[32]Loka!#REF!</f>
        <v>#REF!</v>
      </c>
      <c r="ODO158" s="124" t="e">
        <f>[32]Loka!#REF!</f>
        <v>#REF!</v>
      </c>
      <c r="ODP158" s="125" t="e">
        <f>ODN158*[31]Loka!_xlbgnm.ODO16</f>
        <v>#REF!</v>
      </c>
      <c r="ODQ158" s="62" t="s">
        <v>291</v>
      </c>
      <c r="ODR158" s="123" t="e">
        <f>[32]Loka!#REF!</f>
        <v>#REF!</v>
      </c>
      <c r="ODS158" s="124" t="e">
        <f>[32]Loka!#REF!</f>
        <v>#REF!</v>
      </c>
      <c r="ODT158" s="125" t="e">
        <f>ODR158*[31]Loka!_xlbgnm.ODS16</f>
        <v>#REF!</v>
      </c>
      <c r="ODU158" s="62" t="s">
        <v>291</v>
      </c>
      <c r="ODV158" s="123" t="e">
        <f>[32]Loka!#REF!</f>
        <v>#REF!</v>
      </c>
      <c r="ODW158" s="124" t="e">
        <f>[32]Loka!#REF!</f>
        <v>#REF!</v>
      </c>
      <c r="ODX158" s="125" t="e">
        <f>ODV158*[31]Loka!_xlbgnm.ODW16</f>
        <v>#REF!</v>
      </c>
      <c r="ODY158" s="62" t="s">
        <v>291</v>
      </c>
      <c r="ODZ158" s="123" t="e">
        <f>[32]Loka!#REF!</f>
        <v>#REF!</v>
      </c>
      <c r="OEA158" s="124" t="e">
        <f>[32]Loka!#REF!</f>
        <v>#REF!</v>
      </c>
      <c r="OEB158" s="125" t="e">
        <f>ODZ158*[31]Loka!_xlbgnm.OEA16</f>
        <v>#REF!</v>
      </c>
      <c r="OEC158" s="62" t="s">
        <v>291</v>
      </c>
      <c r="OED158" s="123" t="e">
        <f>[32]Loka!#REF!</f>
        <v>#REF!</v>
      </c>
      <c r="OEE158" s="124" t="e">
        <f>[32]Loka!#REF!</f>
        <v>#REF!</v>
      </c>
      <c r="OEF158" s="125" t="e">
        <f>OED158*[31]Loka!_xlbgnm.OEE16</f>
        <v>#REF!</v>
      </c>
      <c r="OEG158" s="62" t="s">
        <v>291</v>
      </c>
      <c r="OEH158" s="123" t="e">
        <f>[32]Loka!#REF!</f>
        <v>#REF!</v>
      </c>
      <c r="OEI158" s="124" t="e">
        <f>[32]Loka!#REF!</f>
        <v>#REF!</v>
      </c>
      <c r="OEJ158" s="125" t="e">
        <f>OEH158*[31]Loka!_xlbgnm.OEI16</f>
        <v>#REF!</v>
      </c>
      <c r="OEK158" s="62" t="s">
        <v>291</v>
      </c>
      <c r="OEL158" s="123" t="e">
        <f>[32]Loka!#REF!</f>
        <v>#REF!</v>
      </c>
      <c r="OEM158" s="124" t="e">
        <f>[32]Loka!#REF!</f>
        <v>#REF!</v>
      </c>
      <c r="OEN158" s="125" t="e">
        <f>OEL158*[31]Loka!_xlbgnm.OEM16</f>
        <v>#REF!</v>
      </c>
      <c r="OEO158" s="62" t="s">
        <v>291</v>
      </c>
      <c r="OEP158" s="123" t="e">
        <f>[32]Loka!#REF!</f>
        <v>#REF!</v>
      </c>
      <c r="OEQ158" s="124" t="e">
        <f>[32]Loka!#REF!</f>
        <v>#REF!</v>
      </c>
      <c r="OER158" s="125" t="e">
        <f>OEP158*[31]Loka!_xlbgnm.OEQ16</f>
        <v>#REF!</v>
      </c>
      <c r="OES158" s="62" t="s">
        <v>291</v>
      </c>
      <c r="OET158" s="123" t="e">
        <f>[32]Loka!#REF!</f>
        <v>#REF!</v>
      </c>
      <c r="OEU158" s="124" t="e">
        <f>[32]Loka!#REF!</f>
        <v>#REF!</v>
      </c>
      <c r="OEV158" s="125" t="e">
        <f>OET158*[31]Loka!_xlbgnm.OEU16</f>
        <v>#REF!</v>
      </c>
      <c r="OEW158" s="62" t="s">
        <v>291</v>
      </c>
      <c r="OEX158" s="123" t="e">
        <f>[32]Loka!#REF!</f>
        <v>#REF!</v>
      </c>
      <c r="OEY158" s="124" t="e">
        <f>[32]Loka!#REF!</f>
        <v>#REF!</v>
      </c>
      <c r="OEZ158" s="125" t="e">
        <f>OEX158*[31]Loka!_xlbgnm.OEY16</f>
        <v>#REF!</v>
      </c>
      <c r="OFA158" s="62" t="s">
        <v>291</v>
      </c>
      <c r="OFB158" s="123" t="e">
        <f>[32]Loka!#REF!</f>
        <v>#REF!</v>
      </c>
      <c r="OFC158" s="124" t="e">
        <f>[32]Loka!#REF!</f>
        <v>#REF!</v>
      </c>
      <c r="OFD158" s="125" t="e">
        <f>OFB158*[31]Loka!_xlbgnm.OFC16</f>
        <v>#REF!</v>
      </c>
      <c r="OFE158" s="62" t="s">
        <v>291</v>
      </c>
      <c r="OFF158" s="123" t="e">
        <f>[32]Loka!#REF!</f>
        <v>#REF!</v>
      </c>
      <c r="OFG158" s="124" t="e">
        <f>[32]Loka!#REF!</f>
        <v>#REF!</v>
      </c>
      <c r="OFH158" s="125" t="e">
        <f>OFF158*[31]Loka!_xlbgnm.OFG16</f>
        <v>#REF!</v>
      </c>
      <c r="OFI158" s="62" t="s">
        <v>291</v>
      </c>
      <c r="OFJ158" s="123" t="e">
        <f>[32]Loka!#REF!</f>
        <v>#REF!</v>
      </c>
      <c r="OFK158" s="124" t="e">
        <f>[32]Loka!#REF!</f>
        <v>#REF!</v>
      </c>
      <c r="OFL158" s="125" t="e">
        <f>OFJ158*[31]Loka!_xlbgnm.OFK16</f>
        <v>#REF!</v>
      </c>
      <c r="OFM158" s="62" t="s">
        <v>291</v>
      </c>
      <c r="OFN158" s="123" t="e">
        <f>[32]Loka!#REF!</f>
        <v>#REF!</v>
      </c>
      <c r="OFO158" s="124" t="e">
        <f>[32]Loka!#REF!</f>
        <v>#REF!</v>
      </c>
      <c r="OFP158" s="125" t="e">
        <f>OFN158*[31]Loka!_xlbgnm.OFO16</f>
        <v>#REF!</v>
      </c>
      <c r="OFQ158" s="62" t="s">
        <v>291</v>
      </c>
      <c r="OFR158" s="123" t="e">
        <f>[32]Loka!#REF!</f>
        <v>#REF!</v>
      </c>
      <c r="OFS158" s="124" t="e">
        <f>[32]Loka!#REF!</f>
        <v>#REF!</v>
      </c>
      <c r="OFT158" s="125" t="e">
        <f>OFR158*[31]Loka!_xlbgnm.OFS16</f>
        <v>#REF!</v>
      </c>
      <c r="OFU158" s="62" t="s">
        <v>291</v>
      </c>
      <c r="OFV158" s="123" t="e">
        <f>[32]Loka!#REF!</f>
        <v>#REF!</v>
      </c>
      <c r="OFW158" s="124" t="e">
        <f>[32]Loka!#REF!</f>
        <v>#REF!</v>
      </c>
      <c r="OFX158" s="125" t="e">
        <f>OFV158*[31]Loka!_xlbgnm.OFW16</f>
        <v>#REF!</v>
      </c>
      <c r="OFY158" s="62" t="s">
        <v>291</v>
      </c>
      <c r="OFZ158" s="123" t="e">
        <f>[32]Loka!#REF!</f>
        <v>#REF!</v>
      </c>
      <c r="OGA158" s="124" t="e">
        <f>[32]Loka!#REF!</f>
        <v>#REF!</v>
      </c>
      <c r="OGB158" s="125" t="e">
        <f>OFZ158*[31]Loka!_xlbgnm.OGA16</f>
        <v>#REF!</v>
      </c>
      <c r="OGC158" s="62" t="s">
        <v>291</v>
      </c>
      <c r="OGD158" s="123" t="e">
        <f>[32]Loka!#REF!</f>
        <v>#REF!</v>
      </c>
      <c r="OGE158" s="124" t="e">
        <f>[32]Loka!#REF!</f>
        <v>#REF!</v>
      </c>
      <c r="OGF158" s="125" t="e">
        <f>OGD158*[31]Loka!_xlbgnm.OGE16</f>
        <v>#REF!</v>
      </c>
      <c r="OGG158" s="62" t="s">
        <v>291</v>
      </c>
      <c r="OGH158" s="123" t="e">
        <f>[32]Loka!#REF!</f>
        <v>#REF!</v>
      </c>
      <c r="OGI158" s="124" t="e">
        <f>[32]Loka!#REF!</f>
        <v>#REF!</v>
      </c>
      <c r="OGJ158" s="125" t="e">
        <f>OGH158*[31]Loka!_xlbgnm.OGI16</f>
        <v>#REF!</v>
      </c>
      <c r="OGK158" s="62" t="s">
        <v>291</v>
      </c>
      <c r="OGL158" s="123" t="e">
        <f>[32]Loka!#REF!</f>
        <v>#REF!</v>
      </c>
      <c r="OGM158" s="124" t="e">
        <f>[32]Loka!#REF!</f>
        <v>#REF!</v>
      </c>
      <c r="OGN158" s="125" t="e">
        <f>OGL158*[31]Loka!_xlbgnm.OGM16</f>
        <v>#REF!</v>
      </c>
      <c r="OGO158" s="62" t="s">
        <v>291</v>
      </c>
      <c r="OGP158" s="123" t="e">
        <f>[32]Loka!#REF!</f>
        <v>#REF!</v>
      </c>
      <c r="OGQ158" s="124" t="e">
        <f>[32]Loka!#REF!</f>
        <v>#REF!</v>
      </c>
      <c r="OGR158" s="125" t="e">
        <f>OGP158*[31]Loka!_xlbgnm.OGQ16</f>
        <v>#REF!</v>
      </c>
      <c r="OGS158" s="62" t="s">
        <v>291</v>
      </c>
      <c r="OGT158" s="123" t="e">
        <f>[32]Loka!#REF!</f>
        <v>#REF!</v>
      </c>
      <c r="OGU158" s="124" t="e">
        <f>[32]Loka!#REF!</f>
        <v>#REF!</v>
      </c>
      <c r="OGV158" s="125" t="e">
        <f>OGT158*[31]Loka!_xlbgnm.OGU16</f>
        <v>#REF!</v>
      </c>
      <c r="OGW158" s="62" t="s">
        <v>291</v>
      </c>
      <c r="OGX158" s="123" t="e">
        <f>[32]Loka!#REF!</f>
        <v>#REF!</v>
      </c>
      <c r="OGY158" s="124" t="e">
        <f>[32]Loka!#REF!</f>
        <v>#REF!</v>
      </c>
      <c r="OGZ158" s="125" t="e">
        <f>OGX158*[31]Loka!_xlbgnm.OGY16</f>
        <v>#REF!</v>
      </c>
      <c r="OHA158" s="62" t="s">
        <v>291</v>
      </c>
      <c r="OHB158" s="123" t="e">
        <f>[32]Loka!#REF!</f>
        <v>#REF!</v>
      </c>
      <c r="OHC158" s="124" t="e">
        <f>[32]Loka!#REF!</f>
        <v>#REF!</v>
      </c>
      <c r="OHD158" s="125" t="e">
        <f>OHB158*[31]Loka!_xlbgnm.OHC16</f>
        <v>#REF!</v>
      </c>
      <c r="OHE158" s="62" t="s">
        <v>291</v>
      </c>
      <c r="OHF158" s="123" t="e">
        <f>[32]Loka!#REF!</f>
        <v>#REF!</v>
      </c>
      <c r="OHG158" s="124" t="e">
        <f>[32]Loka!#REF!</f>
        <v>#REF!</v>
      </c>
      <c r="OHH158" s="125" t="e">
        <f>OHF158*[31]Loka!_xlbgnm.OHG16</f>
        <v>#REF!</v>
      </c>
      <c r="OHI158" s="62" t="s">
        <v>291</v>
      </c>
      <c r="OHJ158" s="123" t="e">
        <f>[32]Loka!#REF!</f>
        <v>#REF!</v>
      </c>
      <c r="OHK158" s="124" t="e">
        <f>[32]Loka!#REF!</f>
        <v>#REF!</v>
      </c>
      <c r="OHL158" s="125" t="e">
        <f>OHJ158*[31]Loka!_xlbgnm.OHK16</f>
        <v>#REF!</v>
      </c>
      <c r="OHM158" s="62" t="s">
        <v>291</v>
      </c>
      <c r="OHN158" s="123" t="e">
        <f>[32]Loka!#REF!</f>
        <v>#REF!</v>
      </c>
      <c r="OHO158" s="124" t="e">
        <f>[32]Loka!#REF!</f>
        <v>#REF!</v>
      </c>
      <c r="OHP158" s="125" t="e">
        <f>OHN158*[31]Loka!_xlbgnm.OHO16</f>
        <v>#REF!</v>
      </c>
      <c r="OHQ158" s="62" t="s">
        <v>291</v>
      </c>
      <c r="OHR158" s="123" t="e">
        <f>[32]Loka!#REF!</f>
        <v>#REF!</v>
      </c>
      <c r="OHS158" s="124" t="e">
        <f>[32]Loka!#REF!</f>
        <v>#REF!</v>
      </c>
      <c r="OHT158" s="125" t="e">
        <f>OHR158*[31]Loka!_xlbgnm.OHS16</f>
        <v>#REF!</v>
      </c>
      <c r="OHU158" s="62" t="s">
        <v>291</v>
      </c>
      <c r="OHV158" s="123" t="e">
        <f>[32]Loka!#REF!</f>
        <v>#REF!</v>
      </c>
      <c r="OHW158" s="124" t="e">
        <f>[32]Loka!#REF!</f>
        <v>#REF!</v>
      </c>
      <c r="OHX158" s="125" t="e">
        <f>OHV158*[31]Loka!_xlbgnm.OHW16</f>
        <v>#REF!</v>
      </c>
      <c r="OHY158" s="62" t="s">
        <v>291</v>
      </c>
      <c r="OHZ158" s="123" t="e">
        <f>[32]Loka!#REF!</f>
        <v>#REF!</v>
      </c>
      <c r="OIA158" s="124" t="e">
        <f>[32]Loka!#REF!</f>
        <v>#REF!</v>
      </c>
      <c r="OIB158" s="125" t="e">
        <f>OHZ158*[31]Loka!_xlbgnm.OIA16</f>
        <v>#REF!</v>
      </c>
      <c r="OIC158" s="62" t="s">
        <v>291</v>
      </c>
      <c r="OID158" s="123" t="e">
        <f>[32]Loka!#REF!</f>
        <v>#REF!</v>
      </c>
      <c r="OIE158" s="124" t="e">
        <f>[32]Loka!#REF!</f>
        <v>#REF!</v>
      </c>
      <c r="OIF158" s="125" t="e">
        <f>OID158*[31]Loka!_xlbgnm.OIE16</f>
        <v>#REF!</v>
      </c>
      <c r="OIG158" s="62" t="s">
        <v>291</v>
      </c>
      <c r="OIH158" s="123" t="e">
        <f>[32]Loka!#REF!</f>
        <v>#REF!</v>
      </c>
      <c r="OII158" s="124" t="e">
        <f>[32]Loka!#REF!</f>
        <v>#REF!</v>
      </c>
      <c r="OIJ158" s="125" t="e">
        <f>OIH158*[31]Loka!_xlbgnm.OII16</f>
        <v>#REF!</v>
      </c>
      <c r="OIK158" s="62" t="s">
        <v>291</v>
      </c>
      <c r="OIL158" s="123" t="e">
        <f>[32]Loka!#REF!</f>
        <v>#REF!</v>
      </c>
      <c r="OIM158" s="124" t="e">
        <f>[32]Loka!#REF!</f>
        <v>#REF!</v>
      </c>
      <c r="OIN158" s="125" t="e">
        <f>OIL158*[31]Loka!_xlbgnm.OIM16</f>
        <v>#REF!</v>
      </c>
      <c r="OIO158" s="62" t="s">
        <v>291</v>
      </c>
      <c r="OIP158" s="123" t="e">
        <f>[32]Loka!#REF!</f>
        <v>#REF!</v>
      </c>
      <c r="OIQ158" s="124" t="e">
        <f>[32]Loka!#REF!</f>
        <v>#REF!</v>
      </c>
      <c r="OIR158" s="125" t="e">
        <f>OIP158*[31]Loka!_xlbgnm.OIQ16</f>
        <v>#REF!</v>
      </c>
      <c r="OIS158" s="62" t="s">
        <v>291</v>
      </c>
      <c r="OIT158" s="123" t="e">
        <f>[32]Loka!#REF!</f>
        <v>#REF!</v>
      </c>
      <c r="OIU158" s="124" t="e">
        <f>[32]Loka!#REF!</f>
        <v>#REF!</v>
      </c>
      <c r="OIV158" s="125" t="e">
        <f>OIT158*[31]Loka!_xlbgnm.OIU16</f>
        <v>#REF!</v>
      </c>
      <c r="OIW158" s="62" t="s">
        <v>291</v>
      </c>
      <c r="OIX158" s="123" t="e">
        <f>[32]Loka!#REF!</f>
        <v>#REF!</v>
      </c>
      <c r="OIY158" s="124" t="e">
        <f>[32]Loka!#REF!</f>
        <v>#REF!</v>
      </c>
      <c r="OIZ158" s="125" t="e">
        <f>OIX158*[31]Loka!_xlbgnm.OIY16</f>
        <v>#REF!</v>
      </c>
      <c r="OJA158" s="62" t="s">
        <v>291</v>
      </c>
      <c r="OJB158" s="123" t="e">
        <f>[32]Loka!#REF!</f>
        <v>#REF!</v>
      </c>
      <c r="OJC158" s="124" t="e">
        <f>[32]Loka!#REF!</f>
        <v>#REF!</v>
      </c>
      <c r="OJD158" s="125" t="e">
        <f>OJB158*[31]Loka!_xlbgnm.OJC16</f>
        <v>#REF!</v>
      </c>
      <c r="OJE158" s="62" t="s">
        <v>291</v>
      </c>
      <c r="OJF158" s="123" t="e">
        <f>[32]Loka!#REF!</f>
        <v>#REF!</v>
      </c>
      <c r="OJG158" s="124" t="e">
        <f>[32]Loka!#REF!</f>
        <v>#REF!</v>
      </c>
      <c r="OJH158" s="125" t="e">
        <f>OJF158*[31]Loka!_xlbgnm.OJG16</f>
        <v>#REF!</v>
      </c>
      <c r="OJI158" s="62" t="s">
        <v>291</v>
      </c>
      <c r="OJJ158" s="123" t="e">
        <f>[32]Loka!#REF!</f>
        <v>#REF!</v>
      </c>
      <c r="OJK158" s="124" t="e">
        <f>[32]Loka!#REF!</f>
        <v>#REF!</v>
      </c>
      <c r="OJL158" s="125" t="e">
        <f>OJJ158*[31]Loka!_xlbgnm.OJK16</f>
        <v>#REF!</v>
      </c>
      <c r="OJM158" s="62" t="s">
        <v>291</v>
      </c>
      <c r="OJN158" s="123" t="e">
        <f>[32]Loka!#REF!</f>
        <v>#REF!</v>
      </c>
      <c r="OJO158" s="124" t="e">
        <f>[32]Loka!#REF!</f>
        <v>#REF!</v>
      </c>
      <c r="OJP158" s="125" t="e">
        <f>OJN158*[31]Loka!_xlbgnm.OJO16</f>
        <v>#REF!</v>
      </c>
      <c r="OJQ158" s="62" t="s">
        <v>291</v>
      </c>
      <c r="OJR158" s="123" t="e">
        <f>[32]Loka!#REF!</f>
        <v>#REF!</v>
      </c>
      <c r="OJS158" s="124" t="e">
        <f>[32]Loka!#REF!</f>
        <v>#REF!</v>
      </c>
      <c r="OJT158" s="125" t="e">
        <f>OJR158*[31]Loka!_xlbgnm.OJS16</f>
        <v>#REF!</v>
      </c>
      <c r="OJU158" s="62" t="s">
        <v>291</v>
      </c>
      <c r="OJV158" s="123" t="e">
        <f>[32]Loka!#REF!</f>
        <v>#REF!</v>
      </c>
      <c r="OJW158" s="124" t="e">
        <f>[32]Loka!#REF!</f>
        <v>#REF!</v>
      </c>
      <c r="OJX158" s="125" t="e">
        <f>OJV158*[31]Loka!_xlbgnm.OJW16</f>
        <v>#REF!</v>
      </c>
      <c r="OJY158" s="62" t="s">
        <v>291</v>
      </c>
      <c r="OJZ158" s="123" t="e">
        <f>[32]Loka!#REF!</f>
        <v>#REF!</v>
      </c>
      <c r="OKA158" s="124" t="e">
        <f>[32]Loka!#REF!</f>
        <v>#REF!</v>
      </c>
      <c r="OKB158" s="125" t="e">
        <f>OJZ158*[31]Loka!_xlbgnm.OKA16</f>
        <v>#REF!</v>
      </c>
      <c r="OKC158" s="62" t="s">
        <v>291</v>
      </c>
      <c r="OKD158" s="123" t="e">
        <f>[32]Loka!#REF!</f>
        <v>#REF!</v>
      </c>
      <c r="OKE158" s="124" t="e">
        <f>[32]Loka!#REF!</f>
        <v>#REF!</v>
      </c>
      <c r="OKF158" s="125" t="e">
        <f>OKD158*[31]Loka!_xlbgnm.OKE16</f>
        <v>#REF!</v>
      </c>
      <c r="OKG158" s="62" t="s">
        <v>291</v>
      </c>
      <c r="OKH158" s="123" t="e">
        <f>[32]Loka!#REF!</f>
        <v>#REF!</v>
      </c>
      <c r="OKI158" s="124" t="e">
        <f>[32]Loka!#REF!</f>
        <v>#REF!</v>
      </c>
      <c r="OKJ158" s="125" t="e">
        <f>OKH158*[31]Loka!_xlbgnm.OKI16</f>
        <v>#REF!</v>
      </c>
      <c r="OKK158" s="62" t="s">
        <v>291</v>
      </c>
      <c r="OKL158" s="123" t="e">
        <f>[32]Loka!#REF!</f>
        <v>#REF!</v>
      </c>
      <c r="OKM158" s="124" t="e">
        <f>[32]Loka!#REF!</f>
        <v>#REF!</v>
      </c>
      <c r="OKN158" s="125" t="e">
        <f>OKL158*[31]Loka!_xlbgnm.OKM16</f>
        <v>#REF!</v>
      </c>
      <c r="OKO158" s="62" t="s">
        <v>291</v>
      </c>
      <c r="OKP158" s="123" t="e">
        <f>[32]Loka!#REF!</f>
        <v>#REF!</v>
      </c>
      <c r="OKQ158" s="124" t="e">
        <f>[32]Loka!#REF!</f>
        <v>#REF!</v>
      </c>
      <c r="OKR158" s="125" t="e">
        <f>OKP158*[31]Loka!_xlbgnm.OKQ16</f>
        <v>#REF!</v>
      </c>
      <c r="OKS158" s="62" t="s">
        <v>291</v>
      </c>
      <c r="OKT158" s="123" t="e">
        <f>[32]Loka!#REF!</f>
        <v>#REF!</v>
      </c>
      <c r="OKU158" s="124" t="e">
        <f>[32]Loka!#REF!</f>
        <v>#REF!</v>
      </c>
      <c r="OKV158" s="125" t="e">
        <f>OKT158*[31]Loka!_xlbgnm.OKU16</f>
        <v>#REF!</v>
      </c>
      <c r="OKW158" s="62" t="s">
        <v>291</v>
      </c>
      <c r="OKX158" s="123" t="e">
        <f>[32]Loka!#REF!</f>
        <v>#REF!</v>
      </c>
      <c r="OKY158" s="124" t="e">
        <f>[32]Loka!#REF!</f>
        <v>#REF!</v>
      </c>
      <c r="OKZ158" s="125" t="e">
        <f>OKX158*[31]Loka!_xlbgnm.OKY16</f>
        <v>#REF!</v>
      </c>
      <c r="OLA158" s="62" t="s">
        <v>291</v>
      </c>
      <c r="OLB158" s="123" t="e">
        <f>[32]Loka!#REF!</f>
        <v>#REF!</v>
      </c>
      <c r="OLC158" s="124" t="e">
        <f>[32]Loka!#REF!</f>
        <v>#REF!</v>
      </c>
      <c r="OLD158" s="125" t="e">
        <f>OLB158*[31]Loka!_xlbgnm.OLC16</f>
        <v>#REF!</v>
      </c>
      <c r="OLE158" s="62" t="s">
        <v>291</v>
      </c>
      <c r="OLF158" s="123" t="e">
        <f>[32]Loka!#REF!</f>
        <v>#REF!</v>
      </c>
      <c r="OLG158" s="124" t="e">
        <f>[32]Loka!#REF!</f>
        <v>#REF!</v>
      </c>
      <c r="OLH158" s="125" t="e">
        <f>OLF158*[31]Loka!_xlbgnm.OLG16</f>
        <v>#REF!</v>
      </c>
      <c r="OLI158" s="62" t="s">
        <v>291</v>
      </c>
      <c r="OLJ158" s="123" t="e">
        <f>[32]Loka!#REF!</f>
        <v>#REF!</v>
      </c>
      <c r="OLK158" s="124" t="e">
        <f>[32]Loka!#REF!</f>
        <v>#REF!</v>
      </c>
      <c r="OLL158" s="125" t="e">
        <f>OLJ158*[31]Loka!_xlbgnm.OLK16</f>
        <v>#REF!</v>
      </c>
      <c r="OLM158" s="62" t="s">
        <v>291</v>
      </c>
      <c r="OLN158" s="123" t="e">
        <f>[32]Loka!#REF!</f>
        <v>#REF!</v>
      </c>
      <c r="OLO158" s="124" t="e">
        <f>[32]Loka!#REF!</f>
        <v>#REF!</v>
      </c>
      <c r="OLP158" s="125" t="e">
        <f>OLN158*[31]Loka!_xlbgnm.OLO16</f>
        <v>#REF!</v>
      </c>
      <c r="OLQ158" s="62" t="s">
        <v>291</v>
      </c>
      <c r="OLR158" s="123" t="e">
        <f>[32]Loka!#REF!</f>
        <v>#REF!</v>
      </c>
      <c r="OLS158" s="124" t="e">
        <f>[32]Loka!#REF!</f>
        <v>#REF!</v>
      </c>
      <c r="OLT158" s="125" t="e">
        <f>OLR158*[31]Loka!_xlbgnm.OLS16</f>
        <v>#REF!</v>
      </c>
      <c r="OLU158" s="62" t="s">
        <v>291</v>
      </c>
      <c r="OLV158" s="123" t="e">
        <f>[32]Loka!#REF!</f>
        <v>#REF!</v>
      </c>
      <c r="OLW158" s="124" t="e">
        <f>[32]Loka!#REF!</f>
        <v>#REF!</v>
      </c>
      <c r="OLX158" s="125" t="e">
        <f>OLV158*[31]Loka!_xlbgnm.OLW16</f>
        <v>#REF!</v>
      </c>
      <c r="OLY158" s="62" t="s">
        <v>291</v>
      </c>
      <c r="OLZ158" s="123" t="e">
        <f>[32]Loka!#REF!</f>
        <v>#REF!</v>
      </c>
      <c r="OMA158" s="124" t="e">
        <f>[32]Loka!#REF!</f>
        <v>#REF!</v>
      </c>
      <c r="OMB158" s="125" t="e">
        <f>OLZ158*[31]Loka!_xlbgnm.OMA16</f>
        <v>#REF!</v>
      </c>
      <c r="OMC158" s="62" t="s">
        <v>291</v>
      </c>
      <c r="OMD158" s="123" t="e">
        <f>[32]Loka!#REF!</f>
        <v>#REF!</v>
      </c>
      <c r="OME158" s="124" t="e">
        <f>[32]Loka!#REF!</f>
        <v>#REF!</v>
      </c>
      <c r="OMF158" s="125" t="e">
        <f>OMD158*[31]Loka!_xlbgnm.OME16</f>
        <v>#REF!</v>
      </c>
      <c r="OMG158" s="62" t="s">
        <v>291</v>
      </c>
      <c r="OMH158" s="123" t="e">
        <f>[32]Loka!#REF!</f>
        <v>#REF!</v>
      </c>
      <c r="OMI158" s="124" t="e">
        <f>[32]Loka!#REF!</f>
        <v>#REF!</v>
      </c>
      <c r="OMJ158" s="125" t="e">
        <f>OMH158*[31]Loka!_xlbgnm.OMI16</f>
        <v>#REF!</v>
      </c>
      <c r="OMK158" s="62" t="s">
        <v>291</v>
      </c>
      <c r="OML158" s="123" t="e">
        <f>[32]Loka!#REF!</f>
        <v>#REF!</v>
      </c>
      <c r="OMM158" s="124" t="e">
        <f>[32]Loka!#REF!</f>
        <v>#REF!</v>
      </c>
      <c r="OMN158" s="125" t="e">
        <f>OML158*[31]Loka!_xlbgnm.OMM16</f>
        <v>#REF!</v>
      </c>
      <c r="OMO158" s="62" t="s">
        <v>291</v>
      </c>
      <c r="OMP158" s="123" t="e">
        <f>[32]Loka!#REF!</f>
        <v>#REF!</v>
      </c>
      <c r="OMQ158" s="124" t="e">
        <f>[32]Loka!#REF!</f>
        <v>#REF!</v>
      </c>
      <c r="OMR158" s="125" t="e">
        <f>OMP158*[31]Loka!_xlbgnm.OMQ16</f>
        <v>#REF!</v>
      </c>
      <c r="OMS158" s="62" t="s">
        <v>291</v>
      </c>
      <c r="OMT158" s="123" t="e">
        <f>[32]Loka!#REF!</f>
        <v>#REF!</v>
      </c>
      <c r="OMU158" s="124" t="e">
        <f>[32]Loka!#REF!</f>
        <v>#REF!</v>
      </c>
      <c r="OMV158" s="125" t="e">
        <f>OMT158*[31]Loka!_xlbgnm.OMU16</f>
        <v>#REF!</v>
      </c>
      <c r="OMW158" s="62" t="s">
        <v>291</v>
      </c>
      <c r="OMX158" s="123" t="e">
        <f>[32]Loka!#REF!</f>
        <v>#REF!</v>
      </c>
      <c r="OMY158" s="124" t="e">
        <f>[32]Loka!#REF!</f>
        <v>#REF!</v>
      </c>
      <c r="OMZ158" s="125" t="e">
        <f>OMX158*[31]Loka!_xlbgnm.OMY16</f>
        <v>#REF!</v>
      </c>
      <c r="ONA158" s="62" t="s">
        <v>291</v>
      </c>
      <c r="ONB158" s="123" t="e">
        <f>[32]Loka!#REF!</f>
        <v>#REF!</v>
      </c>
      <c r="ONC158" s="124" t="e">
        <f>[32]Loka!#REF!</f>
        <v>#REF!</v>
      </c>
      <c r="OND158" s="125" t="e">
        <f>ONB158*[31]Loka!_xlbgnm.ONC16</f>
        <v>#REF!</v>
      </c>
      <c r="ONE158" s="62" t="s">
        <v>291</v>
      </c>
      <c r="ONF158" s="123" t="e">
        <f>[32]Loka!#REF!</f>
        <v>#REF!</v>
      </c>
      <c r="ONG158" s="124" t="e">
        <f>[32]Loka!#REF!</f>
        <v>#REF!</v>
      </c>
      <c r="ONH158" s="125" t="e">
        <f>ONF158*[31]Loka!_xlbgnm.ONG16</f>
        <v>#REF!</v>
      </c>
      <c r="ONI158" s="62" t="s">
        <v>291</v>
      </c>
      <c r="ONJ158" s="123" t="e">
        <f>[32]Loka!#REF!</f>
        <v>#REF!</v>
      </c>
      <c r="ONK158" s="124" t="e">
        <f>[32]Loka!#REF!</f>
        <v>#REF!</v>
      </c>
      <c r="ONL158" s="125" t="e">
        <f>ONJ158*[31]Loka!_xlbgnm.ONK16</f>
        <v>#REF!</v>
      </c>
      <c r="ONM158" s="62" t="s">
        <v>291</v>
      </c>
      <c r="ONN158" s="123" t="e">
        <f>[32]Loka!#REF!</f>
        <v>#REF!</v>
      </c>
      <c r="ONO158" s="124" t="e">
        <f>[32]Loka!#REF!</f>
        <v>#REF!</v>
      </c>
      <c r="ONP158" s="125" t="e">
        <f>ONN158*[31]Loka!_xlbgnm.ONO16</f>
        <v>#REF!</v>
      </c>
      <c r="ONQ158" s="62" t="s">
        <v>291</v>
      </c>
      <c r="ONR158" s="123" t="e">
        <f>[32]Loka!#REF!</f>
        <v>#REF!</v>
      </c>
      <c r="ONS158" s="124" t="e">
        <f>[32]Loka!#REF!</f>
        <v>#REF!</v>
      </c>
      <c r="ONT158" s="125" t="e">
        <f>ONR158*[31]Loka!_xlbgnm.ONS16</f>
        <v>#REF!</v>
      </c>
      <c r="ONU158" s="62" t="s">
        <v>291</v>
      </c>
      <c r="ONV158" s="123" t="e">
        <f>[32]Loka!#REF!</f>
        <v>#REF!</v>
      </c>
      <c r="ONW158" s="124" t="e">
        <f>[32]Loka!#REF!</f>
        <v>#REF!</v>
      </c>
      <c r="ONX158" s="125" t="e">
        <f>ONV158*[31]Loka!_xlbgnm.ONW16</f>
        <v>#REF!</v>
      </c>
      <c r="ONY158" s="62" t="s">
        <v>291</v>
      </c>
      <c r="ONZ158" s="123" t="e">
        <f>[32]Loka!#REF!</f>
        <v>#REF!</v>
      </c>
      <c r="OOA158" s="124" t="e">
        <f>[32]Loka!#REF!</f>
        <v>#REF!</v>
      </c>
      <c r="OOB158" s="125" t="e">
        <f>ONZ158*[31]Loka!_xlbgnm.OOA16</f>
        <v>#REF!</v>
      </c>
      <c r="OOC158" s="62" t="s">
        <v>291</v>
      </c>
      <c r="OOD158" s="123" t="e">
        <f>[32]Loka!#REF!</f>
        <v>#REF!</v>
      </c>
      <c r="OOE158" s="124" t="e">
        <f>[32]Loka!#REF!</f>
        <v>#REF!</v>
      </c>
      <c r="OOF158" s="125" t="e">
        <f>OOD158*[31]Loka!_xlbgnm.OOE16</f>
        <v>#REF!</v>
      </c>
      <c r="OOG158" s="62" t="s">
        <v>291</v>
      </c>
      <c r="OOH158" s="123" t="e">
        <f>[32]Loka!#REF!</f>
        <v>#REF!</v>
      </c>
      <c r="OOI158" s="124" t="e">
        <f>[32]Loka!#REF!</f>
        <v>#REF!</v>
      </c>
      <c r="OOJ158" s="125" t="e">
        <f>OOH158*[31]Loka!_xlbgnm.OOI16</f>
        <v>#REF!</v>
      </c>
      <c r="OOK158" s="62" t="s">
        <v>291</v>
      </c>
      <c r="OOL158" s="123" t="e">
        <f>[32]Loka!#REF!</f>
        <v>#REF!</v>
      </c>
      <c r="OOM158" s="124" t="e">
        <f>[32]Loka!#REF!</f>
        <v>#REF!</v>
      </c>
      <c r="OON158" s="125" t="e">
        <f>OOL158*[31]Loka!_xlbgnm.OOM16</f>
        <v>#REF!</v>
      </c>
      <c r="OOO158" s="62" t="s">
        <v>291</v>
      </c>
      <c r="OOP158" s="123" t="e">
        <f>[32]Loka!#REF!</f>
        <v>#REF!</v>
      </c>
      <c r="OOQ158" s="124" t="e">
        <f>[32]Loka!#REF!</f>
        <v>#REF!</v>
      </c>
      <c r="OOR158" s="125" t="e">
        <f>OOP158*[31]Loka!_xlbgnm.OOQ16</f>
        <v>#REF!</v>
      </c>
      <c r="OOS158" s="62" t="s">
        <v>291</v>
      </c>
      <c r="OOT158" s="123" t="e">
        <f>[32]Loka!#REF!</f>
        <v>#REF!</v>
      </c>
      <c r="OOU158" s="124" t="e">
        <f>[32]Loka!#REF!</f>
        <v>#REF!</v>
      </c>
      <c r="OOV158" s="125" t="e">
        <f>OOT158*[31]Loka!_xlbgnm.OOU16</f>
        <v>#REF!</v>
      </c>
      <c r="OOW158" s="62" t="s">
        <v>291</v>
      </c>
      <c r="OOX158" s="123" t="e">
        <f>[32]Loka!#REF!</f>
        <v>#REF!</v>
      </c>
      <c r="OOY158" s="124" t="e">
        <f>[32]Loka!#REF!</f>
        <v>#REF!</v>
      </c>
      <c r="OOZ158" s="125" t="e">
        <f>OOX158*[31]Loka!_xlbgnm.OOY16</f>
        <v>#REF!</v>
      </c>
      <c r="OPA158" s="62" t="s">
        <v>291</v>
      </c>
      <c r="OPB158" s="123" t="e">
        <f>[32]Loka!#REF!</f>
        <v>#REF!</v>
      </c>
      <c r="OPC158" s="124" t="e">
        <f>[32]Loka!#REF!</f>
        <v>#REF!</v>
      </c>
      <c r="OPD158" s="125" t="e">
        <f>OPB158*[31]Loka!_xlbgnm.OPC16</f>
        <v>#REF!</v>
      </c>
      <c r="OPE158" s="62" t="s">
        <v>291</v>
      </c>
      <c r="OPF158" s="123" t="e">
        <f>[32]Loka!#REF!</f>
        <v>#REF!</v>
      </c>
      <c r="OPG158" s="124" t="e">
        <f>[32]Loka!#REF!</f>
        <v>#REF!</v>
      </c>
      <c r="OPH158" s="125" t="e">
        <f>OPF158*[31]Loka!_xlbgnm.OPG16</f>
        <v>#REF!</v>
      </c>
      <c r="OPI158" s="62" t="s">
        <v>291</v>
      </c>
      <c r="OPJ158" s="123" t="e">
        <f>[32]Loka!#REF!</f>
        <v>#REF!</v>
      </c>
      <c r="OPK158" s="124" t="e">
        <f>[32]Loka!#REF!</f>
        <v>#REF!</v>
      </c>
      <c r="OPL158" s="125" t="e">
        <f>OPJ158*[31]Loka!_xlbgnm.OPK16</f>
        <v>#REF!</v>
      </c>
      <c r="OPM158" s="62" t="s">
        <v>291</v>
      </c>
      <c r="OPN158" s="123" t="e">
        <f>[32]Loka!#REF!</f>
        <v>#REF!</v>
      </c>
      <c r="OPO158" s="124" t="e">
        <f>[32]Loka!#REF!</f>
        <v>#REF!</v>
      </c>
      <c r="OPP158" s="125" t="e">
        <f>OPN158*[31]Loka!_xlbgnm.OPO16</f>
        <v>#REF!</v>
      </c>
      <c r="OPQ158" s="62" t="s">
        <v>291</v>
      </c>
      <c r="OPR158" s="123" t="e">
        <f>[32]Loka!#REF!</f>
        <v>#REF!</v>
      </c>
      <c r="OPS158" s="124" t="e">
        <f>[32]Loka!#REF!</f>
        <v>#REF!</v>
      </c>
      <c r="OPT158" s="125" t="e">
        <f>OPR158*[31]Loka!_xlbgnm.OPS16</f>
        <v>#REF!</v>
      </c>
      <c r="OPU158" s="62" t="s">
        <v>291</v>
      </c>
      <c r="OPV158" s="123" t="e">
        <f>[32]Loka!#REF!</f>
        <v>#REF!</v>
      </c>
      <c r="OPW158" s="124" t="e">
        <f>[32]Loka!#REF!</f>
        <v>#REF!</v>
      </c>
      <c r="OPX158" s="125" t="e">
        <f>OPV158*[31]Loka!_xlbgnm.OPW16</f>
        <v>#REF!</v>
      </c>
      <c r="OPY158" s="62" t="s">
        <v>291</v>
      </c>
      <c r="OPZ158" s="123" t="e">
        <f>[32]Loka!#REF!</f>
        <v>#REF!</v>
      </c>
      <c r="OQA158" s="124" t="e">
        <f>[32]Loka!#REF!</f>
        <v>#REF!</v>
      </c>
      <c r="OQB158" s="125" t="e">
        <f>OPZ158*[31]Loka!_xlbgnm.OQA16</f>
        <v>#REF!</v>
      </c>
      <c r="OQC158" s="62" t="s">
        <v>291</v>
      </c>
      <c r="OQD158" s="123" t="e">
        <f>[32]Loka!#REF!</f>
        <v>#REF!</v>
      </c>
      <c r="OQE158" s="124" t="e">
        <f>[32]Loka!#REF!</f>
        <v>#REF!</v>
      </c>
      <c r="OQF158" s="125" t="e">
        <f>OQD158*[31]Loka!_xlbgnm.OQE16</f>
        <v>#REF!</v>
      </c>
      <c r="OQG158" s="62" t="s">
        <v>291</v>
      </c>
      <c r="OQH158" s="123" t="e">
        <f>[32]Loka!#REF!</f>
        <v>#REF!</v>
      </c>
      <c r="OQI158" s="124" t="e">
        <f>[32]Loka!#REF!</f>
        <v>#REF!</v>
      </c>
      <c r="OQJ158" s="125" t="e">
        <f>OQH158*[31]Loka!_xlbgnm.OQI16</f>
        <v>#REF!</v>
      </c>
      <c r="OQK158" s="62" t="s">
        <v>291</v>
      </c>
      <c r="OQL158" s="123" t="e">
        <f>[32]Loka!#REF!</f>
        <v>#REF!</v>
      </c>
      <c r="OQM158" s="124" t="e">
        <f>[32]Loka!#REF!</f>
        <v>#REF!</v>
      </c>
      <c r="OQN158" s="125" t="e">
        <f>OQL158*[31]Loka!_xlbgnm.OQM16</f>
        <v>#REF!</v>
      </c>
      <c r="OQO158" s="62" t="s">
        <v>291</v>
      </c>
      <c r="OQP158" s="123" t="e">
        <f>[32]Loka!#REF!</f>
        <v>#REF!</v>
      </c>
      <c r="OQQ158" s="124" t="e">
        <f>[32]Loka!#REF!</f>
        <v>#REF!</v>
      </c>
      <c r="OQR158" s="125" t="e">
        <f>OQP158*[31]Loka!_xlbgnm.OQQ16</f>
        <v>#REF!</v>
      </c>
      <c r="OQS158" s="62" t="s">
        <v>291</v>
      </c>
      <c r="OQT158" s="123" t="e">
        <f>[32]Loka!#REF!</f>
        <v>#REF!</v>
      </c>
      <c r="OQU158" s="124" t="e">
        <f>[32]Loka!#REF!</f>
        <v>#REF!</v>
      </c>
      <c r="OQV158" s="125" t="e">
        <f>OQT158*[31]Loka!_xlbgnm.OQU16</f>
        <v>#REF!</v>
      </c>
      <c r="OQW158" s="62" t="s">
        <v>291</v>
      </c>
      <c r="OQX158" s="123" t="e">
        <f>[32]Loka!#REF!</f>
        <v>#REF!</v>
      </c>
      <c r="OQY158" s="124" t="e">
        <f>[32]Loka!#REF!</f>
        <v>#REF!</v>
      </c>
      <c r="OQZ158" s="125" t="e">
        <f>OQX158*[31]Loka!_xlbgnm.OQY16</f>
        <v>#REF!</v>
      </c>
      <c r="ORA158" s="62" t="s">
        <v>291</v>
      </c>
      <c r="ORB158" s="123" t="e">
        <f>[32]Loka!#REF!</f>
        <v>#REF!</v>
      </c>
      <c r="ORC158" s="124" t="e">
        <f>[32]Loka!#REF!</f>
        <v>#REF!</v>
      </c>
      <c r="ORD158" s="125" t="e">
        <f>ORB158*[31]Loka!_xlbgnm.ORC16</f>
        <v>#REF!</v>
      </c>
      <c r="ORE158" s="62" t="s">
        <v>291</v>
      </c>
      <c r="ORF158" s="123" t="e">
        <f>[32]Loka!#REF!</f>
        <v>#REF!</v>
      </c>
      <c r="ORG158" s="124" t="e">
        <f>[32]Loka!#REF!</f>
        <v>#REF!</v>
      </c>
      <c r="ORH158" s="125" t="e">
        <f>ORF158*[31]Loka!_xlbgnm.ORG16</f>
        <v>#REF!</v>
      </c>
      <c r="ORI158" s="62" t="s">
        <v>291</v>
      </c>
      <c r="ORJ158" s="123" t="e">
        <f>[32]Loka!#REF!</f>
        <v>#REF!</v>
      </c>
      <c r="ORK158" s="124" t="e">
        <f>[32]Loka!#REF!</f>
        <v>#REF!</v>
      </c>
      <c r="ORL158" s="125" t="e">
        <f>ORJ158*[31]Loka!_xlbgnm.ORK16</f>
        <v>#REF!</v>
      </c>
      <c r="ORM158" s="62" t="s">
        <v>291</v>
      </c>
      <c r="ORN158" s="123" t="e">
        <f>[32]Loka!#REF!</f>
        <v>#REF!</v>
      </c>
      <c r="ORO158" s="124" t="e">
        <f>[32]Loka!#REF!</f>
        <v>#REF!</v>
      </c>
      <c r="ORP158" s="125" t="e">
        <f>ORN158*[31]Loka!_xlbgnm.ORO16</f>
        <v>#REF!</v>
      </c>
      <c r="ORQ158" s="62" t="s">
        <v>291</v>
      </c>
      <c r="ORR158" s="123" t="e">
        <f>[32]Loka!#REF!</f>
        <v>#REF!</v>
      </c>
      <c r="ORS158" s="124" t="e">
        <f>[32]Loka!#REF!</f>
        <v>#REF!</v>
      </c>
      <c r="ORT158" s="125" t="e">
        <f>ORR158*[31]Loka!_xlbgnm.ORS16</f>
        <v>#REF!</v>
      </c>
      <c r="ORU158" s="62" t="s">
        <v>291</v>
      </c>
      <c r="ORV158" s="123" t="e">
        <f>[32]Loka!#REF!</f>
        <v>#REF!</v>
      </c>
      <c r="ORW158" s="124" t="e">
        <f>[32]Loka!#REF!</f>
        <v>#REF!</v>
      </c>
      <c r="ORX158" s="125" t="e">
        <f>ORV158*[31]Loka!_xlbgnm.ORW16</f>
        <v>#REF!</v>
      </c>
      <c r="ORY158" s="62" t="s">
        <v>291</v>
      </c>
      <c r="ORZ158" s="123" t="e">
        <f>[32]Loka!#REF!</f>
        <v>#REF!</v>
      </c>
      <c r="OSA158" s="124" t="e">
        <f>[32]Loka!#REF!</f>
        <v>#REF!</v>
      </c>
      <c r="OSB158" s="125" t="e">
        <f>ORZ158*[31]Loka!_xlbgnm.OSA16</f>
        <v>#REF!</v>
      </c>
      <c r="OSC158" s="62" t="s">
        <v>291</v>
      </c>
      <c r="OSD158" s="123" t="e">
        <f>[32]Loka!#REF!</f>
        <v>#REF!</v>
      </c>
      <c r="OSE158" s="124" t="e">
        <f>[32]Loka!#REF!</f>
        <v>#REF!</v>
      </c>
      <c r="OSF158" s="125" t="e">
        <f>OSD158*[31]Loka!_xlbgnm.OSE16</f>
        <v>#REF!</v>
      </c>
      <c r="OSG158" s="62" t="s">
        <v>291</v>
      </c>
      <c r="OSH158" s="123" t="e">
        <f>[32]Loka!#REF!</f>
        <v>#REF!</v>
      </c>
      <c r="OSI158" s="124" t="e">
        <f>[32]Loka!#REF!</f>
        <v>#REF!</v>
      </c>
      <c r="OSJ158" s="125" t="e">
        <f>OSH158*[31]Loka!_xlbgnm.OSI16</f>
        <v>#REF!</v>
      </c>
      <c r="OSK158" s="62" t="s">
        <v>291</v>
      </c>
      <c r="OSL158" s="123" t="e">
        <f>[32]Loka!#REF!</f>
        <v>#REF!</v>
      </c>
      <c r="OSM158" s="124" t="e">
        <f>[32]Loka!#REF!</f>
        <v>#REF!</v>
      </c>
      <c r="OSN158" s="125" t="e">
        <f>OSL158*[31]Loka!_xlbgnm.OSM16</f>
        <v>#REF!</v>
      </c>
      <c r="OSO158" s="62" t="s">
        <v>291</v>
      </c>
      <c r="OSP158" s="123" t="e">
        <f>[32]Loka!#REF!</f>
        <v>#REF!</v>
      </c>
      <c r="OSQ158" s="124" t="e">
        <f>[32]Loka!#REF!</f>
        <v>#REF!</v>
      </c>
      <c r="OSR158" s="125" t="e">
        <f>OSP158*[31]Loka!_xlbgnm.OSQ16</f>
        <v>#REF!</v>
      </c>
      <c r="OSS158" s="62" t="s">
        <v>291</v>
      </c>
      <c r="OST158" s="123" t="e">
        <f>[32]Loka!#REF!</f>
        <v>#REF!</v>
      </c>
      <c r="OSU158" s="124" t="e">
        <f>[32]Loka!#REF!</f>
        <v>#REF!</v>
      </c>
      <c r="OSV158" s="125" t="e">
        <f>OST158*[31]Loka!_xlbgnm.OSU16</f>
        <v>#REF!</v>
      </c>
      <c r="OSW158" s="62" t="s">
        <v>291</v>
      </c>
      <c r="OSX158" s="123" t="e">
        <f>[32]Loka!#REF!</f>
        <v>#REF!</v>
      </c>
      <c r="OSY158" s="124" t="e">
        <f>[32]Loka!#REF!</f>
        <v>#REF!</v>
      </c>
      <c r="OSZ158" s="125" t="e">
        <f>OSX158*[31]Loka!_xlbgnm.OSY16</f>
        <v>#REF!</v>
      </c>
      <c r="OTA158" s="62" t="s">
        <v>291</v>
      </c>
      <c r="OTB158" s="123" t="e">
        <f>[32]Loka!#REF!</f>
        <v>#REF!</v>
      </c>
      <c r="OTC158" s="124" t="e">
        <f>[32]Loka!#REF!</f>
        <v>#REF!</v>
      </c>
      <c r="OTD158" s="125" t="e">
        <f>OTB158*[31]Loka!_xlbgnm.OTC16</f>
        <v>#REF!</v>
      </c>
      <c r="OTE158" s="62" t="s">
        <v>291</v>
      </c>
      <c r="OTF158" s="123" t="e">
        <f>[32]Loka!#REF!</f>
        <v>#REF!</v>
      </c>
      <c r="OTG158" s="124" t="e">
        <f>[32]Loka!#REF!</f>
        <v>#REF!</v>
      </c>
      <c r="OTH158" s="125" t="e">
        <f>OTF158*[31]Loka!_xlbgnm.OTG16</f>
        <v>#REF!</v>
      </c>
      <c r="OTI158" s="62" t="s">
        <v>291</v>
      </c>
      <c r="OTJ158" s="123" t="e">
        <f>[32]Loka!#REF!</f>
        <v>#REF!</v>
      </c>
      <c r="OTK158" s="124" t="e">
        <f>[32]Loka!#REF!</f>
        <v>#REF!</v>
      </c>
      <c r="OTL158" s="125" t="e">
        <f>OTJ158*[31]Loka!_xlbgnm.OTK16</f>
        <v>#REF!</v>
      </c>
      <c r="OTM158" s="62" t="s">
        <v>291</v>
      </c>
      <c r="OTN158" s="123" t="e">
        <f>[32]Loka!#REF!</f>
        <v>#REF!</v>
      </c>
      <c r="OTO158" s="124" t="e">
        <f>[32]Loka!#REF!</f>
        <v>#REF!</v>
      </c>
      <c r="OTP158" s="125" t="e">
        <f>OTN158*[31]Loka!_xlbgnm.OTO16</f>
        <v>#REF!</v>
      </c>
      <c r="OTQ158" s="62" t="s">
        <v>291</v>
      </c>
      <c r="OTR158" s="123" t="e">
        <f>[32]Loka!#REF!</f>
        <v>#REF!</v>
      </c>
      <c r="OTS158" s="124" t="e">
        <f>[32]Loka!#REF!</f>
        <v>#REF!</v>
      </c>
      <c r="OTT158" s="125" t="e">
        <f>OTR158*[31]Loka!_xlbgnm.OTS16</f>
        <v>#REF!</v>
      </c>
      <c r="OTU158" s="62" t="s">
        <v>291</v>
      </c>
      <c r="OTV158" s="123" t="e">
        <f>[32]Loka!#REF!</f>
        <v>#REF!</v>
      </c>
      <c r="OTW158" s="124" t="e">
        <f>[32]Loka!#REF!</f>
        <v>#REF!</v>
      </c>
      <c r="OTX158" s="125" t="e">
        <f>OTV158*[31]Loka!_xlbgnm.OTW16</f>
        <v>#REF!</v>
      </c>
      <c r="OTY158" s="62" t="s">
        <v>291</v>
      </c>
      <c r="OTZ158" s="123" t="e">
        <f>[32]Loka!#REF!</f>
        <v>#REF!</v>
      </c>
      <c r="OUA158" s="124" t="e">
        <f>[32]Loka!#REF!</f>
        <v>#REF!</v>
      </c>
      <c r="OUB158" s="125" t="e">
        <f>OTZ158*[31]Loka!_xlbgnm.OUA16</f>
        <v>#REF!</v>
      </c>
      <c r="OUC158" s="62" t="s">
        <v>291</v>
      </c>
      <c r="OUD158" s="123" t="e">
        <f>[32]Loka!#REF!</f>
        <v>#REF!</v>
      </c>
      <c r="OUE158" s="124" t="e">
        <f>[32]Loka!#REF!</f>
        <v>#REF!</v>
      </c>
      <c r="OUF158" s="125" t="e">
        <f>OUD158*[31]Loka!_xlbgnm.OUE16</f>
        <v>#REF!</v>
      </c>
      <c r="OUG158" s="62" t="s">
        <v>291</v>
      </c>
      <c r="OUH158" s="123" t="e">
        <f>[32]Loka!#REF!</f>
        <v>#REF!</v>
      </c>
      <c r="OUI158" s="124" t="e">
        <f>[32]Loka!#REF!</f>
        <v>#REF!</v>
      </c>
      <c r="OUJ158" s="125" t="e">
        <f>OUH158*[31]Loka!_xlbgnm.OUI16</f>
        <v>#REF!</v>
      </c>
      <c r="OUK158" s="62" t="s">
        <v>291</v>
      </c>
      <c r="OUL158" s="123" t="e">
        <f>[32]Loka!#REF!</f>
        <v>#REF!</v>
      </c>
      <c r="OUM158" s="124" t="e">
        <f>[32]Loka!#REF!</f>
        <v>#REF!</v>
      </c>
      <c r="OUN158" s="125" t="e">
        <f>OUL158*[31]Loka!_xlbgnm.OUM16</f>
        <v>#REF!</v>
      </c>
      <c r="OUO158" s="62" t="s">
        <v>291</v>
      </c>
      <c r="OUP158" s="123" t="e">
        <f>[32]Loka!#REF!</f>
        <v>#REF!</v>
      </c>
      <c r="OUQ158" s="124" t="e">
        <f>[32]Loka!#REF!</f>
        <v>#REF!</v>
      </c>
      <c r="OUR158" s="125" t="e">
        <f>OUP158*[31]Loka!_xlbgnm.OUQ16</f>
        <v>#REF!</v>
      </c>
      <c r="OUS158" s="62" t="s">
        <v>291</v>
      </c>
      <c r="OUT158" s="123" t="e">
        <f>[32]Loka!#REF!</f>
        <v>#REF!</v>
      </c>
      <c r="OUU158" s="124" t="e">
        <f>[32]Loka!#REF!</f>
        <v>#REF!</v>
      </c>
      <c r="OUV158" s="125" t="e">
        <f>OUT158*[31]Loka!_xlbgnm.OUU16</f>
        <v>#REF!</v>
      </c>
      <c r="OUW158" s="62" t="s">
        <v>291</v>
      </c>
      <c r="OUX158" s="123" t="e">
        <f>[32]Loka!#REF!</f>
        <v>#REF!</v>
      </c>
      <c r="OUY158" s="124" t="e">
        <f>[32]Loka!#REF!</f>
        <v>#REF!</v>
      </c>
      <c r="OUZ158" s="125" t="e">
        <f>OUX158*[31]Loka!_xlbgnm.OUY16</f>
        <v>#REF!</v>
      </c>
      <c r="OVA158" s="62" t="s">
        <v>291</v>
      </c>
      <c r="OVB158" s="123" t="e">
        <f>[32]Loka!#REF!</f>
        <v>#REF!</v>
      </c>
      <c r="OVC158" s="124" t="e">
        <f>[32]Loka!#REF!</f>
        <v>#REF!</v>
      </c>
      <c r="OVD158" s="125" t="e">
        <f>OVB158*[31]Loka!_xlbgnm.OVC16</f>
        <v>#REF!</v>
      </c>
      <c r="OVE158" s="62" t="s">
        <v>291</v>
      </c>
      <c r="OVF158" s="123" t="e">
        <f>[32]Loka!#REF!</f>
        <v>#REF!</v>
      </c>
      <c r="OVG158" s="124" t="e">
        <f>[32]Loka!#REF!</f>
        <v>#REF!</v>
      </c>
      <c r="OVH158" s="125" t="e">
        <f>OVF158*[31]Loka!_xlbgnm.OVG16</f>
        <v>#REF!</v>
      </c>
      <c r="OVI158" s="62" t="s">
        <v>291</v>
      </c>
      <c r="OVJ158" s="123" t="e">
        <f>[32]Loka!#REF!</f>
        <v>#REF!</v>
      </c>
      <c r="OVK158" s="124" t="e">
        <f>[32]Loka!#REF!</f>
        <v>#REF!</v>
      </c>
      <c r="OVL158" s="125" t="e">
        <f>OVJ158*[31]Loka!_xlbgnm.OVK16</f>
        <v>#REF!</v>
      </c>
      <c r="OVM158" s="62" t="s">
        <v>291</v>
      </c>
      <c r="OVN158" s="123" t="e">
        <f>[32]Loka!#REF!</f>
        <v>#REF!</v>
      </c>
      <c r="OVO158" s="124" t="e">
        <f>[32]Loka!#REF!</f>
        <v>#REF!</v>
      </c>
      <c r="OVP158" s="125" t="e">
        <f>OVN158*[31]Loka!_xlbgnm.OVO16</f>
        <v>#REF!</v>
      </c>
      <c r="OVQ158" s="62" t="s">
        <v>291</v>
      </c>
      <c r="OVR158" s="123" t="e">
        <f>[32]Loka!#REF!</f>
        <v>#REF!</v>
      </c>
      <c r="OVS158" s="124" t="e">
        <f>[32]Loka!#REF!</f>
        <v>#REF!</v>
      </c>
      <c r="OVT158" s="125" t="e">
        <f>OVR158*[31]Loka!_xlbgnm.OVS16</f>
        <v>#REF!</v>
      </c>
      <c r="OVU158" s="62" t="s">
        <v>291</v>
      </c>
      <c r="OVV158" s="123" t="e">
        <f>[32]Loka!#REF!</f>
        <v>#REF!</v>
      </c>
      <c r="OVW158" s="124" t="e">
        <f>[32]Loka!#REF!</f>
        <v>#REF!</v>
      </c>
      <c r="OVX158" s="125" t="e">
        <f>OVV158*[31]Loka!_xlbgnm.OVW16</f>
        <v>#REF!</v>
      </c>
      <c r="OVY158" s="62" t="s">
        <v>291</v>
      </c>
      <c r="OVZ158" s="123" t="e">
        <f>[32]Loka!#REF!</f>
        <v>#REF!</v>
      </c>
      <c r="OWA158" s="124" t="e">
        <f>[32]Loka!#REF!</f>
        <v>#REF!</v>
      </c>
      <c r="OWB158" s="125" t="e">
        <f>OVZ158*[31]Loka!_xlbgnm.OWA16</f>
        <v>#REF!</v>
      </c>
      <c r="OWC158" s="62" t="s">
        <v>291</v>
      </c>
      <c r="OWD158" s="123" t="e">
        <f>[32]Loka!#REF!</f>
        <v>#REF!</v>
      </c>
      <c r="OWE158" s="124" t="e">
        <f>[32]Loka!#REF!</f>
        <v>#REF!</v>
      </c>
      <c r="OWF158" s="125" t="e">
        <f>OWD158*[31]Loka!_xlbgnm.OWE16</f>
        <v>#REF!</v>
      </c>
      <c r="OWG158" s="62" t="s">
        <v>291</v>
      </c>
      <c r="OWH158" s="123" t="e">
        <f>[32]Loka!#REF!</f>
        <v>#REF!</v>
      </c>
      <c r="OWI158" s="124" t="e">
        <f>[32]Loka!#REF!</f>
        <v>#REF!</v>
      </c>
      <c r="OWJ158" s="125" t="e">
        <f>OWH158*[31]Loka!_xlbgnm.OWI16</f>
        <v>#REF!</v>
      </c>
      <c r="OWK158" s="62" t="s">
        <v>291</v>
      </c>
      <c r="OWL158" s="123" t="e">
        <f>[32]Loka!#REF!</f>
        <v>#REF!</v>
      </c>
      <c r="OWM158" s="124" t="e">
        <f>[32]Loka!#REF!</f>
        <v>#REF!</v>
      </c>
      <c r="OWN158" s="125" t="e">
        <f>OWL158*[31]Loka!_xlbgnm.OWM16</f>
        <v>#REF!</v>
      </c>
      <c r="OWO158" s="62" t="s">
        <v>291</v>
      </c>
      <c r="OWP158" s="123" t="e">
        <f>[32]Loka!#REF!</f>
        <v>#REF!</v>
      </c>
      <c r="OWQ158" s="124" t="e">
        <f>[32]Loka!#REF!</f>
        <v>#REF!</v>
      </c>
      <c r="OWR158" s="125" t="e">
        <f>OWP158*[31]Loka!_xlbgnm.OWQ16</f>
        <v>#REF!</v>
      </c>
      <c r="OWS158" s="62" t="s">
        <v>291</v>
      </c>
      <c r="OWT158" s="123" t="e">
        <f>[32]Loka!#REF!</f>
        <v>#REF!</v>
      </c>
      <c r="OWU158" s="124" t="e">
        <f>[32]Loka!#REF!</f>
        <v>#REF!</v>
      </c>
      <c r="OWV158" s="125" t="e">
        <f>OWT158*[31]Loka!_xlbgnm.OWU16</f>
        <v>#REF!</v>
      </c>
      <c r="OWW158" s="62" t="s">
        <v>291</v>
      </c>
      <c r="OWX158" s="123" t="e">
        <f>[32]Loka!#REF!</f>
        <v>#REF!</v>
      </c>
      <c r="OWY158" s="124" t="e">
        <f>[32]Loka!#REF!</f>
        <v>#REF!</v>
      </c>
      <c r="OWZ158" s="125" t="e">
        <f>OWX158*[31]Loka!_xlbgnm.OWY16</f>
        <v>#REF!</v>
      </c>
      <c r="OXA158" s="62" t="s">
        <v>291</v>
      </c>
      <c r="OXB158" s="123" t="e">
        <f>[32]Loka!#REF!</f>
        <v>#REF!</v>
      </c>
      <c r="OXC158" s="124" t="e">
        <f>[32]Loka!#REF!</f>
        <v>#REF!</v>
      </c>
      <c r="OXD158" s="125" t="e">
        <f>OXB158*[31]Loka!_xlbgnm.OXC16</f>
        <v>#REF!</v>
      </c>
      <c r="OXE158" s="62" t="s">
        <v>291</v>
      </c>
      <c r="OXF158" s="123" t="e">
        <f>[32]Loka!#REF!</f>
        <v>#REF!</v>
      </c>
      <c r="OXG158" s="124" t="e">
        <f>[32]Loka!#REF!</f>
        <v>#REF!</v>
      </c>
      <c r="OXH158" s="125" t="e">
        <f>OXF158*[31]Loka!_xlbgnm.OXG16</f>
        <v>#REF!</v>
      </c>
      <c r="OXI158" s="62" t="s">
        <v>291</v>
      </c>
      <c r="OXJ158" s="123" t="e">
        <f>[32]Loka!#REF!</f>
        <v>#REF!</v>
      </c>
      <c r="OXK158" s="124" t="e">
        <f>[32]Loka!#REF!</f>
        <v>#REF!</v>
      </c>
      <c r="OXL158" s="125" t="e">
        <f>OXJ158*[31]Loka!_xlbgnm.OXK16</f>
        <v>#REF!</v>
      </c>
      <c r="OXM158" s="62" t="s">
        <v>291</v>
      </c>
      <c r="OXN158" s="123" t="e">
        <f>[32]Loka!#REF!</f>
        <v>#REF!</v>
      </c>
      <c r="OXO158" s="124" t="e">
        <f>[32]Loka!#REF!</f>
        <v>#REF!</v>
      </c>
      <c r="OXP158" s="125" t="e">
        <f>OXN158*[31]Loka!_xlbgnm.OXO16</f>
        <v>#REF!</v>
      </c>
      <c r="OXQ158" s="62" t="s">
        <v>291</v>
      </c>
      <c r="OXR158" s="123" t="e">
        <f>[32]Loka!#REF!</f>
        <v>#REF!</v>
      </c>
      <c r="OXS158" s="124" t="e">
        <f>[32]Loka!#REF!</f>
        <v>#REF!</v>
      </c>
      <c r="OXT158" s="125" t="e">
        <f>OXR158*[31]Loka!_xlbgnm.OXS16</f>
        <v>#REF!</v>
      </c>
      <c r="OXU158" s="62" t="s">
        <v>291</v>
      </c>
      <c r="OXV158" s="123" t="e">
        <f>[32]Loka!#REF!</f>
        <v>#REF!</v>
      </c>
      <c r="OXW158" s="124" t="e">
        <f>[32]Loka!#REF!</f>
        <v>#REF!</v>
      </c>
      <c r="OXX158" s="125" t="e">
        <f>OXV158*[31]Loka!_xlbgnm.OXW16</f>
        <v>#REF!</v>
      </c>
      <c r="OXY158" s="62" t="s">
        <v>291</v>
      </c>
      <c r="OXZ158" s="123" t="e">
        <f>[32]Loka!#REF!</f>
        <v>#REF!</v>
      </c>
      <c r="OYA158" s="124" t="e">
        <f>[32]Loka!#REF!</f>
        <v>#REF!</v>
      </c>
      <c r="OYB158" s="125" t="e">
        <f>OXZ158*[31]Loka!_xlbgnm.OYA16</f>
        <v>#REF!</v>
      </c>
      <c r="OYC158" s="62" t="s">
        <v>291</v>
      </c>
      <c r="OYD158" s="123" t="e">
        <f>[32]Loka!#REF!</f>
        <v>#REF!</v>
      </c>
      <c r="OYE158" s="124" t="e">
        <f>[32]Loka!#REF!</f>
        <v>#REF!</v>
      </c>
      <c r="OYF158" s="125" t="e">
        <f>OYD158*[31]Loka!_xlbgnm.OYE16</f>
        <v>#REF!</v>
      </c>
      <c r="OYG158" s="62" t="s">
        <v>291</v>
      </c>
      <c r="OYH158" s="123" t="e">
        <f>[32]Loka!#REF!</f>
        <v>#REF!</v>
      </c>
      <c r="OYI158" s="124" t="e">
        <f>[32]Loka!#REF!</f>
        <v>#REF!</v>
      </c>
      <c r="OYJ158" s="125" t="e">
        <f>OYH158*[31]Loka!_xlbgnm.OYI16</f>
        <v>#REF!</v>
      </c>
      <c r="OYK158" s="62" t="s">
        <v>291</v>
      </c>
      <c r="OYL158" s="123" t="e">
        <f>[32]Loka!#REF!</f>
        <v>#REF!</v>
      </c>
      <c r="OYM158" s="124" t="e">
        <f>[32]Loka!#REF!</f>
        <v>#REF!</v>
      </c>
      <c r="OYN158" s="125" t="e">
        <f>OYL158*[31]Loka!_xlbgnm.OYM16</f>
        <v>#REF!</v>
      </c>
      <c r="OYO158" s="62" t="s">
        <v>291</v>
      </c>
      <c r="OYP158" s="123" t="e">
        <f>[32]Loka!#REF!</f>
        <v>#REF!</v>
      </c>
      <c r="OYQ158" s="124" t="e">
        <f>[32]Loka!#REF!</f>
        <v>#REF!</v>
      </c>
      <c r="OYR158" s="125" t="e">
        <f>OYP158*[31]Loka!_xlbgnm.OYQ16</f>
        <v>#REF!</v>
      </c>
      <c r="OYS158" s="62" t="s">
        <v>291</v>
      </c>
      <c r="OYT158" s="123" t="e">
        <f>[32]Loka!#REF!</f>
        <v>#REF!</v>
      </c>
      <c r="OYU158" s="124" t="e">
        <f>[32]Loka!#REF!</f>
        <v>#REF!</v>
      </c>
      <c r="OYV158" s="125" t="e">
        <f>OYT158*[31]Loka!_xlbgnm.OYU16</f>
        <v>#REF!</v>
      </c>
      <c r="OYW158" s="62" t="s">
        <v>291</v>
      </c>
      <c r="OYX158" s="123" t="e">
        <f>[32]Loka!#REF!</f>
        <v>#REF!</v>
      </c>
      <c r="OYY158" s="124" t="e">
        <f>[32]Loka!#REF!</f>
        <v>#REF!</v>
      </c>
      <c r="OYZ158" s="125" t="e">
        <f>OYX158*[31]Loka!_xlbgnm.OYY16</f>
        <v>#REF!</v>
      </c>
      <c r="OZA158" s="62" t="s">
        <v>291</v>
      </c>
      <c r="OZB158" s="123" t="e">
        <f>[32]Loka!#REF!</f>
        <v>#REF!</v>
      </c>
      <c r="OZC158" s="124" t="e">
        <f>[32]Loka!#REF!</f>
        <v>#REF!</v>
      </c>
      <c r="OZD158" s="125" t="e">
        <f>OZB158*[31]Loka!_xlbgnm.OZC16</f>
        <v>#REF!</v>
      </c>
      <c r="OZE158" s="62" t="s">
        <v>291</v>
      </c>
      <c r="OZF158" s="123" t="e">
        <f>[32]Loka!#REF!</f>
        <v>#REF!</v>
      </c>
      <c r="OZG158" s="124" t="e">
        <f>[32]Loka!#REF!</f>
        <v>#REF!</v>
      </c>
      <c r="OZH158" s="125" t="e">
        <f>OZF158*[31]Loka!_xlbgnm.OZG16</f>
        <v>#REF!</v>
      </c>
      <c r="OZI158" s="62" t="s">
        <v>291</v>
      </c>
      <c r="OZJ158" s="123" t="e">
        <f>[32]Loka!#REF!</f>
        <v>#REF!</v>
      </c>
      <c r="OZK158" s="124" t="e">
        <f>[32]Loka!#REF!</f>
        <v>#REF!</v>
      </c>
      <c r="OZL158" s="125" t="e">
        <f>OZJ158*[31]Loka!_xlbgnm.OZK16</f>
        <v>#REF!</v>
      </c>
      <c r="OZM158" s="62" t="s">
        <v>291</v>
      </c>
      <c r="OZN158" s="123" t="e">
        <f>[32]Loka!#REF!</f>
        <v>#REF!</v>
      </c>
      <c r="OZO158" s="124" t="e">
        <f>[32]Loka!#REF!</f>
        <v>#REF!</v>
      </c>
      <c r="OZP158" s="125" t="e">
        <f>OZN158*[31]Loka!_xlbgnm.OZO16</f>
        <v>#REF!</v>
      </c>
      <c r="OZQ158" s="62" t="s">
        <v>291</v>
      </c>
      <c r="OZR158" s="123" t="e">
        <f>[32]Loka!#REF!</f>
        <v>#REF!</v>
      </c>
      <c r="OZS158" s="124" t="e">
        <f>[32]Loka!#REF!</f>
        <v>#REF!</v>
      </c>
      <c r="OZT158" s="125" t="e">
        <f>OZR158*[31]Loka!_xlbgnm.OZS16</f>
        <v>#REF!</v>
      </c>
      <c r="OZU158" s="62" t="s">
        <v>291</v>
      </c>
      <c r="OZV158" s="123" t="e">
        <f>[32]Loka!#REF!</f>
        <v>#REF!</v>
      </c>
      <c r="OZW158" s="124" t="e">
        <f>[32]Loka!#REF!</f>
        <v>#REF!</v>
      </c>
      <c r="OZX158" s="125" t="e">
        <f>OZV158*[31]Loka!_xlbgnm.OZW16</f>
        <v>#REF!</v>
      </c>
      <c r="OZY158" s="62" t="s">
        <v>291</v>
      </c>
      <c r="OZZ158" s="123" t="e">
        <f>[32]Loka!#REF!</f>
        <v>#REF!</v>
      </c>
      <c r="PAA158" s="124" t="e">
        <f>[32]Loka!#REF!</f>
        <v>#REF!</v>
      </c>
      <c r="PAB158" s="125" t="e">
        <f>OZZ158*[31]Loka!_xlbgnm.PAA16</f>
        <v>#REF!</v>
      </c>
      <c r="PAC158" s="62" t="s">
        <v>291</v>
      </c>
      <c r="PAD158" s="123" t="e">
        <f>[32]Loka!#REF!</f>
        <v>#REF!</v>
      </c>
      <c r="PAE158" s="124" t="e">
        <f>[32]Loka!#REF!</f>
        <v>#REF!</v>
      </c>
      <c r="PAF158" s="125" t="e">
        <f>PAD158*[31]Loka!_xlbgnm.PAE16</f>
        <v>#REF!</v>
      </c>
      <c r="PAG158" s="62" t="s">
        <v>291</v>
      </c>
      <c r="PAH158" s="123" t="e">
        <f>[32]Loka!#REF!</f>
        <v>#REF!</v>
      </c>
      <c r="PAI158" s="124" t="e">
        <f>[32]Loka!#REF!</f>
        <v>#REF!</v>
      </c>
      <c r="PAJ158" s="125" t="e">
        <f>PAH158*[31]Loka!_xlbgnm.PAI16</f>
        <v>#REF!</v>
      </c>
      <c r="PAK158" s="62" t="s">
        <v>291</v>
      </c>
      <c r="PAL158" s="123" t="e">
        <f>[32]Loka!#REF!</f>
        <v>#REF!</v>
      </c>
      <c r="PAM158" s="124" t="e">
        <f>[32]Loka!#REF!</f>
        <v>#REF!</v>
      </c>
      <c r="PAN158" s="125" t="e">
        <f>PAL158*[31]Loka!_xlbgnm.PAM16</f>
        <v>#REF!</v>
      </c>
      <c r="PAO158" s="62" t="s">
        <v>291</v>
      </c>
      <c r="PAP158" s="123" t="e">
        <f>[32]Loka!#REF!</f>
        <v>#REF!</v>
      </c>
      <c r="PAQ158" s="124" t="e">
        <f>[32]Loka!#REF!</f>
        <v>#REF!</v>
      </c>
      <c r="PAR158" s="125" t="e">
        <f>PAP158*[31]Loka!_xlbgnm.PAQ16</f>
        <v>#REF!</v>
      </c>
      <c r="PAS158" s="62" t="s">
        <v>291</v>
      </c>
      <c r="PAT158" s="123" t="e">
        <f>[32]Loka!#REF!</f>
        <v>#REF!</v>
      </c>
      <c r="PAU158" s="124" t="e">
        <f>[32]Loka!#REF!</f>
        <v>#REF!</v>
      </c>
      <c r="PAV158" s="125" t="e">
        <f>PAT158*[31]Loka!_xlbgnm.PAU16</f>
        <v>#REF!</v>
      </c>
      <c r="PAW158" s="62" t="s">
        <v>291</v>
      </c>
      <c r="PAX158" s="123" t="e">
        <f>[32]Loka!#REF!</f>
        <v>#REF!</v>
      </c>
      <c r="PAY158" s="124" t="e">
        <f>[32]Loka!#REF!</f>
        <v>#REF!</v>
      </c>
      <c r="PAZ158" s="125" t="e">
        <f>PAX158*[31]Loka!_xlbgnm.PAY16</f>
        <v>#REF!</v>
      </c>
      <c r="PBA158" s="62" t="s">
        <v>291</v>
      </c>
      <c r="PBB158" s="123" t="e">
        <f>[32]Loka!#REF!</f>
        <v>#REF!</v>
      </c>
      <c r="PBC158" s="124" t="e">
        <f>[32]Loka!#REF!</f>
        <v>#REF!</v>
      </c>
      <c r="PBD158" s="125" t="e">
        <f>PBB158*[31]Loka!_xlbgnm.PBC16</f>
        <v>#REF!</v>
      </c>
      <c r="PBE158" s="62" t="s">
        <v>291</v>
      </c>
      <c r="PBF158" s="123" t="e">
        <f>[32]Loka!#REF!</f>
        <v>#REF!</v>
      </c>
      <c r="PBG158" s="124" t="e">
        <f>[32]Loka!#REF!</f>
        <v>#REF!</v>
      </c>
      <c r="PBH158" s="125" t="e">
        <f>PBF158*[31]Loka!_xlbgnm.PBG16</f>
        <v>#REF!</v>
      </c>
      <c r="PBI158" s="62" t="s">
        <v>291</v>
      </c>
      <c r="PBJ158" s="123" t="e">
        <f>[32]Loka!#REF!</f>
        <v>#REF!</v>
      </c>
      <c r="PBK158" s="124" t="e">
        <f>[32]Loka!#REF!</f>
        <v>#REF!</v>
      </c>
      <c r="PBL158" s="125" t="e">
        <f>PBJ158*[31]Loka!_xlbgnm.PBK16</f>
        <v>#REF!</v>
      </c>
      <c r="PBM158" s="62" t="s">
        <v>291</v>
      </c>
      <c r="PBN158" s="123" t="e">
        <f>[32]Loka!#REF!</f>
        <v>#REF!</v>
      </c>
      <c r="PBO158" s="124" t="e">
        <f>[32]Loka!#REF!</f>
        <v>#REF!</v>
      </c>
      <c r="PBP158" s="125" t="e">
        <f>PBN158*[31]Loka!_xlbgnm.PBO16</f>
        <v>#REF!</v>
      </c>
      <c r="PBQ158" s="62" t="s">
        <v>291</v>
      </c>
      <c r="PBR158" s="123" t="e">
        <f>[32]Loka!#REF!</f>
        <v>#REF!</v>
      </c>
      <c r="PBS158" s="124" t="e">
        <f>[32]Loka!#REF!</f>
        <v>#REF!</v>
      </c>
      <c r="PBT158" s="125" t="e">
        <f>PBR158*[31]Loka!_xlbgnm.PBS16</f>
        <v>#REF!</v>
      </c>
      <c r="PBU158" s="62" t="s">
        <v>291</v>
      </c>
      <c r="PBV158" s="123" t="e">
        <f>[32]Loka!#REF!</f>
        <v>#REF!</v>
      </c>
      <c r="PBW158" s="124" t="e">
        <f>[32]Loka!#REF!</f>
        <v>#REF!</v>
      </c>
      <c r="PBX158" s="125" t="e">
        <f>PBV158*[31]Loka!_xlbgnm.PBW16</f>
        <v>#REF!</v>
      </c>
      <c r="PBY158" s="62" t="s">
        <v>291</v>
      </c>
      <c r="PBZ158" s="123" t="e">
        <f>[32]Loka!#REF!</f>
        <v>#REF!</v>
      </c>
      <c r="PCA158" s="124" t="e">
        <f>[32]Loka!#REF!</f>
        <v>#REF!</v>
      </c>
      <c r="PCB158" s="125" t="e">
        <f>PBZ158*[31]Loka!_xlbgnm.PCA16</f>
        <v>#REF!</v>
      </c>
      <c r="PCC158" s="62" t="s">
        <v>291</v>
      </c>
      <c r="PCD158" s="123" t="e">
        <f>[32]Loka!#REF!</f>
        <v>#REF!</v>
      </c>
      <c r="PCE158" s="124" t="e">
        <f>[32]Loka!#REF!</f>
        <v>#REF!</v>
      </c>
      <c r="PCF158" s="125" t="e">
        <f>PCD158*[31]Loka!_xlbgnm.PCE16</f>
        <v>#REF!</v>
      </c>
      <c r="PCG158" s="62" t="s">
        <v>291</v>
      </c>
      <c r="PCH158" s="123" t="e">
        <f>[32]Loka!#REF!</f>
        <v>#REF!</v>
      </c>
      <c r="PCI158" s="124" t="e">
        <f>[32]Loka!#REF!</f>
        <v>#REF!</v>
      </c>
      <c r="PCJ158" s="125" t="e">
        <f>PCH158*[31]Loka!_xlbgnm.PCI16</f>
        <v>#REF!</v>
      </c>
      <c r="PCK158" s="62" t="s">
        <v>291</v>
      </c>
      <c r="PCL158" s="123" t="e">
        <f>[32]Loka!#REF!</f>
        <v>#REF!</v>
      </c>
      <c r="PCM158" s="124" t="e">
        <f>[32]Loka!#REF!</f>
        <v>#REF!</v>
      </c>
      <c r="PCN158" s="125" t="e">
        <f>PCL158*[31]Loka!_xlbgnm.PCM16</f>
        <v>#REF!</v>
      </c>
      <c r="PCO158" s="62" t="s">
        <v>291</v>
      </c>
      <c r="PCP158" s="123" t="e">
        <f>[32]Loka!#REF!</f>
        <v>#REF!</v>
      </c>
      <c r="PCQ158" s="124" t="e">
        <f>[32]Loka!#REF!</f>
        <v>#REF!</v>
      </c>
      <c r="PCR158" s="125" t="e">
        <f>PCP158*[31]Loka!_xlbgnm.PCQ16</f>
        <v>#REF!</v>
      </c>
      <c r="PCS158" s="62" t="s">
        <v>291</v>
      </c>
      <c r="PCT158" s="123" t="e">
        <f>[32]Loka!#REF!</f>
        <v>#REF!</v>
      </c>
      <c r="PCU158" s="124" t="e">
        <f>[32]Loka!#REF!</f>
        <v>#REF!</v>
      </c>
      <c r="PCV158" s="125" t="e">
        <f>PCT158*[31]Loka!_xlbgnm.PCU16</f>
        <v>#REF!</v>
      </c>
      <c r="PCW158" s="62" t="s">
        <v>291</v>
      </c>
      <c r="PCX158" s="123" t="e">
        <f>[32]Loka!#REF!</f>
        <v>#REF!</v>
      </c>
      <c r="PCY158" s="124" t="e">
        <f>[32]Loka!#REF!</f>
        <v>#REF!</v>
      </c>
      <c r="PCZ158" s="125" t="e">
        <f>PCX158*[31]Loka!_xlbgnm.PCY16</f>
        <v>#REF!</v>
      </c>
      <c r="PDA158" s="62" t="s">
        <v>291</v>
      </c>
      <c r="PDB158" s="123" t="e">
        <f>[32]Loka!#REF!</f>
        <v>#REF!</v>
      </c>
      <c r="PDC158" s="124" t="e">
        <f>[32]Loka!#REF!</f>
        <v>#REF!</v>
      </c>
      <c r="PDD158" s="125" t="e">
        <f>PDB158*[31]Loka!_xlbgnm.PDC16</f>
        <v>#REF!</v>
      </c>
      <c r="PDE158" s="62" t="s">
        <v>291</v>
      </c>
      <c r="PDF158" s="123" t="e">
        <f>[32]Loka!#REF!</f>
        <v>#REF!</v>
      </c>
      <c r="PDG158" s="124" t="e">
        <f>[32]Loka!#REF!</f>
        <v>#REF!</v>
      </c>
      <c r="PDH158" s="125" t="e">
        <f>PDF158*[31]Loka!_xlbgnm.PDG16</f>
        <v>#REF!</v>
      </c>
      <c r="PDI158" s="62" t="s">
        <v>291</v>
      </c>
      <c r="PDJ158" s="123" t="e">
        <f>[32]Loka!#REF!</f>
        <v>#REF!</v>
      </c>
      <c r="PDK158" s="124" t="e">
        <f>[32]Loka!#REF!</f>
        <v>#REF!</v>
      </c>
      <c r="PDL158" s="125" t="e">
        <f>PDJ158*[31]Loka!_xlbgnm.PDK16</f>
        <v>#REF!</v>
      </c>
      <c r="PDM158" s="62" t="s">
        <v>291</v>
      </c>
      <c r="PDN158" s="123" t="e">
        <f>[32]Loka!#REF!</f>
        <v>#REF!</v>
      </c>
      <c r="PDO158" s="124" t="e">
        <f>[32]Loka!#REF!</f>
        <v>#REF!</v>
      </c>
      <c r="PDP158" s="125" t="e">
        <f>PDN158*[31]Loka!_xlbgnm.PDO16</f>
        <v>#REF!</v>
      </c>
      <c r="PDQ158" s="62" t="s">
        <v>291</v>
      </c>
      <c r="PDR158" s="123" t="e">
        <f>[32]Loka!#REF!</f>
        <v>#REF!</v>
      </c>
      <c r="PDS158" s="124" t="e">
        <f>[32]Loka!#REF!</f>
        <v>#REF!</v>
      </c>
      <c r="PDT158" s="125" t="e">
        <f>PDR158*[31]Loka!_xlbgnm.PDS16</f>
        <v>#REF!</v>
      </c>
      <c r="PDU158" s="62" t="s">
        <v>291</v>
      </c>
      <c r="PDV158" s="123" t="e">
        <f>[32]Loka!#REF!</f>
        <v>#REF!</v>
      </c>
      <c r="PDW158" s="124" t="e">
        <f>[32]Loka!#REF!</f>
        <v>#REF!</v>
      </c>
      <c r="PDX158" s="125" t="e">
        <f>PDV158*[31]Loka!_xlbgnm.PDW16</f>
        <v>#REF!</v>
      </c>
      <c r="PDY158" s="62" t="s">
        <v>291</v>
      </c>
      <c r="PDZ158" s="123" t="e">
        <f>[32]Loka!#REF!</f>
        <v>#REF!</v>
      </c>
      <c r="PEA158" s="124" t="e">
        <f>[32]Loka!#REF!</f>
        <v>#REF!</v>
      </c>
      <c r="PEB158" s="125" t="e">
        <f>PDZ158*[31]Loka!_xlbgnm.PEA16</f>
        <v>#REF!</v>
      </c>
      <c r="PEC158" s="62" t="s">
        <v>291</v>
      </c>
      <c r="PED158" s="123" t="e">
        <f>[32]Loka!#REF!</f>
        <v>#REF!</v>
      </c>
      <c r="PEE158" s="124" t="e">
        <f>[32]Loka!#REF!</f>
        <v>#REF!</v>
      </c>
      <c r="PEF158" s="125" t="e">
        <f>PED158*[31]Loka!_xlbgnm.PEE16</f>
        <v>#REF!</v>
      </c>
      <c r="PEG158" s="62" t="s">
        <v>291</v>
      </c>
      <c r="PEH158" s="123" t="e">
        <f>[32]Loka!#REF!</f>
        <v>#REF!</v>
      </c>
      <c r="PEI158" s="124" t="e">
        <f>[32]Loka!#REF!</f>
        <v>#REF!</v>
      </c>
      <c r="PEJ158" s="125" t="e">
        <f>PEH158*[31]Loka!_xlbgnm.PEI16</f>
        <v>#REF!</v>
      </c>
      <c r="PEK158" s="62" t="s">
        <v>291</v>
      </c>
      <c r="PEL158" s="123" t="e">
        <f>[32]Loka!#REF!</f>
        <v>#REF!</v>
      </c>
      <c r="PEM158" s="124" t="e">
        <f>[32]Loka!#REF!</f>
        <v>#REF!</v>
      </c>
      <c r="PEN158" s="125" t="e">
        <f>PEL158*[31]Loka!_xlbgnm.PEM16</f>
        <v>#REF!</v>
      </c>
      <c r="PEO158" s="62" t="s">
        <v>291</v>
      </c>
      <c r="PEP158" s="123" t="e">
        <f>[32]Loka!#REF!</f>
        <v>#REF!</v>
      </c>
      <c r="PEQ158" s="124" t="e">
        <f>[32]Loka!#REF!</f>
        <v>#REF!</v>
      </c>
      <c r="PER158" s="125" t="e">
        <f>PEP158*[31]Loka!_xlbgnm.PEQ16</f>
        <v>#REF!</v>
      </c>
      <c r="PES158" s="62" t="s">
        <v>291</v>
      </c>
      <c r="PET158" s="123" t="e">
        <f>[32]Loka!#REF!</f>
        <v>#REF!</v>
      </c>
      <c r="PEU158" s="124" t="e">
        <f>[32]Loka!#REF!</f>
        <v>#REF!</v>
      </c>
      <c r="PEV158" s="125" t="e">
        <f>PET158*[31]Loka!_xlbgnm.PEU16</f>
        <v>#REF!</v>
      </c>
      <c r="PEW158" s="62" t="s">
        <v>291</v>
      </c>
      <c r="PEX158" s="123" t="e">
        <f>[32]Loka!#REF!</f>
        <v>#REF!</v>
      </c>
      <c r="PEY158" s="124" t="e">
        <f>[32]Loka!#REF!</f>
        <v>#REF!</v>
      </c>
      <c r="PEZ158" s="125" t="e">
        <f>PEX158*[31]Loka!_xlbgnm.PEY16</f>
        <v>#REF!</v>
      </c>
      <c r="PFA158" s="62" t="s">
        <v>291</v>
      </c>
      <c r="PFB158" s="123" t="e">
        <f>[32]Loka!#REF!</f>
        <v>#REF!</v>
      </c>
      <c r="PFC158" s="124" t="e">
        <f>[32]Loka!#REF!</f>
        <v>#REF!</v>
      </c>
      <c r="PFD158" s="125" t="e">
        <f>PFB158*[31]Loka!_xlbgnm.PFC16</f>
        <v>#REF!</v>
      </c>
      <c r="PFE158" s="62" t="s">
        <v>291</v>
      </c>
      <c r="PFF158" s="123" t="e">
        <f>[32]Loka!#REF!</f>
        <v>#REF!</v>
      </c>
      <c r="PFG158" s="124" t="e">
        <f>[32]Loka!#REF!</f>
        <v>#REF!</v>
      </c>
      <c r="PFH158" s="125" t="e">
        <f>PFF158*[31]Loka!_xlbgnm.PFG16</f>
        <v>#REF!</v>
      </c>
      <c r="PFI158" s="62" t="s">
        <v>291</v>
      </c>
      <c r="PFJ158" s="123" t="e">
        <f>[32]Loka!#REF!</f>
        <v>#REF!</v>
      </c>
      <c r="PFK158" s="124" t="e">
        <f>[32]Loka!#REF!</f>
        <v>#REF!</v>
      </c>
      <c r="PFL158" s="125" t="e">
        <f>PFJ158*[31]Loka!_xlbgnm.PFK16</f>
        <v>#REF!</v>
      </c>
      <c r="PFM158" s="62" t="s">
        <v>291</v>
      </c>
      <c r="PFN158" s="123" t="e">
        <f>[32]Loka!#REF!</f>
        <v>#REF!</v>
      </c>
      <c r="PFO158" s="124" t="e">
        <f>[32]Loka!#REF!</f>
        <v>#REF!</v>
      </c>
      <c r="PFP158" s="125" t="e">
        <f>PFN158*[31]Loka!_xlbgnm.PFO16</f>
        <v>#REF!</v>
      </c>
      <c r="PFQ158" s="62" t="s">
        <v>291</v>
      </c>
      <c r="PFR158" s="123" t="e">
        <f>[32]Loka!#REF!</f>
        <v>#REF!</v>
      </c>
      <c r="PFS158" s="124" t="e">
        <f>[32]Loka!#REF!</f>
        <v>#REF!</v>
      </c>
      <c r="PFT158" s="125" t="e">
        <f>PFR158*[31]Loka!_xlbgnm.PFS16</f>
        <v>#REF!</v>
      </c>
      <c r="PFU158" s="62" t="s">
        <v>291</v>
      </c>
      <c r="PFV158" s="123" t="e">
        <f>[32]Loka!#REF!</f>
        <v>#REF!</v>
      </c>
      <c r="PFW158" s="124" t="e">
        <f>[32]Loka!#REF!</f>
        <v>#REF!</v>
      </c>
      <c r="PFX158" s="125" t="e">
        <f>PFV158*[31]Loka!_xlbgnm.PFW16</f>
        <v>#REF!</v>
      </c>
      <c r="PFY158" s="62" t="s">
        <v>291</v>
      </c>
      <c r="PFZ158" s="123" t="e">
        <f>[32]Loka!#REF!</f>
        <v>#REF!</v>
      </c>
      <c r="PGA158" s="124" t="e">
        <f>[32]Loka!#REF!</f>
        <v>#REF!</v>
      </c>
      <c r="PGB158" s="125" t="e">
        <f>PFZ158*[31]Loka!_xlbgnm.PGA16</f>
        <v>#REF!</v>
      </c>
      <c r="PGC158" s="62" t="s">
        <v>291</v>
      </c>
      <c r="PGD158" s="123" t="e">
        <f>[32]Loka!#REF!</f>
        <v>#REF!</v>
      </c>
      <c r="PGE158" s="124" t="e">
        <f>[32]Loka!#REF!</f>
        <v>#REF!</v>
      </c>
      <c r="PGF158" s="125" t="e">
        <f>PGD158*[31]Loka!_xlbgnm.PGE16</f>
        <v>#REF!</v>
      </c>
      <c r="PGG158" s="62" t="s">
        <v>291</v>
      </c>
      <c r="PGH158" s="123" t="e">
        <f>[32]Loka!#REF!</f>
        <v>#REF!</v>
      </c>
      <c r="PGI158" s="124" t="e">
        <f>[32]Loka!#REF!</f>
        <v>#REF!</v>
      </c>
      <c r="PGJ158" s="125" t="e">
        <f>PGH158*[31]Loka!_xlbgnm.PGI16</f>
        <v>#REF!</v>
      </c>
      <c r="PGK158" s="62" t="s">
        <v>291</v>
      </c>
      <c r="PGL158" s="123" t="e">
        <f>[32]Loka!#REF!</f>
        <v>#REF!</v>
      </c>
      <c r="PGM158" s="124" t="e">
        <f>[32]Loka!#REF!</f>
        <v>#REF!</v>
      </c>
      <c r="PGN158" s="125" t="e">
        <f>PGL158*[31]Loka!_xlbgnm.PGM16</f>
        <v>#REF!</v>
      </c>
      <c r="PGO158" s="62" t="s">
        <v>291</v>
      </c>
      <c r="PGP158" s="123" t="e">
        <f>[32]Loka!#REF!</f>
        <v>#REF!</v>
      </c>
      <c r="PGQ158" s="124" t="e">
        <f>[32]Loka!#REF!</f>
        <v>#REF!</v>
      </c>
      <c r="PGR158" s="125" t="e">
        <f>PGP158*[31]Loka!_xlbgnm.PGQ16</f>
        <v>#REF!</v>
      </c>
      <c r="PGS158" s="62" t="s">
        <v>291</v>
      </c>
      <c r="PGT158" s="123" t="e">
        <f>[32]Loka!#REF!</f>
        <v>#REF!</v>
      </c>
      <c r="PGU158" s="124" t="e">
        <f>[32]Loka!#REF!</f>
        <v>#REF!</v>
      </c>
      <c r="PGV158" s="125" t="e">
        <f>PGT158*[31]Loka!_xlbgnm.PGU16</f>
        <v>#REF!</v>
      </c>
      <c r="PGW158" s="62" t="s">
        <v>291</v>
      </c>
      <c r="PGX158" s="123" t="e">
        <f>[32]Loka!#REF!</f>
        <v>#REF!</v>
      </c>
      <c r="PGY158" s="124" t="e">
        <f>[32]Loka!#REF!</f>
        <v>#REF!</v>
      </c>
      <c r="PGZ158" s="125" t="e">
        <f>PGX158*[31]Loka!_xlbgnm.PGY16</f>
        <v>#REF!</v>
      </c>
      <c r="PHA158" s="62" t="s">
        <v>291</v>
      </c>
      <c r="PHB158" s="123" t="e">
        <f>[32]Loka!#REF!</f>
        <v>#REF!</v>
      </c>
      <c r="PHC158" s="124" t="e">
        <f>[32]Loka!#REF!</f>
        <v>#REF!</v>
      </c>
      <c r="PHD158" s="125" t="e">
        <f>PHB158*[31]Loka!_xlbgnm.PHC16</f>
        <v>#REF!</v>
      </c>
      <c r="PHE158" s="62" t="s">
        <v>291</v>
      </c>
      <c r="PHF158" s="123" t="e">
        <f>[32]Loka!#REF!</f>
        <v>#REF!</v>
      </c>
      <c r="PHG158" s="124" t="e">
        <f>[32]Loka!#REF!</f>
        <v>#REF!</v>
      </c>
      <c r="PHH158" s="125" t="e">
        <f>PHF158*[31]Loka!_xlbgnm.PHG16</f>
        <v>#REF!</v>
      </c>
      <c r="PHI158" s="62" t="s">
        <v>291</v>
      </c>
      <c r="PHJ158" s="123" t="e">
        <f>[32]Loka!#REF!</f>
        <v>#REF!</v>
      </c>
      <c r="PHK158" s="124" t="e">
        <f>[32]Loka!#REF!</f>
        <v>#REF!</v>
      </c>
      <c r="PHL158" s="125" t="e">
        <f>PHJ158*[31]Loka!_xlbgnm.PHK16</f>
        <v>#REF!</v>
      </c>
      <c r="PHM158" s="62" t="s">
        <v>291</v>
      </c>
      <c r="PHN158" s="123" t="e">
        <f>[32]Loka!#REF!</f>
        <v>#REF!</v>
      </c>
      <c r="PHO158" s="124" t="e">
        <f>[32]Loka!#REF!</f>
        <v>#REF!</v>
      </c>
      <c r="PHP158" s="125" t="e">
        <f>PHN158*[31]Loka!_xlbgnm.PHO16</f>
        <v>#REF!</v>
      </c>
      <c r="PHQ158" s="62" t="s">
        <v>291</v>
      </c>
      <c r="PHR158" s="123" t="e">
        <f>[32]Loka!#REF!</f>
        <v>#REF!</v>
      </c>
      <c r="PHS158" s="124" t="e">
        <f>[32]Loka!#REF!</f>
        <v>#REF!</v>
      </c>
      <c r="PHT158" s="125" t="e">
        <f>PHR158*[31]Loka!_xlbgnm.PHS16</f>
        <v>#REF!</v>
      </c>
      <c r="PHU158" s="62" t="s">
        <v>291</v>
      </c>
      <c r="PHV158" s="123" t="e">
        <f>[32]Loka!#REF!</f>
        <v>#REF!</v>
      </c>
      <c r="PHW158" s="124" t="e">
        <f>[32]Loka!#REF!</f>
        <v>#REF!</v>
      </c>
      <c r="PHX158" s="125" t="e">
        <f>PHV158*[31]Loka!_xlbgnm.PHW16</f>
        <v>#REF!</v>
      </c>
      <c r="PHY158" s="62" t="s">
        <v>291</v>
      </c>
      <c r="PHZ158" s="123" t="e">
        <f>[32]Loka!#REF!</f>
        <v>#REF!</v>
      </c>
      <c r="PIA158" s="124" t="e">
        <f>[32]Loka!#REF!</f>
        <v>#REF!</v>
      </c>
      <c r="PIB158" s="125" t="e">
        <f>PHZ158*[31]Loka!_xlbgnm.PIA16</f>
        <v>#REF!</v>
      </c>
      <c r="PIC158" s="62" t="s">
        <v>291</v>
      </c>
      <c r="PID158" s="123" t="e">
        <f>[32]Loka!#REF!</f>
        <v>#REF!</v>
      </c>
      <c r="PIE158" s="124" t="e">
        <f>[32]Loka!#REF!</f>
        <v>#REF!</v>
      </c>
      <c r="PIF158" s="125" t="e">
        <f>PID158*[31]Loka!_xlbgnm.PIE16</f>
        <v>#REF!</v>
      </c>
      <c r="PIG158" s="62" t="s">
        <v>291</v>
      </c>
      <c r="PIH158" s="123" t="e">
        <f>[32]Loka!#REF!</f>
        <v>#REF!</v>
      </c>
      <c r="PII158" s="124" t="e">
        <f>[32]Loka!#REF!</f>
        <v>#REF!</v>
      </c>
      <c r="PIJ158" s="125" t="e">
        <f>PIH158*[31]Loka!_xlbgnm.PII16</f>
        <v>#REF!</v>
      </c>
      <c r="PIK158" s="62" t="s">
        <v>291</v>
      </c>
      <c r="PIL158" s="123" t="e">
        <f>[32]Loka!#REF!</f>
        <v>#REF!</v>
      </c>
      <c r="PIM158" s="124" t="e">
        <f>[32]Loka!#REF!</f>
        <v>#REF!</v>
      </c>
      <c r="PIN158" s="125" t="e">
        <f>PIL158*[31]Loka!_xlbgnm.PIM16</f>
        <v>#REF!</v>
      </c>
      <c r="PIO158" s="62" t="s">
        <v>291</v>
      </c>
      <c r="PIP158" s="123" t="e">
        <f>[32]Loka!#REF!</f>
        <v>#REF!</v>
      </c>
      <c r="PIQ158" s="124" t="e">
        <f>[32]Loka!#REF!</f>
        <v>#REF!</v>
      </c>
      <c r="PIR158" s="125" t="e">
        <f>PIP158*[31]Loka!_xlbgnm.PIQ16</f>
        <v>#REF!</v>
      </c>
      <c r="PIS158" s="62" t="s">
        <v>291</v>
      </c>
      <c r="PIT158" s="123" t="e">
        <f>[32]Loka!#REF!</f>
        <v>#REF!</v>
      </c>
      <c r="PIU158" s="124" t="e">
        <f>[32]Loka!#REF!</f>
        <v>#REF!</v>
      </c>
      <c r="PIV158" s="125" t="e">
        <f>PIT158*[31]Loka!_xlbgnm.PIU16</f>
        <v>#REF!</v>
      </c>
      <c r="PIW158" s="62" t="s">
        <v>291</v>
      </c>
      <c r="PIX158" s="123" t="e">
        <f>[32]Loka!#REF!</f>
        <v>#REF!</v>
      </c>
      <c r="PIY158" s="124" t="e">
        <f>[32]Loka!#REF!</f>
        <v>#REF!</v>
      </c>
      <c r="PIZ158" s="125" t="e">
        <f>PIX158*[31]Loka!_xlbgnm.PIY16</f>
        <v>#REF!</v>
      </c>
      <c r="PJA158" s="62" t="s">
        <v>291</v>
      </c>
      <c r="PJB158" s="123" t="e">
        <f>[32]Loka!#REF!</f>
        <v>#REF!</v>
      </c>
      <c r="PJC158" s="124" t="e">
        <f>[32]Loka!#REF!</f>
        <v>#REF!</v>
      </c>
      <c r="PJD158" s="125" t="e">
        <f>PJB158*[31]Loka!_xlbgnm.PJC16</f>
        <v>#REF!</v>
      </c>
      <c r="PJE158" s="62" t="s">
        <v>291</v>
      </c>
      <c r="PJF158" s="123" t="e">
        <f>[32]Loka!#REF!</f>
        <v>#REF!</v>
      </c>
      <c r="PJG158" s="124" t="e">
        <f>[32]Loka!#REF!</f>
        <v>#REF!</v>
      </c>
      <c r="PJH158" s="125" t="e">
        <f>PJF158*[31]Loka!_xlbgnm.PJG16</f>
        <v>#REF!</v>
      </c>
      <c r="PJI158" s="62" t="s">
        <v>291</v>
      </c>
      <c r="PJJ158" s="123" t="e">
        <f>[32]Loka!#REF!</f>
        <v>#REF!</v>
      </c>
      <c r="PJK158" s="124" t="e">
        <f>[32]Loka!#REF!</f>
        <v>#REF!</v>
      </c>
      <c r="PJL158" s="125" t="e">
        <f>PJJ158*[31]Loka!_xlbgnm.PJK16</f>
        <v>#REF!</v>
      </c>
      <c r="PJM158" s="62" t="s">
        <v>291</v>
      </c>
      <c r="PJN158" s="123" t="e">
        <f>[32]Loka!#REF!</f>
        <v>#REF!</v>
      </c>
      <c r="PJO158" s="124" t="e">
        <f>[32]Loka!#REF!</f>
        <v>#REF!</v>
      </c>
      <c r="PJP158" s="125" t="e">
        <f>PJN158*[31]Loka!_xlbgnm.PJO16</f>
        <v>#REF!</v>
      </c>
      <c r="PJQ158" s="62" t="s">
        <v>291</v>
      </c>
      <c r="PJR158" s="123" t="e">
        <f>[32]Loka!#REF!</f>
        <v>#REF!</v>
      </c>
      <c r="PJS158" s="124" t="e">
        <f>[32]Loka!#REF!</f>
        <v>#REF!</v>
      </c>
      <c r="PJT158" s="125" t="e">
        <f>PJR158*[31]Loka!_xlbgnm.PJS16</f>
        <v>#REF!</v>
      </c>
      <c r="PJU158" s="62" t="s">
        <v>291</v>
      </c>
      <c r="PJV158" s="123" t="e">
        <f>[32]Loka!#REF!</f>
        <v>#REF!</v>
      </c>
      <c r="PJW158" s="124" t="e">
        <f>[32]Loka!#REF!</f>
        <v>#REF!</v>
      </c>
      <c r="PJX158" s="125" t="e">
        <f>PJV158*[31]Loka!_xlbgnm.PJW16</f>
        <v>#REF!</v>
      </c>
      <c r="PJY158" s="62" t="s">
        <v>291</v>
      </c>
      <c r="PJZ158" s="123" t="e">
        <f>[32]Loka!#REF!</f>
        <v>#REF!</v>
      </c>
      <c r="PKA158" s="124" t="e">
        <f>[32]Loka!#REF!</f>
        <v>#REF!</v>
      </c>
      <c r="PKB158" s="125" t="e">
        <f>PJZ158*[31]Loka!_xlbgnm.PKA16</f>
        <v>#REF!</v>
      </c>
      <c r="PKC158" s="62" t="s">
        <v>291</v>
      </c>
      <c r="PKD158" s="123" t="e">
        <f>[32]Loka!#REF!</f>
        <v>#REF!</v>
      </c>
      <c r="PKE158" s="124" t="e">
        <f>[32]Loka!#REF!</f>
        <v>#REF!</v>
      </c>
      <c r="PKF158" s="125" t="e">
        <f>PKD158*[31]Loka!_xlbgnm.PKE16</f>
        <v>#REF!</v>
      </c>
      <c r="PKG158" s="62" t="s">
        <v>291</v>
      </c>
      <c r="PKH158" s="123" t="e">
        <f>[32]Loka!#REF!</f>
        <v>#REF!</v>
      </c>
      <c r="PKI158" s="124" t="e">
        <f>[32]Loka!#REF!</f>
        <v>#REF!</v>
      </c>
      <c r="PKJ158" s="125" t="e">
        <f>PKH158*[31]Loka!_xlbgnm.PKI16</f>
        <v>#REF!</v>
      </c>
      <c r="PKK158" s="62" t="s">
        <v>291</v>
      </c>
      <c r="PKL158" s="123" t="e">
        <f>[32]Loka!#REF!</f>
        <v>#REF!</v>
      </c>
      <c r="PKM158" s="124" t="e">
        <f>[32]Loka!#REF!</f>
        <v>#REF!</v>
      </c>
      <c r="PKN158" s="125" t="e">
        <f>PKL158*[31]Loka!_xlbgnm.PKM16</f>
        <v>#REF!</v>
      </c>
      <c r="PKO158" s="62" t="s">
        <v>291</v>
      </c>
      <c r="PKP158" s="123" t="e">
        <f>[32]Loka!#REF!</f>
        <v>#REF!</v>
      </c>
      <c r="PKQ158" s="124" t="e">
        <f>[32]Loka!#REF!</f>
        <v>#REF!</v>
      </c>
      <c r="PKR158" s="125" t="e">
        <f>PKP158*[31]Loka!_xlbgnm.PKQ16</f>
        <v>#REF!</v>
      </c>
      <c r="PKS158" s="62" t="s">
        <v>291</v>
      </c>
      <c r="PKT158" s="123" t="e">
        <f>[32]Loka!#REF!</f>
        <v>#REF!</v>
      </c>
      <c r="PKU158" s="124" t="e">
        <f>[32]Loka!#REF!</f>
        <v>#REF!</v>
      </c>
      <c r="PKV158" s="125" t="e">
        <f>PKT158*[31]Loka!_xlbgnm.PKU16</f>
        <v>#REF!</v>
      </c>
      <c r="PKW158" s="62" t="s">
        <v>291</v>
      </c>
      <c r="PKX158" s="123" t="e">
        <f>[32]Loka!#REF!</f>
        <v>#REF!</v>
      </c>
      <c r="PKY158" s="124" t="e">
        <f>[32]Loka!#REF!</f>
        <v>#REF!</v>
      </c>
      <c r="PKZ158" s="125" t="e">
        <f>PKX158*[31]Loka!_xlbgnm.PKY16</f>
        <v>#REF!</v>
      </c>
      <c r="PLA158" s="62" t="s">
        <v>291</v>
      </c>
      <c r="PLB158" s="123" t="e">
        <f>[32]Loka!#REF!</f>
        <v>#REF!</v>
      </c>
      <c r="PLC158" s="124" t="e">
        <f>[32]Loka!#REF!</f>
        <v>#REF!</v>
      </c>
      <c r="PLD158" s="125" t="e">
        <f>PLB158*[31]Loka!_xlbgnm.PLC16</f>
        <v>#REF!</v>
      </c>
      <c r="PLE158" s="62" t="s">
        <v>291</v>
      </c>
      <c r="PLF158" s="123" t="e">
        <f>[32]Loka!#REF!</f>
        <v>#REF!</v>
      </c>
      <c r="PLG158" s="124" t="e">
        <f>[32]Loka!#REF!</f>
        <v>#REF!</v>
      </c>
      <c r="PLH158" s="125" t="e">
        <f>PLF158*[31]Loka!_xlbgnm.PLG16</f>
        <v>#REF!</v>
      </c>
      <c r="PLI158" s="62" t="s">
        <v>291</v>
      </c>
      <c r="PLJ158" s="123" t="e">
        <f>[32]Loka!#REF!</f>
        <v>#REF!</v>
      </c>
      <c r="PLK158" s="124" t="e">
        <f>[32]Loka!#REF!</f>
        <v>#REF!</v>
      </c>
      <c r="PLL158" s="125" t="e">
        <f>PLJ158*[31]Loka!_xlbgnm.PLK16</f>
        <v>#REF!</v>
      </c>
      <c r="PLM158" s="62" t="s">
        <v>291</v>
      </c>
      <c r="PLN158" s="123" t="e">
        <f>[32]Loka!#REF!</f>
        <v>#REF!</v>
      </c>
      <c r="PLO158" s="124" t="e">
        <f>[32]Loka!#REF!</f>
        <v>#REF!</v>
      </c>
      <c r="PLP158" s="125" t="e">
        <f>PLN158*[31]Loka!_xlbgnm.PLO16</f>
        <v>#REF!</v>
      </c>
      <c r="PLQ158" s="62" t="s">
        <v>291</v>
      </c>
      <c r="PLR158" s="123" t="e">
        <f>[32]Loka!#REF!</f>
        <v>#REF!</v>
      </c>
      <c r="PLS158" s="124" t="e">
        <f>[32]Loka!#REF!</f>
        <v>#REF!</v>
      </c>
      <c r="PLT158" s="125" t="e">
        <f>PLR158*[31]Loka!_xlbgnm.PLS16</f>
        <v>#REF!</v>
      </c>
      <c r="PLU158" s="62" t="s">
        <v>291</v>
      </c>
      <c r="PLV158" s="123" t="e">
        <f>[32]Loka!#REF!</f>
        <v>#REF!</v>
      </c>
      <c r="PLW158" s="124" t="e">
        <f>[32]Loka!#REF!</f>
        <v>#REF!</v>
      </c>
      <c r="PLX158" s="125" t="e">
        <f>PLV158*[31]Loka!_xlbgnm.PLW16</f>
        <v>#REF!</v>
      </c>
      <c r="PLY158" s="62" t="s">
        <v>291</v>
      </c>
      <c r="PLZ158" s="123" t="e">
        <f>[32]Loka!#REF!</f>
        <v>#REF!</v>
      </c>
      <c r="PMA158" s="124" t="e">
        <f>[32]Loka!#REF!</f>
        <v>#REF!</v>
      </c>
      <c r="PMB158" s="125" t="e">
        <f>PLZ158*[31]Loka!_xlbgnm.PMA16</f>
        <v>#REF!</v>
      </c>
      <c r="PMC158" s="62" t="s">
        <v>291</v>
      </c>
      <c r="PMD158" s="123" t="e">
        <f>[32]Loka!#REF!</f>
        <v>#REF!</v>
      </c>
      <c r="PME158" s="124" t="e">
        <f>[32]Loka!#REF!</f>
        <v>#REF!</v>
      </c>
      <c r="PMF158" s="125" t="e">
        <f>PMD158*[31]Loka!_xlbgnm.PME16</f>
        <v>#REF!</v>
      </c>
      <c r="PMG158" s="62" t="s">
        <v>291</v>
      </c>
      <c r="PMH158" s="123" t="e">
        <f>[32]Loka!#REF!</f>
        <v>#REF!</v>
      </c>
      <c r="PMI158" s="124" t="e">
        <f>[32]Loka!#REF!</f>
        <v>#REF!</v>
      </c>
      <c r="PMJ158" s="125" t="e">
        <f>PMH158*[31]Loka!_xlbgnm.PMI16</f>
        <v>#REF!</v>
      </c>
      <c r="PMK158" s="62" t="s">
        <v>291</v>
      </c>
      <c r="PML158" s="123" t="e">
        <f>[32]Loka!#REF!</f>
        <v>#REF!</v>
      </c>
      <c r="PMM158" s="124" t="e">
        <f>[32]Loka!#REF!</f>
        <v>#REF!</v>
      </c>
      <c r="PMN158" s="125" t="e">
        <f>PML158*[31]Loka!_xlbgnm.PMM16</f>
        <v>#REF!</v>
      </c>
      <c r="PMO158" s="62" t="s">
        <v>291</v>
      </c>
      <c r="PMP158" s="123" t="e">
        <f>[32]Loka!#REF!</f>
        <v>#REF!</v>
      </c>
      <c r="PMQ158" s="124" t="e">
        <f>[32]Loka!#REF!</f>
        <v>#REF!</v>
      </c>
      <c r="PMR158" s="125" t="e">
        <f>PMP158*[31]Loka!_xlbgnm.PMQ16</f>
        <v>#REF!</v>
      </c>
      <c r="PMS158" s="62" t="s">
        <v>291</v>
      </c>
      <c r="PMT158" s="123" t="e">
        <f>[32]Loka!#REF!</f>
        <v>#REF!</v>
      </c>
      <c r="PMU158" s="124" t="e">
        <f>[32]Loka!#REF!</f>
        <v>#REF!</v>
      </c>
      <c r="PMV158" s="125" t="e">
        <f>PMT158*[31]Loka!_xlbgnm.PMU16</f>
        <v>#REF!</v>
      </c>
      <c r="PMW158" s="62" t="s">
        <v>291</v>
      </c>
      <c r="PMX158" s="123" t="e">
        <f>[32]Loka!#REF!</f>
        <v>#REF!</v>
      </c>
      <c r="PMY158" s="124" t="e">
        <f>[32]Loka!#REF!</f>
        <v>#REF!</v>
      </c>
      <c r="PMZ158" s="125" t="e">
        <f>PMX158*[31]Loka!_xlbgnm.PMY16</f>
        <v>#REF!</v>
      </c>
      <c r="PNA158" s="62" t="s">
        <v>291</v>
      </c>
      <c r="PNB158" s="123" t="e">
        <f>[32]Loka!#REF!</f>
        <v>#REF!</v>
      </c>
      <c r="PNC158" s="124" t="e">
        <f>[32]Loka!#REF!</f>
        <v>#REF!</v>
      </c>
      <c r="PND158" s="125" t="e">
        <f>PNB158*[31]Loka!_xlbgnm.PNC16</f>
        <v>#REF!</v>
      </c>
      <c r="PNE158" s="62" t="s">
        <v>291</v>
      </c>
      <c r="PNF158" s="123" t="e">
        <f>[32]Loka!#REF!</f>
        <v>#REF!</v>
      </c>
      <c r="PNG158" s="124" t="e">
        <f>[32]Loka!#REF!</f>
        <v>#REF!</v>
      </c>
      <c r="PNH158" s="125" t="e">
        <f>PNF158*[31]Loka!_xlbgnm.PNG16</f>
        <v>#REF!</v>
      </c>
      <c r="PNI158" s="62" t="s">
        <v>291</v>
      </c>
      <c r="PNJ158" s="123" t="e">
        <f>[32]Loka!#REF!</f>
        <v>#REF!</v>
      </c>
      <c r="PNK158" s="124" t="e">
        <f>[32]Loka!#REF!</f>
        <v>#REF!</v>
      </c>
      <c r="PNL158" s="125" t="e">
        <f>PNJ158*[31]Loka!_xlbgnm.PNK16</f>
        <v>#REF!</v>
      </c>
      <c r="PNM158" s="62" t="s">
        <v>291</v>
      </c>
      <c r="PNN158" s="123" t="e">
        <f>[32]Loka!#REF!</f>
        <v>#REF!</v>
      </c>
      <c r="PNO158" s="124" t="e">
        <f>[32]Loka!#REF!</f>
        <v>#REF!</v>
      </c>
      <c r="PNP158" s="125" t="e">
        <f>PNN158*[31]Loka!_xlbgnm.PNO16</f>
        <v>#REF!</v>
      </c>
      <c r="PNQ158" s="62" t="s">
        <v>291</v>
      </c>
      <c r="PNR158" s="123" t="e">
        <f>[32]Loka!#REF!</f>
        <v>#REF!</v>
      </c>
      <c r="PNS158" s="124" t="e">
        <f>[32]Loka!#REF!</f>
        <v>#REF!</v>
      </c>
      <c r="PNT158" s="125" t="e">
        <f>PNR158*[31]Loka!_xlbgnm.PNS16</f>
        <v>#REF!</v>
      </c>
      <c r="PNU158" s="62" t="s">
        <v>291</v>
      </c>
      <c r="PNV158" s="123" t="e">
        <f>[32]Loka!#REF!</f>
        <v>#REF!</v>
      </c>
      <c r="PNW158" s="124" t="e">
        <f>[32]Loka!#REF!</f>
        <v>#REF!</v>
      </c>
      <c r="PNX158" s="125" t="e">
        <f>PNV158*[31]Loka!_xlbgnm.PNW16</f>
        <v>#REF!</v>
      </c>
      <c r="PNY158" s="62" t="s">
        <v>291</v>
      </c>
      <c r="PNZ158" s="123" t="e">
        <f>[32]Loka!#REF!</f>
        <v>#REF!</v>
      </c>
      <c r="POA158" s="124" t="e">
        <f>[32]Loka!#REF!</f>
        <v>#REF!</v>
      </c>
      <c r="POB158" s="125" t="e">
        <f>PNZ158*[31]Loka!_xlbgnm.POA16</f>
        <v>#REF!</v>
      </c>
      <c r="POC158" s="62" t="s">
        <v>291</v>
      </c>
      <c r="POD158" s="123" t="e">
        <f>[32]Loka!#REF!</f>
        <v>#REF!</v>
      </c>
      <c r="POE158" s="124" t="e">
        <f>[32]Loka!#REF!</f>
        <v>#REF!</v>
      </c>
      <c r="POF158" s="125" t="e">
        <f>POD158*[31]Loka!_xlbgnm.POE16</f>
        <v>#REF!</v>
      </c>
      <c r="POG158" s="62" t="s">
        <v>291</v>
      </c>
      <c r="POH158" s="123" t="e">
        <f>[32]Loka!#REF!</f>
        <v>#REF!</v>
      </c>
      <c r="POI158" s="124" t="e">
        <f>[32]Loka!#REF!</f>
        <v>#REF!</v>
      </c>
      <c r="POJ158" s="125" t="e">
        <f>POH158*[31]Loka!_xlbgnm.POI16</f>
        <v>#REF!</v>
      </c>
      <c r="POK158" s="62" t="s">
        <v>291</v>
      </c>
      <c r="POL158" s="123" t="e">
        <f>[32]Loka!#REF!</f>
        <v>#REF!</v>
      </c>
      <c r="POM158" s="124" t="e">
        <f>[32]Loka!#REF!</f>
        <v>#REF!</v>
      </c>
      <c r="PON158" s="125" t="e">
        <f>POL158*[31]Loka!_xlbgnm.POM16</f>
        <v>#REF!</v>
      </c>
      <c r="POO158" s="62" t="s">
        <v>291</v>
      </c>
      <c r="POP158" s="123" t="e">
        <f>[32]Loka!#REF!</f>
        <v>#REF!</v>
      </c>
      <c r="POQ158" s="124" t="e">
        <f>[32]Loka!#REF!</f>
        <v>#REF!</v>
      </c>
      <c r="POR158" s="125" t="e">
        <f>POP158*[31]Loka!_xlbgnm.POQ16</f>
        <v>#REF!</v>
      </c>
      <c r="POS158" s="62" t="s">
        <v>291</v>
      </c>
      <c r="POT158" s="123" t="e">
        <f>[32]Loka!#REF!</f>
        <v>#REF!</v>
      </c>
      <c r="POU158" s="124" t="e">
        <f>[32]Loka!#REF!</f>
        <v>#REF!</v>
      </c>
      <c r="POV158" s="125" t="e">
        <f>POT158*[31]Loka!_xlbgnm.POU16</f>
        <v>#REF!</v>
      </c>
      <c r="POW158" s="62" t="s">
        <v>291</v>
      </c>
      <c r="POX158" s="123" t="e">
        <f>[32]Loka!#REF!</f>
        <v>#REF!</v>
      </c>
      <c r="POY158" s="124" t="e">
        <f>[32]Loka!#REF!</f>
        <v>#REF!</v>
      </c>
      <c r="POZ158" s="125" t="e">
        <f>POX158*[31]Loka!_xlbgnm.POY16</f>
        <v>#REF!</v>
      </c>
      <c r="PPA158" s="62" t="s">
        <v>291</v>
      </c>
      <c r="PPB158" s="123" t="e">
        <f>[32]Loka!#REF!</f>
        <v>#REF!</v>
      </c>
      <c r="PPC158" s="124" t="e">
        <f>[32]Loka!#REF!</f>
        <v>#REF!</v>
      </c>
      <c r="PPD158" s="125" t="e">
        <f>PPB158*[31]Loka!_xlbgnm.PPC16</f>
        <v>#REF!</v>
      </c>
      <c r="PPE158" s="62" t="s">
        <v>291</v>
      </c>
      <c r="PPF158" s="123" t="e">
        <f>[32]Loka!#REF!</f>
        <v>#REF!</v>
      </c>
      <c r="PPG158" s="124" t="e">
        <f>[32]Loka!#REF!</f>
        <v>#REF!</v>
      </c>
      <c r="PPH158" s="125" t="e">
        <f>PPF158*[31]Loka!_xlbgnm.PPG16</f>
        <v>#REF!</v>
      </c>
      <c r="PPI158" s="62" t="s">
        <v>291</v>
      </c>
      <c r="PPJ158" s="123" t="e">
        <f>[32]Loka!#REF!</f>
        <v>#REF!</v>
      </c>
      <c r="PPK158" s="124" t="e">
        <f>[32]Loka!#REF!</f>
        <v>#REF!</v>
      </c>
      <c r="PPL158" s="125" t="e">
        <f>PPJ158*[31]Loka!_xlbgnm.PPK16</f>
        <v>#REF!</v>
      </c>
      <c r="PPM158" s="62" t="s">
        <v>291</v>
      </c>
      <c r="PPN158" s="123" t="e">
        <f>[32]Loka!#REF!</f>
        <v>#REF!</v>
      </c>
      <c r="PPO158" s="124" t="e">
        <f>[32]Loka!#REF!</f>
        <v>#REF!</v>
      </c>
      <c r="PPP158" s="125" t="e">
        <f>PPN158*[31]Loka!_xlbgnm.PPO16</f>
        <v>#REF!</v>
      </c>
      <c r="PPQ158" s="62" t="s">
        <v>291</v>
      </c>
      <c r="PPR158" s="123" t="e">
        <f>[32]Loka!#REF!</f>
        <v>#REF!</v>
      </c>
      <c r="PPS158" s="124" t="e">
        <f>[32]Loka!#REF!</f>
        <v>#REF!</v>
      </c>
      <c r="PPT158" s="125" t="e">
        <f>PPR158*[31]Loka!_xlbgnm.PPS16</f>
        <v>#REF!</v>
      </c>
      <c r="PPU158" s="62" t="s">
        <v>291</v>
      </c>
      <c r="PPV158" s="123" t="e">
        <f>[32]Loka!#REF!</f>
        <v>#REF!</v>
      </c>
      <c r="PPW158" s="124" t="e">
        <f>[32]Loka!#REF!</f>
        <v>#REF!</v>
      </c>
      <c r="PPX158" s="125" t="e">
        <f>PPV158*[31]Loka!_xlbgnm.PPW16</f>
        <v>#REF!</v>
      </c>
      <c r="PPY158" s="62" t="s">
        <v>291</v>
      </c>
      <c r="PPZ158" s="123" t="e">
        <f>[32]Loka!#REF!</f>
        <v>#REF!</v>
      </c>
      <c r="PQA158" s="124" t="e">
        <f>[32]Loka!#REF!</f>
        <v>#REF!</v>
      </c>
      <c r="PQB158" s="125" t="e">
        <f>PPZ158*[31]Loka!_xlbgnm.PQA16</f>
        <v>#REF!</v>
      </c>
      <c r="PQC158" s="62" t="s">
        <v>291</v>
      </c>
      <c r="PQD158" s="123" t="e">
        <f>[32]Loka!#REF!</f>
        <v>#REF!</v>
      </c>
      <c r="PQE158" s="124" t="e">
        <f>[32]Loka!#REF!</f>
        <v>#REF!</v>
      </c>
      <c r="PQF158" s="125" t="e">
        <f>PQD158*[31]Loka!_xlbgnm.PQE16</f>
        <v>#REF!</v>
      </c>
      <c r="PQG158" s="62" t="s">
        <v>291</v>
      </c>
      <c r="PQH158" s="123" t="e">
        <f>[32]Loka!#REF!</f>
        <v>#REF!</v>
      </c>
      <c r="PQI158" s="124" t="e">
        <f>[32]Loka!#REF!</f>
        <v>#REF!</v>
      </c>
      <c r="PQJ158" s="125" t="e">
        <f>PQH158*[31]Loka!_xlbgnm.PQI16</f>
        <v>#REF!</v>
      </c>
      <c r="PQK158" s="62" t="s">
        <v>291</v>
      </c>
      <c r="PQL158" s="123" t="e">
        <f>[32]Loka!#REF!</f>
        <v>#REF!</v>
      </c>
      <c r="PQM158" s="124" t="e">
        <f>[32]Loka!#REF!</f>
        <v>#REF!</v>
      </c>
      <c r="PQN158" s="125" t="e">
        <f>PQL158*[31]Loka!_xlbgnm.PQM16</f>
        <v>#REF!</v>
      </c>
      <c r="PQO158" s="62" t="s">
        <v>291</v>
      </c>
      <c r="PQP158" s="123" t="e">
        <f>[32]Loka!#REF!</f>
        <v>#REF!</v>
      </c>
      <c r="PQQ158" s="124" t="e">
        <f>[32]Loka!#REF!</f>
        <v>#REF!</v>
      </c>
      <c r="PQR158" s="125" t="e">
        <f>PQP158*[31]Loka!_xlbgnm.PQQ16</f>
        <v>#REF!</v>
      </c>
      <c r="PQS158" s="62" t="s">
        <v>291</v>
      </c>
      <c r="PQT158" s="123" t="e">
        <f>[32]Loka!#REF!</f>
        <v>#REF!</v>
      </c>
      <c r="PQU158" s="124" t="e">
        <f>[32]Loka!#REF!</f>
        <v>#REF!</v>
      </c>
      <c r="PQV158" s="125" t="e">
        <f>PQT158*[31]Loka!_xlbgnm.PQU16</f>
        <v>#REF!</v>
      </c>
      <c r="PQW158" s="62" t="s">
        <v>291</v>
      </c>
      <c r="PQX158" s="123" t="e">
        <f>[32]Loka!#REF!</f>
        <v>#REF!</v>
      </c>
      <c r="PQY158" s="124" t="e">
        <f>[32]Loka!#REF!</f>
        <v>#REF!</v>
      </c>
      <c r="PQZ158" s="125" t="e">
        <f>PQX158*[31]Loka!_xlbgnm.PQY16</f>
        <v>#REF!</v>
      </c>
      <c r="PRA158" s="62" t="s">
        <v>291</v>
      </c>
      <c r="PRB158" s="123" t="e">
        <f>[32]Loka!#REF!</f>
        <v>#REF!</v>
      </c>
      <c r="PRC158" s="124" t="e">
        <f>[32]Loka!#REF!</f>
        <v>#REF!</v>
      </c>
      <c r="PRD158" s="125" t="e">
        <f>PRB158*[31]Loka!_xlbgnm.PRC16</f>
        <v>#REF!</v>
      </c>
      <c r="PRE158" s="62" t="s">
        <v>291</v>
      </c>
      <c r="PRF158" s="123" t="e">
        <f>[32]Loka!#REF!</f>
        <v>#REF!</v>
      </c>
      <c r="PRG158" s="124" t="e">
        <f>[32]Loka!#REF!</f>
        <v>#REF!</v>
      </c>
      <c r="PRH158" s="125" t="e">
        <f>PRF158*[31]Loka!_xlbgnm.PRG16</f>
        <v>#REF!</v>
      </c>
      <c r="PRI158" s="62" t="s">
        <v>291</v>
      </c>
      <c r="PRJ158" s="123" t="e">
        <f>[32]Loka!#REF!</f>
        <v>#REF!</v>
      </c>
      <c r="PRK158" s="124" t="e">
        <f>[32]Loka!#REF!</f>
        <v>#REF!</v>
      </c>
      <c r="PRL158" s="125" t="e">
        <f>PRJ158*[31]Loka!_xlbgnm.PRK16</f>
        <v>#REF!</v>
      </c>
      <c r="PRM158" s="62" t="s">
        <v>291</v>
      </c>
      <c r="PRN158" s="123" t="e">
        <f>[32]Loka!#REF!</f>
        <v>#REF!</v>
      </c>
      <c r="PRO158" s="124" t="e">
        <f>[32]Loka!#REF!</f>
        <v>#REF!</v>
      </c>
      <c r="PRP158" s="125" t="e">
        <f>PRN158*[31]Loka!_xlbgnm.PRO16</f>
        <v>#REF!</v>
      </c>
      <c r="PRQ158" s="62" t="s">
        <v>291</v>
      </c>
      <c r="PRR158" s="123" t="e">
        <f>[32]Loka!#REF!</f>
        <v>#REF!</v>
      </c>
      <c r="PRS158" s="124" t="e">
        <f>[32]Loka!#REF!</f>
        <v>#REF!</v>
      </c>
      <c r="PRT158" s="125" t="e">
        <f>PRR158*[31]Loka!_xlbgnm.PRS16</f>
        <v>#REF!</v>
      </c>
      <c r="PRU158" s="62" t="s">
        <v>291</v>
      </c>
      <c r="PRV158" s="123" t="e">
        <f>[32]Loka!#REF!</f>
        <v>#REF!</v>
      </c>
      <c r="PRW158" s="124" t="e">
        <f>[32]Loka!#REF!</f>
        <v>#REF!</v>
      </c>
      <c r="PRX158" s="125" t="e">
        <f>PRV158*[31]Loka!_xlbgnm.PRW16</f>
        <v>#REF!</v>
      </c>
      <c r="PRY158" s="62" t="s">
        <v>291</v>
      </c>
      <c r="PRZ158" s="123" t="e">
        <f>[32]Loka!#REF!</f>
        <v>#REF!</v>
      </c>
      <c r="PSA158" s="124" t="e">
        <f>[32]Loka!#REF!</f>
        <v>#REF!</v>
      </c>
      <c r="PSB158" s="125" t="e">
        <f>PRZ158*[31]Loka!_xlbgnm.PSA16</f>
        <v>#REF!</v>
      </c>
      <c r="PSC158" s="62" t="s">
        <v>291</v>
      </c>
      <c r="PSD158" s="123" t="e">
        <f>[32]Loka!#REF!</f>
        <v>#REF!</v>
      </c>
      <c r="PSE158" s="124" t="e">
        <f>[32]Loka!#REF!</f>
        <v>#REF!</v>
      </c>
      <c r="PSF158" s="125" t="e">
        <f>PSD158*[31]Loka!_xlbgnm.PSE16</f>
        <v>#REF!</v>
      </c>
      <c r="PSG158" s="62" t="s">
        <v>291</v>
      </c>
      <c r="PSH158" s="123" t="e">
        <f>[32]Loka!#REF!</f>
        <v>#REF!</v>
      </c>
      <c r="PSI158" s="124" t="e">
        <f>[32]Loka!#REF!</f>
        <v>#REF!</v>
      </c>
      <c r="PSJ158" s="125" t="e">
        <f>PSH158*[31]Loka!_xlbgnm.PSI16</f>
        <v>#REF!</v>
      </c>
      <c r="PSK158" s="62" t="s">
        <v>291</v>
      </c>
      <c r="PSL158" s="123" t="e">
        <f>[32]Loka!#REF!</f>
        <v>#REF!</v>
      </c>
      <c r="PSM158" s="124" t="e">
        <f>[32]Loka!#REF!</f>
        <v>#REF!</v>
      </c>
      <c r="PSN158" s="125" t="e">
        <f>PSL158*[31]Loka!_xlbgnm.PSM16</f>
        <v>#REF!</v>
      </c>
      <c r="PSO158" s="62" t="s">
        <v>291</v>
      </c>
      <c r="PSP158" s="123" t="e">
        <f>[32]Loka!#REF!</f>
        <v>#REF!</v>
      </c>
      <c r="PSQ158" s="124" t="e">
        <f>[32]Loka!#REF!</f>
        <v>#REF!</v>
      </c>
      <c r="PSR158" s="125" t="e">
        <f>PSP158*[31]Loka!_xlbgnm.PSQ16</f>
        <v>#REF!</v>
      </c>
      <c r="PSS158" s="62" t="s">
        <v>291</v>
      </c>
      <c r="PST158" s="123" t="e">
        <f>[32]Loka!#REF!</f>
        <v>#REF!</v>
      </c>
      <c r="PSU158" s="124" t="e">
        <f>[32]Loka!#REF!</f>
        <v>#REF!</v>
      </c>
      <c r="PSV158" s="125" t="e">
        <f>PST158*[31]Loka!_xlbgnm.PSU16</f>
        <v>#REF!</v>
      </c>
      <c r="PSW158" s="62" t="s">
        <v>291</v>
      </c>
      <c r="PSX158" s="123" t="e">
        <f>[32]Loka!#REF!</f>
        <v>#REF!</v>
      </c>
      <c r="PSY158" s="124" t="e">
        <f>[32]Loka!#REF!</f>
        <v>#REF!</v>
      </c>
      <c r="PSZ158" s="125" t="e">
        <f>PSX158*[31]Loka!_xlbgnm.PSY16</f>
        <v>#REF!</v>
      </c>
      <c r="PTA158" s="62" t="s">
        <v>291</v>
      </c>
      <c r="PTB158" s="123" t="e">
        <f>[32]Loka!#REF!</f>
        <v>#REF!</v>
      </c>
      <c r="PTC158" s="124" t="e">
        <f>[32]Loka!#REF!</f>
        <v>#REF!</v>
      </c>
      <c r="PTD158" s="125" t="e">
        <f>PTB158*[31]Loka!_xlbgnm.PTC16</f>
        <v>#REF!</v>
      </c>
      <c r="PTE158" s="62" t="s">
        <v>291</v>
      </c>
      <c r="PTF158" s="123" t="e">
        <f>[32]Loka!#REF!</f>
        <v>#REF!</v>
      </c>
      <c r="PTG158" s="124" t="e">
        <f>[32]Loka!#REF!</f>
        <v>#REF!</v>
      </c>
      <c r="PTH158" s="125" t="e">
        <f>PTF158*[31]Loka!_xlbgnm.PTG16</f>
        <v>#REF!</v>
      </c>
      <c r="PTI158" s="62" t="s">
        <v>291</v>
      </c>
      <c r="PTJ158" s="123" t="e">
        <f>[32]Loka!#REF!</f>
        <v>#REF!</v>
      </c>
      <c r="PTK158" s="124" t="e">
        <f>[32]Loka!#REF!</f>
        <v>#REF!</v>
      </c>
      <c r="PTL158" s="125" t="e">
        <f>PTJ158*[31]Loka!_xlbgnm.PTK16</f>
        <v>#REF!</v>
      </c>
      <c r="PTM158" s="62" t="s">
        <v>291</v>
      </c>
      <c r="PTN158" s="123" t="e">
        <f>[32]Loka!#REF!</f>
        <v>#REF!</v>
      </c>
      <c r="PTO158" s="124" t="e">
        <f>[32]Loka!#REF!</f>
        <v>#REF!</v>
      </c>
      <c r="PTP158" s="125" t="e">
        <f>PTN158*[31]Loka!_xlbgnm.PTO16</f>
        <v>#REF!</v>
      </c>
      <c r="PTQ158" s="62" t="s">
        <v>291</v>
      </c>
      <c r="PTR158" s="123" t="e">
        <f>[32]Loka!#REF!</f>
        <v>#REF!</v>
      </c>
      <c r="PTS158" s="124" t="e">
        <f>[32]Loka!#REF!</f>
        <v>#REF!</v>
      </c>
      <c r="PTT158" s="125" t="e">
        <f>PTR158*[31]Loka!_xlbgnm.PTS16</f>
        <v>#REF!</v>
      </c>
      <c r="PTU158" s="62" t="s">
        <v>291</v>
      </c>
      <c r="PTV158" s="123" t="e">
        <f>[32]Loka!#REF!</f>
        <v>#REF!</v>
      </c>
      <c r="PTW158" s="124" t="e">
        <f>[32]Loka!#REF!</f>
        <v>#REF!</v>
      </c>
      <c r="PTX158" s="125" t="e">
        <f>PTV158*[31]Loka!_xlbgnm.PTW16</f>
        <v>#REF!</v>
      </c>
      <c r="PTY158" s="62" t="s">
        <v>291</v>
      </c>
      <c r="PTZ158" s="123" t="e">
        <f>[32]Loka!#REF!</f>
        <v>#REF!</v>
      </c>
      <c r="PUA158" s="124" t="e">
        <f>[32]Loka!#REF!</f>
        <v>#REF!</v>
      </c>
      <c r="PUB158" s="125" t="e">
        <f>PTZ158*[31]Loka!_xlbgnm.PUA16</f>
        <v>#REF!</v>
      </c>
      <c r="PUC158" s="62" t="s">
        <v>291</v>
      </c>
      <c r="PUD158" s="123" t="e">
        <f>[32]Loka!#REF!</f>
        <v>#REF!</v>
      </c>
      <c r="PUE158" s="124" t="e">
        <f>[32]Loka!#REF!</f>
        <v>#REF!</v>
      </c>
      <c r="PUF158" s="125" t="e">
        <f>PUD158*[31]Loka!_xlbgnm.PUE16</f>
        <v>#REF!</v>
      </c>
      <c r="PUG158" s="62" t="s">
        <v>291</v>
      </c>
      <c r="PUH158" s="123" t="e">
        <f>[32]Loka!#REF!</f>
        <v>#REF!</v>
      </c>
      <c r="PUI158" s="124" t="e">
        <f>[32]Loka!#REF!</f>
        <v>#REF!</v>
      </c>
      <c r="PUJ158" s="125" t="e">
        <f>PUH158*[31]Loka!_xlbgnm.PUI16</f>
        <v>#REF!</v>
      </c>
      <c r="PUK158" s="62" t="s">
        <v>291</v>
      </c>
      <c r="PUL158" s="123" t="e">
        <f>[32]Loka!#REF!</f>
        <v>#REF!</v>
      </c>
      <c r="PUM158" s="124" t="e">
        <f>[32]Loka!#REF!</f>
        <v>#REF!</v>
      </c>
      <c r="PUN158" s="125" t="e">
        <f>PUL158*[31]Loka!_xlbgnm.PUM16</f>
        <v>#REF!</v>
      </c>
      <c r="PUO158" s="62" t="s">
        <v>291</v>
      </c>
      <c r="PUP158" s="123" t="e">
        <f>[32]Loka!#REF!</f>
        <v>#REF!</v>
      </c>
      <c r="PUQ158" s="124" t="e">
        <f>[32]Loka!#REF!</f>
        <v>#REF!</v>
      </c>
      <c r="PUR158" s="125" t="e">
        <f>PUP158*[31]Loka!_xlbgnm.PUQ16</f>
        <v>#REF!</v>
      </c>
      <c r="PUS158" s="62" t="s">
        <v>291</v>
      </c>
      <c r="PUT158" s="123" t="e">
        <f>[32]Loka!#REF!</f>
        <v>#REF!</v>
      </c>
      <c r="PUU158" s="124" t="e">
        <f>[32]Loka!#REF!</f>
        <v>#REF!</v>
      </c>
      <c r="PUV158" s="125" t="e">
        <f>PUT158*[31]Loka!_xlbgnm.PUU16</f>
        <v>#REF!</v>
      </c>
      <c r="PUW158" s="62" t="s">
        <v>291</v>
      </c>
      <c r="PUX158" s="123" t="e">
        <f>[32]Loka!#REF!</f>
        <v>#REF!</v>
      </c>
      <c r="PUY158" s="124" t="e">
        <f>[32]Loka!#REF!</f>
        <v>#REF!</v>
      </c>
      <c r="PUZ158" s="125" t="e">
        <f>PUX158*[31]Loka!_xlbgnm.PUY16</f>
        <v>#REF!</v>
      </c>
      <c r="PVA158" s="62" t="s">
        <v>291</v>
      </c>
      <c r="PVB158" s="123" t="e">
        <f>[32]Loka!#REF!</f>
        <v>#REF!</v>
      </c>
      <c r="PVC158" s="124" t="e">
        <f>[32]Loka!#REF!</f>
        <v>#REF!</v>
      </c>
      <c r="PVD158" s="125" t="e">
        <f>PVB158*[31]Loka!_xlbgnm.PVC16</f>
        <v>#REF!</v>
      </c>
      <c r="PVE158" s="62" t="s">
        <v>291</v>
      </c>
      <c r="PVF158" s="123" t="e">
        <f>[32]Loka!#REF!</f>
        <v>#REF!</v>
      </c>
      <c r="PVG158" s="124" t="e">
        <f>[32]Loka!#REF!</f>
        <v>#REF!</v>
      </c>
      <c r="PVH158" s="125" t="e">
        <f>PVF158*[31]Loka!_xlbgnm.PVG16</f>
        <v>#REF!</v>
      </c>
      <c r="PVI158" s="62" t="s">
        <v>291</v>
      </c>
      <c r="PVJ158" s="123" t="e">
        <f>[32]Loka!#REF!</f>
        <v>#REF!</v>
      </c>
      <c r="PVK158" s="124" t="e">
        <f>[32]Loka!#REF!</f>
        <v>#REF!</v>
      </c>
      <c r="PVL158" s="125" t="e">
        <f>PVJ158*[31]Loka!_xlbgnm.PVK16</f>
        <v>#REF!</v>
      </c>
      <c r="PVM158" s="62" t="s">
        <v>291</v>
      </c>
      <c r="PVN158" s="123" t="e">
        <f>[32]Loka!#REF!</f>
        <v>#REF!</v>
      </c>
      <c r="PVO158" s="124" t="e">
        <f>[32]Loka!#REF!</f>
        <v>#REF!</v>
      </c>
      <c r="PVP158" s="125" t="e">
        <f>PVN158*[31]Loka!_xlbgnm.PVO16</f>
        <v>#REF!</v>
      </c>
      <c r="PVQ158" s="62" t="s">
        <v>291</v>
      </c>
      <c r="PVR158" s="123" t="e">
        <f>[32]Loka!#REF!</f>
        <v>#REF!</v>
      </c>
      <c r="PVS158" s="124" t="e">
        <f>[32]Loka!#REF!</f>
        <v>#REF!</v>
      </c>
      <c r="PVT158" s="125" t="e">
        <f>PVR158*[31]Loka!_xlbgnm.PVS16</f>
        <v>#REF!</v>
      </c>
      <c r="PVU158" s="62" t="s">
        <v>291</v>
      </c>
      <c r="PVV158" s="123" t="e">
        <f>[32]Loka!#REF!</f>
        <v>#REF!</v>
      </c>
      <c r="PVW158" s="124" t="e">
        <f>[32]Loka!#REF!</f>
        <v>#REF!</v>
      </c>
      <c r="PVX158" s="125" t="e">
        <f>PVV158*[31]Loka!_xlbgnm.PVW16</f>
        <v>#REF!</v>
      </c>
      <c r="PVY158" s="62" t="s">
        <v>291</v>
      </c>
      <c r="PVZ158" s="123" t="e">
        <f>[32]Loka!#REF!</f>
        <v>#REF!</v>
      </c>
      <c r="PWA158" s="124" t="e">
        <f>[32]Loka!#REF!</f>
        <v>#REF!</v>
      </c>
      <c r="PWB158" s="125" t="e">
        <f>PVZ158*[31]Loka!_xlbgnm.PWA16</f>
        <v>#REF!</v>
      </c>
      <c r="PWC158" s="62" t="s">
        <v>291</v>
      </c>
      <c r="PWD158" s="123" t="e">
        <f>[32]Loka!#REF!</f>
        <v>#REF!</v>
      </c>
      <c r="PWE158" s="124" t="e">
        <f>[32]Loka!#REF!</f>
        <v>#REF!</v>
      </c>
      <c r="PWF158" s="125" t="e">
        <f>PWD158*[31]Loka!_xlbgnm.PWE16</f>
        <v>#REF!</v>
      </c>
      <c r="PWG158" s="62" t="s">
        <v>291</v>
      </c>
      <c r="PWH158" s="123" t="e">
        <f>[32]Loka!#REF!</f>
        <v>#REF!</v>
      </c>
      <c r="PWI158" s="124" t="e">
        <f>[32]Loka!#REF!</f>
        <v>#REF!</v>
      </c>
      <c r="PWJ158" s="125" t="e">
        <f>PWH158*[31]Loka!_xlbgnm.PWI16</f>
        <v>#REF!</v>
      </c>
      <c r="PWK158" s="62" t="s">
        <v>291</v>
      </c>
      <c r="PWL158" s="123" t="e">
        <f>[32]Loka!#REF!</f>
        <v>#REF!</v>
      </c>
      <c r="PWM158" s="124" t="e">
        <f>[32]Loka!#REF!</f>
        <v>#REF!</v>
      </c>
      <c r="PWN158" s="125" t="e">
        <f>PWL158*[31]Loka!_xlbgnm.PWM16</f>
        <v>#REF!</v>
      </c>
      <c r="PWO158" s="62" t="s">
        <v>291</v>
      </c>
      <c r="PWP158" s="123" t="e">
        <f>[32]Loka!#REF!</f>
        <v>#REF!</v>
      </c>
      <c r="PWQ158" s="124" t="e">
        <f>[32]Loka!#REF!</f>
        <v>#REF!</v>
      </c>
      <c r="PWR158" s="125" t="e">
        <f>PWP158*[31]Loka!_xlbgnm.PWQ16</f>
        <v>#REF!</v>
      </c>
      <c r="PWS158" s="62" t="s">
        <v>291</v>
      </c>
      <c r="PWT158" s="123" t="e">
        <f>[32]Loka!#REF!</f>
        <v>#REF!</v>
      </c>
      <c r="PWU158" s="124" t="e">
        <f>[32]Loka!#REF!</f>
        <v>#REF!</v>
      </c>
      <c r="PWV158" s="125" t="e">
        <f>PWT158*[31]Loka!_xlbgnm.PWU16</f>
        <v>#REF!</v>
      </c>
      <c r="PWW158" s="62" t="s">
        <v>291</v>
      </c>
      <c r="PWX158" s="123" t="e">
        <f>[32]Loka!#REF!</f>
        <v>#REF!</v>
      </c>
      <c r="PWY158" s="124" t="e">
        <f>[32]Loka!#REF!</f>
        <v>#REF!</v>
      </c>
      <c r="PWZ158" s="125" t="e">
        <f>PWX158*[31]Loka!_xlbgnm.PWY16</f>
        <v>#REF!</v>
      </c>
      <c r="PXA158" s="62" t="s">
        <v>291</v>
      </c>
      <c r="PXB158" s="123" t="e">
        <f>[32]Loka!#REF!</f>
        <v>#REF!</v>
      </c>
      <c r="PXC158" s="124" t="e">
        <f>[32]Loka!#REF!</f>
        <v>#REF!</v>
      </c>
      <c r="PXD158" s="125" t="e">
        <f>PXB158*[31]Loka!_xlbgnm.PXC16</f>
        <v>#REF!</v>
      </c>
      <c r="PXE158" s="62" t="s">
        <v>291</v>
      </c>
      <c r="PXF158" s="123" t="e">
        <f>[32]Loka!#REF!</f>
        <v>#REF!</v>
      </c>
      <c r="PXG158" s="124" t="e">
        <f>[32]Loka!#REF!</f>
        <v>#REF!</v>
      </c>
      <c r="PXH158" s="125" t="e">
        <f>PXF158*[31]Loka!_xlbgnm.PXG16</f>
        <v>#REF!</v>
      </c>
      <c r="PXI158" s="62" t="s">
        <v>291</v>
      </c>
      <c r="PXJ158" s="123" t="e">
        <f>[32]Loka!#REF!</f>
        <v>#REF!</v>
      </c>
      <c r="PXK158" s="124" t="e">
        <f>[32]Loka!#REF!</f>
        <v>#REF!</v>
      </c>
      <c r="PXL158" s="125" t="e">
        <f>PXJ158*[31]Loka!_xlbgnm.PXK16</f>
        <v>#REF!</v>
      </c>
      <c r="PXM158" s="62" t="s">
        <v>291</v>
      </c>
      <c r="PXN158" s="123" t="e">
        <f>[32]Loka!#REF!</f>
        <v>#REF!</v>
      </c>
      <c r="PXO158" s="124" t="e">
        <f>[32]Loka!#REF!</f>
        <v>#REF!</v>
      </c>
      <c r="PXP158" s="125" t="e">
        <f>PXN158*[31]Loka!_xlbgnm.PXO16</f>
        <v>#REF!</v>
      </c>
      <c r="PXQ158" s="62" t="s">
        <v>291</v>
      </c>
      <c r="PXR158" s="123" t="e">
        <f>[32]Loka!#REF!</f>
        <v>#REF!</v>
      </c>
      <c r="PXS158" s="124" t="e">
        <f>[32]Loka!#REF!</f>
        <v>#REF!</v>
      </c>
      <c r="PXT158" s="125" t="e">
        <f>PXR158*[31]Loka!_xlbgnm.PXS16</f>
        <v>#REF!</v>
      </c>
      <c r="PXU158" s="62" t="s">
        <v>291</v>
      </c>
      <c r="PXV158" s="123" t="e">
        <f>[32]Loka!#REF!</f>
        <v>#REF!</v>
      </c>
      <c r="PXW158" s="124" t="e">
        <f>[32]Loka!#REF!</f>
        <v>#REF!</v>
      </c>
      <c r="PXX158" s="125" t="e">
        <f>PXV158*[31]Loka!_xlbgnm.PXW16</f>
        <v>#REF!</v>
      </c>
      <c r="PXY158" s="62" t="s">
        <v>291</v>
      </c>
      <c r="PXZ158" s="123" t="e">
        <f>[32]Loka!#REF!</f>
        <v>#REF!</v>
      </c>
      <c r="PYA158" s="124" t="e">
        <f>[32]Loka!#REF!</f>
        <v>#REF!</v>
      </c>
      <c r="PYB158" s="125" t="e">
        <f>PXZ158*[31]Loka!_xlbgnm.PYA16</f>
        <v>#REF!</v>
      </c>
      <c r="PYC158" s="62" t="s">
        <v>291</v>
      </c>
      <c r="PYD158" s="123" t="e">
        <f>[32]Loka!#REF!</f>
        <v>#REF!</v>
      </c>
      <c r="PYE158" s="124" t="e">
        <f>[32]Loka!#REF!</f>
        <v>#REF!</v>
      </c>
      <c r="PYF158" s="125" t="e">
        <f>PYD158*[31]Loka!_xlbgnm.PYE16</f>
        <v>#REF!</v>
      </c>
      <c r="PYG158" s="62" t="s">
        <v>291</v>
      </c>
      <c r="PYH158" s="123" t="e">
        <f>[32]Loka!#REF!</f>
        <v>#REF!</v>
      </c>
      <c r="PYI158" s="124" t="e">
        <f>[32]Loka!#REF!</f>
        <v>#REF!</v>
      </c>
      <c r="PYJ158" s="125" t="e">
        <f>PYH158*[31]Loka!_xlbgnm.PYI16</f>
        <v>#REF!</v>
      </c>
      <c r="PYK158" s="62" t="s">
        <v>291</v>
      </c>
      <c r="PYL158" s="123" t="e">
        <f>[32]Loka!#REF!</f>
        <v>#REF!</v>
      </c>
      <c r="PYM158" s="124" t="e">
        <f>[32]Loka!#REF!</f>
        <v>#REF!</v>
      </c>
      <c r="PYN158" s="125" t="e">
        <f>PYL158*[31]Loka!_xlbgnm.PYM16</f>
        <v>#REF!</v>
      </c>
      <c r="PYO158" s="62" t="s">
        <v>291</v>
      </c>
      <c r="PYP158" s="123" t="e">
        <f>[32]Loka!#REF!</f>
        <v>#REF!</v>
      </c>
      <c r="PYQ158" s="124" t="e">
        <f>[32]Loka!#REF!</f>
        <v>#REF!</v>
      </c>
      <c r="PYR158" s="125" t="e">
        <f>PYP158*[31]Loka!_xlbgnm.PYQ16</f>
        <v>#REF!</v>
      </c>
      <c r="PYS158" s="62" t="s">
        <v>291</v>
      </c>
      <c r="PYT158" s="123" t="e">
        <f>[32]Loka!#REF!</f>
        <v>#REF!</v>
      </c>
      <c r="PYU158" s="124" t="e">
        <f>[32]Loka!#REF!</f>
        <v>#REF!</v>
      </c>
      <c r="PYV158" s="125" t="e">
        <f>PYT158*[31]Loka!_xlbgnm.PYU16</f>
        <v>#REF!</v>
      </c>
      <c r="PYW158" s="62" t="s">
        <v>291</v>
      </c>
      <c r="PYX158" s="123" t="e">
        <f>[32]Loka!#REF!</f>
        <v>#REF!</v>
      </c>
      <c r="PYY158" s="124" t="e">
        <f>[32]Loka!#REF!</f>
        <v>#REF!</v>
      </c>
      <c r="PYZ158" s="125" t="e">
        <f>PYX158*[31]Loka!_xlbgnm.PYY16</f>
        <v>#REF!</v>
      </c>
      <c r="PZA158" s="62" t="s">
        <v>291</v>
      </c>
      <c r="PZB158" s="123" t="e">
        <f>[32]Loka!#REF!</f>
        <v>#REF!</v>
      </c>
      <c r="PZC158" s="124" t="e">
        <f>[32]Loka!#REF!</f>
        <v>#REF!</v>
      </c>
      <c r="PZD158" s="125" t="e">
        <f>PZB158*[31]Loka!_xlbgnm.PZC16</f>
        <v>#REF!</v>
      </c>
      <c r="PZE158" s="62" t="s">
        <v>291</v>
      </c>
      <c r="PZF158" s="123" t="e">
        <f>[32]Loka!#REF!</f>
        <v>#REF!</v>
      </c>
      <c r="PZG158" s="124" t="e">
        <f>[32]Loka!#REF!</f>
        <v>#REF!</v>
      </c>
      <c r="PZH158" s="125" t="e">
        <f>PZF158*[31]Loka!_xlbgnm.PZG16</f>
        <v>#REF!</v>
      </c>
      <c r="PZI158" s="62" t="s">
        <v>291</v>
      </c>
      <c r="PZJ158" s="123" t="e">
        <f>[32]Loka!#REF!</f>
        <v>#REF!</v>
      </c>
      <c r="PZK158" s="124" t="e">
        <f>[32]Loka!#REF!</f>
        <v>#REF!</v>
      </c>
      <c r="PZL158" s="125" t="e">
        <f>PZJ158*[31]Loka!_xlbgnm.PZK16</f>
        <v>#REF!</v>
      </c>
      <c r="PZM158" s="62" t="s">
        <v>291</v>
      </c>
      <c r="PZN158" s="123" t="e">
        <f>[32]Loka!#REF!</f>
        <v>#REF!</v>
      </c>
      <c r="PZO158" s="124" t="e">
        <f>[32]Loka!#REF!</f>
        <v>#REF!</v>
      </c>
      <c r="PZP158" s="125" t="e">
        <f>PZN158*[31]Loka!_xlbgnm.PZO16</f>
        <v>#REF!</v>
      </c>
      <c r="PZQ158" s="62" t="s">
        <v>291</v>
      </c>
      <c r="PZR158" s="123" t="e">
        <f>[32]Loka!#REF!</f>
        <v>#REF!</v>
      </c>
      <c r="PZS158" s="124" t="e">
        <f>[32]Loka!#REF!</f>
        <v>#REF!</v>
      </c>
      <c r="PZT158" s="125" t="e">
        <f>PZR158*[31]Loka!_xlbgnm.PZS16</f>
        <v>#REF!</v>
      </c>
      <c r="PZU158" s="62" t="s">
        <v>291</v>
      </c>
      <c r="PZV158" s="123" t="e">
        <f>[32]Loka!#REF!</f>
        <v>#REF!</v>
      </c>
      <c r="PZW158" s="124" t="e">
        <f>[32]Loka!#REF!</f>
        <v>#REF!</v>
      </c>
      <c r="PZX158" s="125" t="e">
        <f>PZV158*[31]Loka!_xlbgnm.PZW16</f>
        <v>#REF!</v>
      </c>
      <c r="PZY158" s="62" t="s">
        <v>291</v>
      </c>
      <c r="PZZ158" s="123" t="e">
        <f>[32]Loka!#REF!</f>
        <v>#REF!</v>
      </c>
      <c r="QAA158" s="124" t="e">
        <f>[32]Loka!#REF!</f>
        <v>#REF!</v>
      </c>
      <c r="QAB158" s="125" t="e">
        <f>PZZ158*[31]Loka!_xlbgnm.QAA16</f>
        <v>#REF!</v>
      </c>
      <c r="QAC158" s="62" t="s">
        <v>291</v>
      </c>
      <c r="QAD158" s="123" t="e">
        <f>[32]Loka!#REF!</f>
        <v>#REF!</v>
      </c>
      <c r="QAE158" s="124" t="e">
        <f>[32]Loka!#REF!</f>
        <v>#REF!</v>
      </c>
      <c r="QAF158" s="125" t="e">
        <f>QAD158*[31]Loka!_xlbgnm.QAE16</f>
        <v>#REF!</v>
      </c>
      <c r="QAG158" s="62" t="s">
        <v>291</v>
      </c>
      <c r="QAH158" s="123" t="e">
        <f>[32]Loka!#REF!</f>
        <v>#REF!</v>
      </c>
      <c r="QAI158" s="124" t="e">
        <f>[32]Loka!#REF!</f>
        <v>#REF!</v>
      </c>
      <c r="QAJ158" s="125" t="e">
        <f>QAH158*[31]Loka!_xlbgnm.QAI16</f>
        <v>#REF!</v>
      </c>
      <c r="QAK158" s="62" t="s">
        <v>291</v>
      </c>
      <c r="QAL158" s="123" t="e">
        <f>[32]Loka!#REF!</f>
        <v>#REF!</v>
      </c>
      <c r="QAM158" s="124" t="e">
        <f>[32]Loka!#REF!</f>
        <v>#REF!</v>
      </c>
      <c r="QAN158" s="125" t="e">
        <f>QAL158*[31]Loka!_xlbgnm.QAM16</f>
        <v>#REF!</v>
      </c>
      <c r="QAO158" s="62" t="s">
        <v>291</v>
      </c>
      <c r="QAP158" s="123" t="e">
        <f>[32]Loka!#REF!</f>
        <v>#REF!</v>
      </c>
      <c r="QAQ158" s="124" t="e">
        <f>[32]Loka!#REF!</f>
        <v>#REF!</v>
      </c>
      <c r="QAR158" s="125" t="e">
        <f>QAP158*[31]Loka!_xlbgnm.QAQ16</f>
        <v>#REF!</v>
      </c>
      <c r="QAS158" s="62" t="s">
        <v>291</v>
      </c>
      <c r="QAT158" s="123" t="e">
        <f>[32]Loka!#REF!</f>
        <v>#REF!</v>
      </c>
      <c r="QAU158" s="124" t="e">
        <f>[32]Loka!#REF!</f>
        <v>#REF!</v>
      </c>
      <c r="QAV158" s="125" t="e">
        <f>QAT158*[31]Loka!_xlbgnm.QAU16</f>
        <v>#REF!</v>
      </c>
      <c r="QAW158" s="62" t="s">
        <v>291</v>
      </c>
      <c r="QAX158" s="123" t="e">
        <f>[32]Loka!#REF!</f>
        <v>#REF!</v>
      </c>
      <c r="QAY158" s="124" t="e">
        <f>[32]Loka!#REF!</f>
        <v>#REF!</v>
      </c>
      <c r="QAZ158" s="125" t="e">
        <f>QAX158*[31]Loka!_xlbgnm.QAY16</f>
        <v>#REF!</v>
      </c>
      <c r="QBA158" s="62" t="s">
        <v>291</v>
      </c>
      <c r="QBB158" s="123" t="e">
        <f>[32]Loka!#REF!</f>
        <v>#REF!</v>
      </c>
      <c r="QBC158" s="124" t="e">
        <f>[32]Loka!#REF!</f>
        <v>#REF!</v>
      </c>
      <c r="QBD158" s="125" t="e">
        <f>QBB158*[31]Loka!_xlbgnm.QBC16</f>
        <v>#REF!</v>
      </c>
      <c r="QBE158" s="62" t="s">
        <v>291</v>
      </c>
      <c r="QBF158" s="123" t="e">
        <f>[32]Loka!#REF!</f>
        <v>#REF!</v>
      </c>
      <c r="QBG158" s="124" t="e">
        <f>[32]Loka!#REF!</f>
        <v>#REF!</v>
      </c>
      <c r="QBH158" s="125" t="e">
        <f>QBF158*[31]Loka!_xlbgnm.QBG16</f>
        <v>#REF!</v>
      </c>
      <c r="QBI158" s="62" t="s">
        <v>291</v>
      </c>
      <c r="QBJ158" s="123" t="e">
        <f>[32]Loka!#REF!</f>
        <v>#REF!</v>
      </c>
      <c r="QBK158" s="124" t="e">
        <f>[32]Loka!#REF!</f>
        <v>#REF!</v>
      </c>
      <c r="QBL158" s="125" t="e">
        <f>QBJ158*[31]Loka!_xlbgnm.QBK16</f>
        <v>#REF!</v>
      </c>
      <c r="QBM158" s="62" t="s">
        <v>291</v>
      </c>
      <c r="QBN158" s="123" t="e">
        <f>[32]Loka!#REF!</f>
        <v>#REF!</v>
      </c>
      <c r="QBO158" s="124" t="e">
        <f>[32]Loka!#REF!</f>
        <v>#REF!</v>
      </c>
      <c r="QBP158" s="125" t="e">
        <f>QBN158*[31]Loka!_xlbgnm.QBO16</f>
        <v>#REF!</v>
      </c>
      <c r="QBQ158" s="62" t="s">
        <v>291</v>
      </c>
      <c r="QBR158" s="123" t="e">
        <f>[32]Loka!#REF!</f>
        <v>#REF!</v>
      </c>
      <c r="QBS158" s="124" t="e">
        <f>[32]Loka!#REF!</f>
        <v>#REF!</v>
      </c>
      <c r="QBT158" s="125" t="e">
        <f>QBR158*[31]Loka!_xlbgnm.QBS16</f>
        <v>#REF!</v>
      </c>
      <c r="QBU158" s="62" t="s">
        <v>291</v>
      </c>
      <c r="QBV158" s="123" t="e">
        <f>[32]Loka!#REF!</f>
        <v>#REF!</v>
      </c>
      <c r="QBW158" s="124" t="e">
        <f>[32]Loka!#REF!</f>
        <v>#REF!</v>
      </c>
      <c r="QBX158" s="125" t="e">
        <f>QBV158*[31]Loka!_xlbgnm.QBW16</f>
        <v>#REF!</v>
      </c>
      <c r="QBY158" s="62" t="s">
        <v>291</v>
      </c>
      <c r="QBZ158" s="123" t="e">
        <f>[32]Loka!#REF!</f>
        <v>#REF!</v>
      </c>
      <c r="QCA158" s="124" t="e">
        <f>[32]Loka!#REF!</f>
        <v>#REF!</v>
      </c>
      <c r="QCB158" s="125" t="e">
        <f>QBZ158*[31]Loka!_xlbgnm.QCA16</f>
        <v>#REF!</v>
      </c>
      <c r="QCC158" s="62" t="s">
        <v>291</v>
      </c>
      <c r="QCD158" s="123" t="e">
        <f>[32]Loka!#REF!</f>
        <v>#REF!</v>
      </c>
      <c r="QCE158" s="124" t="e">
        <f>[32]Loka!#REF!</f>
        <v>#REF!</v>
      </c>
      <c r="QCF158" s="125" t="e">
        <f>QCD158*[31]Loka!_xlbgnm.QCE16</f>
        <v>#REF!</v>
      </c>
      <c r="QCG158" s="62" t="s">
        <v>291</v>
      </c>
      <c r="QCH158" s="123" t="e">
        <f>[32]Loka!#REF!</f>
        <v>#REF!</v>
      </c>
      <c r="QCI158" s="124" t="e">
        <f>[32]Loka!#REF!</f>
        <v>#REF!</v>
      </c>
      <c r="QCJ158" s="125" t="e">
        <f>QCH158*[31]Loka!_xlbgnm.QCI16</f>
        <v>#REF!</v>
      </c>
      <c r="QCK158" s="62" t="s">
        <v>291</v>
      </c>
      <c r="QCL158" s="123" t="e">
        <f>[32]Loka!#REF!</f>
        <v>#REF!</v>
      </c>
      <c r="QCM158" s="124" t="e">
        <f>[32]Loka!#REF!</f>
        <v>#REF!</v>
      </c>
      <c r="QCN158" s="125" t="e">
        <f>QCL158*[31]Loka!_xlbgnm.QCM16</f>
        <v>#REF!</v>
      </c>
      <c r="QCO158" s="62" t="s">
        <v>291</v>
      </c>
      <c r="QCP158" s="123" t="e">
        <f>[32]Loka!#REF!</f>
        <v>#REF!</v>
      </c>
      <c r="QCQ158" s="124" t="e">
        <f>[32]Loka!#REF!</f>
        <v>#REF!</v>
      </c>
      <c r="QCR158" s="125" t="e">
        <f>QCP158*[31]Loka!_xlbgnm.QCQ16</f>
        <v>#REF!</v>
      </c>
      <c r="QCS158" s="62" t="s">
        <v>291</v>
      </c>
      <c r="QCT158" s="123" t="e">
        <f>[32]Loka!#REF!</f>
        <v>#REF!</v>
      </c>
      <c r="QCU158" s="124" t="e">
        <f>[32]Loka!#REF!</f>
        <v>#REF!</v>
      </c>
      <c r="QCV158" s="125" t="e">
        <f>QCT158*[31]Loka!_xlbgnm.QCU16</f>
        <v>#REF!</v>
      </c>
      <c r="QCW158" s="62" t="s">
        <v>291</v>
      </c>
      <c r="QCX158" s="123" t="e">
        <f>[32]Loka!#REF!</f>
        <v>#REF!</v>
      </c>
      <c r="QCY158" s="124" t="e">
        <f>[32]Loka!#REF!</f>
        <v>#REF!</v>
      </c>
      <c r="QCZ158" s="125" t="e">
        <f>QCX158*[31]Loka!_xlbgnm.QCY16</f>
        <v>#REF!</v>
      </c>
      <c r="QDA158" s="62" t="s">
        <v>291</v>
      </c>
      <c r="QDB158" s="123" t="e">
        <f>[32]Loka!#REF!</f>
        <v>#REF!</v>
      </c>
      <c r="QDC158" s="124" t="e">
        <f>[32]Loka!#REF!</f>
        <v>#REF!</v>
      </c>
      <c r="QDD158" s="125" t="e">
        <f>QDB158*[31]Loka!_xlbgnm.QDC16</f>
        <v>#REF!</v>
      </c>
      <c r="QDE158" s="62" t="s">
        <v>291</v>
      </c>
      <c r="QDF158" s="123" t="e">
        <f>[32]Loka!#REF!</f>
        <v>#REF!</v>
      </c>
      <c r="QDG158" s="124" t="e">
        <f>[32]Loka!#REF!</f>
        <v>#REF!</v>
      </c>
      <c r="QDH158" s="125" t="e">
        <f>QDF158*[31]Loka!_xlbgnm.QDG16</f>
        <v>#REF!</v>
      </c>
      <c r="QDI158" s="62" t="s">
        <v>291</v>
      </c>
      <c r="QDJ158" s="123" t="e">
        <f>[32]Loka!#REF!</f>
        <v>#REF!</v>
      </c>
      <c r="QDK158" s="124" t="e">
        <f>[32]Loka!#REF!</f>
        <v>#REF!</v>
      </c>
      <c r="QDL158" s="125" t="e">
        <f>QDJ158*[31]Loka!_xlbgnm.QDK16</f>
        <v>#REF!</v>
      </c>
      <c r="QDM158" s="62" t="s">
        <v>291</v>
      </c>
      <c r="QDN158" s="123" t="e">
        <f>[32]Loka!#REF!</f>
        <v>#REF!</v>
      </c>
      <c r="QDO158" s="124" t="e">
        <f>[32]Loka!#REF!</f>
        <v>#REF!</v>
      </c>
      <c r="QDP158" s="125" t="e">
        <f>QDN158*[31]Loka!_xlbgnm.QDO16</f>
        <v>#REF!</v>
      </c>
      <c r="QDQ158" s="62" t="s">
        <v>291</v>
      </c>
      <c r="QDR158" s="123" t="e">
        <f>[32]Loka!#REF!</f>
        <v>#REF!</v>
      </c>
      <c r="QDS158" s="124" t="e">
        <f>[32]Loka!#REF!</f>
        <v>#REF!</v>
      </c>
      <c r="QDT158" s="125" t="e">
        <f>QDR158*[31]Loka!_xlbgnm.QDS16</f>
        <v>#REF!</v>
      </c>
      <c r="QDU158" s="62" t="s">
        <v>291</v>
      </c>
      <c r="QDV158" s="123" t="e">
        <f>[32]Loka!#REF!</f>
        <v>#REF!</v>
      </c>
      <c r="QDW158" s="124" t="e">
        <f>[32]Loka!#REF!</f>
        <v>#REF!</v>
      </c>
      <c r="QDX158" s="125" t="e">
        <f>QDV158*[31]Loka!_xlbgnm.QDW16</f>
        <v>#REF!</v>
      </c>
      <c r="QDY158" s="62" t="s">
        <v>291</v>
      </c>
      <c r="QDZ158" s="123" t="e">
        <f>[32]Loka!#REF!</f>
        <v>#REF!</v>
      </c>
      <c r="QEA158" s="124" t="e">
        <f>[32]Loka!#REF!</f>
        <v>#REF!</v>
      </c>
      <c r="QEB158" s="125" t="e">
        <f>QDZ158*[31]Loka!_xlbgnm.QEA16</f>
        <v>#REF!</v>
      </c>
      <c r="QEC158" s="62" t="s">
        <v>291</v>
      </c>
      <c r="QED158" s="123" t="e">
        <f>[32]Loka!#REF!</f>
        <v>#REF!</v>
      </c>
      <c r="QEE158" s="124" t="e">
        <f>[32]Loka!#REF!</f>
        <v>#REF!</v>
      </c>
      <c r="QEF158" s="125" t="e">
        <f>QED158*[31]Loka!_xlbgnm.QEE16</f>
        <v>#REF!</v>
      </c>
      <c r="QEG158" s="62" t="s">
        <v>291</v>
      </c>
      <c r="QEH158" s="123" t="e">
        <f>[32]Loka!#REF!</f>
        <v>#REF!</v>
      </c>
      <c r="QEI158" s="124" t="e">
        <f>[32]Loka!#REF!</f>
        <v>#REF!</v>
      </c>
      <c r="QEJ158" s="125" t="e">
        <f>QEH158*[31]Loka!_xlbgnm.QEI16</f>
        <v>#REF!</v>
      </c>
      <c r="QEK158" s="62" t="s">
        <v>291</v>
      </c>
      <c r="QEL158" s="123" t="e">
        <f>[32]Loka!#REF!</f>
        <v>#REF!</v>
      </c>
      <c r="QEM158" s="124" t="e">
        <f>[32]Loka!#REF!</f>
        <v>#REF!</v>
      </c>
      <c r="QEN158" s="125" t="e">
        <f>QEL158*[31]Loka!_xlbgnm.QEM16</f>
        <v>#REF!</v>
      </c>
      <c r="QEO158" s="62" t="s">
        <v>291</v>
      </c>
      <c r="QEP158" s="123" t="e">
        <f>[32]Loka!#REF!</f>
        <v>#REF!</v>
      </c>
      <c r="QEQ158" s="124" t="e">
        <f>[32]Loka!#REF!</f>
        <v>#REF!</v>
      </c>
      <c r="QER158" s="125" t="e">
        <f>QEP158*[31]Loka!_xlbgnm.QEQ16</f>
        <v>#REF!</v>
      </c>
      <c r="QES158" s="62" t="s">
        <v>291</v>
      </c>
      <c r="QET158" s="123" t="e">
        <f>[32]Loka!#REF!</f>
        <v>#REF!</v>
      </c>
      <c r="QEU158" s="124" t="e">
        <f>[32]Loka!#REF!</f>
        <v>#REF!</v>
      </c>
      <c r="QEV158" s="125" t="e">
        <f>QET158*[31]Loka!_xlbgnm.QEU16</f>
        <v>#REF!</v>
      </c>
      <c r="QEW158" s="62" t="s">
        <v>291</v>
      </c>
      <c r="QEX158" s="123" t="e">
        <f>[32]Loka!#REF!</f>
        <v>#REF!</v>
      </c>
      <c r="QEY158" s="124" t="e">
        <f>[32]Loka!#REF!</f>
        <v>#REF!</v>
      </c>
      <c r="QEZ158" s="125" t="e">
        <f>QEX158*[31]Loka!_xlbgnm.QEY16</f>
        <v>#REF!</v>
      </c>
      <c r="QFA158" s="62" t="s">
        <v>291</v>
      </c>
      <c r="QFB158" s="123" t="e">
        <f>[32]Loka!#REF!</f>
        <v>#REF!</v>
      </c>
      <c r="QFC158" s="124" t="e">
        <f>[32]Loka!#REF!</f>
        <v>#REF!</v>
      </c>
      <c r="QFD158" s="125" t="e">
        <f>QFB158*[31]Loka!_xlbgnm.QFC16</f>
        <v>#REF!</v>
      </c>
      <c r="QFE158" s="62" t="s">
        <v>291</v>
      </c>
      <c r="QFF158" s="123" t="e">
        <f>[32]Loka!#REF!</f>
        <v>#REF!</v>
      </c>
      <c r="QFG158" s="124" t="e">
        <f>[32]Loka!#REF!</f>
        <v>#REF!</v>
      </c>
      <c r="QFH158" s="125" t="e">
        <f>QFF158*[31]Loka!_xlbgnm.QFG16</f>
        <v>#REF!</v>
      </c>
      <c r="QFI158" s="62" t="s">
        <v>291</v>
      </c>
      <c r="QFJ158" s="123" t="e">
        <f>[32]Loka!#REF!</f>
        <v>#REF!</v>
      </c>
      <c r="QFK158" s="124" t="e">
        <f>[32]Loka!#REF!</f>
        <v>#REF!</v>
      </c>
      <c r="QFL158" s="125" t="e">
        <f>QFJ158*[31]Loka!_xlbgnm.QFK16</f>
        <v>#REF!</v>
      </c>
      <c r="QFM158" s="62" t="s">
        <v>291</v>
      </c>
      <c r="QFN158" s="123" t="e">
        <f>[32]Loka!#REF!</f>
        <v>#REF!</v>
      </c>
      <c r="QFO158" s="124" t="e">
        <f>[32]Loka!#REF!</f>
        <v>#REF!</v>
      </c>
      <c r="QFP158" s="125" t="e">
        <f>QFN158*[31]Loka!_xlbgnm.QFO16</f>
        <v>#REF!</v>
      </c>
      <c r="QFQ158" s="62" t="s">
        <v>291</v>
      </c>
      <c r="QFR158" s="123" t="e">
        <f>[32]Loka!#REF!</f>
        <v>#REF!</v>
      </c>
      <c r="QFS158" s="124" t="e">
        <f>[32]Loka!#REF!</f>
        <v>#REF!</v>
      </c>
      <c r="QFT158" s="125" t="e">
        <f>QFR158*[31]Loka!_xlbgnm.QFS16</f>
        <v>#REF!</v>
      </c>
      <c r="QFU158" s="62" t="s">
        <v>291</v>
      </c>
      <c r="QFV158" s="123" t="e">
        <f>[32]Loka!#REF!</f>
        <v>#REF!</v>
      </c>
      <c r="QFW158" s="124" t="e">
        <f>[32]Loka!#REF!</f>
        <v>#REF!</v>
      </c>
      <c r="QFX158" s="125" t="e">
        <f>QFV158*[31]Loka!_xlbgnm.QFW16</f>
        <v>#REF!</v>
      </c>
      <c r="QFY158" s="62" t="s">
        <v>291</v>
      </c>
      <c r="QFZ158" s="123" t="e">
        <f>[32]Loka!#REF!</f>
        <v>#REF!</v>
      </c>
      <c r="QGA158" s="124" t="e">
        <f>[32]Loka!#REF!</f>
        <v>#REF!</v>
      </c>
      <c r="QGB158" s="125" t="e">
        <f>QFZ158*[31]Loka!_xlbgnm.QGA16</f>
        <v>#REF!</v>
      </c>
      <c r="QGC158" s="62" t="s">
        <v>291</v>
      </c>
      <c r="QGD158" s="123" t="e">
        <f>[32]Loka!#REF!</f>
        <v>#REF!</v>
      </c>
      <c r="QGE158" s="124" t="e">
        <f>[32]Loka!#REF!</f>
        <v>#REF!</v>
      </c>
      <c r="QGF158" s="125" t="e">
        <f>QGD158*[31]Loka!_xlbgnm.QGE16</f>
        <v>#REF!</v>
      </c>
      <c r="QGG158" s="62" t="s">
        <v>291</v>
      </c>
      <c r="QGH158" s="123" t="e">
        <f>[32]Loka!#REF!</f>
        <v>#REF!</v>
      </c>
      <c r="QGI158" s="124" t="e">
        <f>[32]Loka!#REF!</f>
        <v>#REF!</v>
      </c>
      <c r="QGJ158" s="125" t="e">
        <f>QGH158*[31]Loka!_xlbgnm.QGI16</f>
        <v>#REF!</v>
      </c>
      <c r="QGK158" s="62" t="s">
        <v>291</v>
      </c>
      <c r="QGL158" s="123" t="e">
        <f>[32]Loka!#REF!</f>
        <v>#REF!</v>
      </c>
      <c r="QGM158" s="124" t="e">
        <f>[32]Loka!#REF!</f>
        <v>#REF!</v>
      </c>
      <c r="QGN158" s="125" t="e">
        <f>QGL158*[31]Loka!_xlbgnm.QGM16</f>
        <v>#REF!</v>
      </c>
      <c r="QGO158" s="62" t="s">
        <v>291</v>
      </c>
      <c r="QGP158" s="123" t="e">
        <f>[32]Loka!#REF!</f>
        <v>#REF!</v>
      </c>
      <c r="QGQ158" s="124" t="e">
        <f>[32]Loka!#REF!</f>
        <v>#REF!</v>
      </c>
      <c r="QGR158" s="125" t="e">
        <f>QGP158*[31]Loka!_xlbgnm.QGQ16</f>
        <v>#REF!</v>
      </c>
      <c r="QGS158" s="62" t="s">
        <v>291</v>
      </c>
      <c r="QGT158" s="123" t="e">
        <f>[32]Loka!#REF!</f>
        <v>#REF!</v>
      </c>
      <c r="QGU158" s="124" t="e">
        <f>[32]Loka!#REF!</f>
        <v>#REF!</v>
      </c>
      <c r="QGV158" s="125" t="e">
        <f>QGT158*[31]Loka!_xlbgnm.QGU16</f>
        <v>#REF!</v>
      </c>
      <c r="QGW158" s="62" t="s">
        <v>291</v>
      </c>
      <c r="QGX158" s="123" t="e">
        <f>[32]Loka!#REF!</f>
        <v>#REF!</v>
      </c>
      <c r="QGY158" s="124" t="e">
        <f>[32]Loka!#REF!</f>
        <v>#REF!</v>
      </c>
      <c r="QGZ158" s="125" t="e">
        <f>QGX158*[31]Loka!_xlbgnm.QGY16</f>
        <v>#REF!</v>
      </c>
      <c r="QHA158" s="62" t="s">
        <v>291</v>
      </c>
      <c r="QHB158" s="123" t="e">
        <f>[32]Loka!#REF!</f>
        <v>#REF!</v>
      </c>
      <c r="QHC158" s="124" t="e">
        <f>[32]Loka!#REF!</f>
        <v>#REF!</v>
      </c>
      <c r="QHD158" s="125" t="e">
        <f>QHB158*[31]Loka!_xlbgnm.QHC16</f>
        <v>#REF!</v>
      </c>
      <c r="QHE158" s="62" t="s">
        <v>291</v>
      </c>
      <c r="QHF158" s="123" t="e">
        <f>[32]Loka!#REF!</f>
        <v>#REF!</v>
      </c>
      <c r="QHG158" s="124" t="e">
        <f>[32]Loka!#REF!</f>
        <v>#REF!</v>
      </c>
      <c r="QHH158" s="125" t="e">
        <f>QHF158*[31]Loka!_xlbgnm.QHG16</f>
        <v>#REF!</v>
      </c>
      <c r="QHI158" s="62" t="s">
        <v>291</v>
      </c>
      <c r="QHJ158" s="123" t="e">
        <f>[32]Loka!#REF!</f>
        <v>#REF!</v>
      </c>
      <c r="QHK158" s="124" t="e">
        <f>[32]Loka!#REF!</f>
        <v>#REF!</v>
      </c>
      <c r="QHL158" s="125" t="e">
        <f>QHJ158*[31]Loka!_xlbgnm.QHK16</f>
        <v>#REF!</v>
      </c>
      <c r="QHM158" s="62" t="s">
        <v>291</v>
      </c>
      <c r="QHN158" s="123" t="e">
        <f>[32]Loka!#REF!</f>
        <v>#REF!</v>
      </c>
      <c r="QHO158" s="124" t="e">
        <f>[32]Loka!#REF!</f>
        <v>#REF!</v>
      </c>
      <c r="QHP158" s="125" t="e">
        <f>QHN158*[31]Loka!_xlbgnm.QHO16</f>
        <v>#REF!</v>
      </c>
      <c r="QHQ158" s="62" t="s">
        <v>291</v>
      </c>
      <c r="QHR158" s="123" t="e">
        <f>[32]Loka!#REF!</f>
        <v>#REF!</v>
      </c>
      <c r="QHS158" s="124" t="e">
        <f>[32]Loka!#REF!</f>
        <v>#REF!</v>
      </c>
      <c r="QHT158" s="125" t="e">
        <f>QHR158*[31]Loka!_xlbgnm.QHS16</f>
        <v>#REF!</v>
      </c>
      <c r="QHU158" s="62" t="s">
        <v>291</v>
      </c>
      <c r="QHV158" s="123" t="e">
        <f>[32]Loka!#REF!</f>
        <v>#REF!</v>
      </c>
      <c r="QHW158" s="124" t="e">
        <f>[32]Loka!#REF!</f>
        <v>#REF!</v>
      </c>
      <c r="QHX158" s="125" t="e">
        <f>QHV158*[31]Loka!_xlbgnm.QHW16</f>
        <v>#REF!</v>
      </c>
      <c r="QHY158" s="62" t="s">
        <v>291</v>
      </c>
      <c r="QHZ158" s="123" t="e">
        <f>[32]Loka!#REF!</f>
        <v>#REF!</v>
      </c>
      <c r="QIA158" s="124" t="e">
        <f>[32]Loka!#REF!</f>
        <v>#REF!</v>
      </c>
      <c r="QIB158" s="125" t="e">
        <f>QHZ158*[31]Loka!_xlbgnm.QIA16</f>
        <v>#REF!</v>
      </c>
      <c r="QIC158" s="62" t="s">
        <v>291</v>
      </c>
      <c r="QID158" s="123" t="e">
        <f>[32]Loka!#REF!</f>
        <v>#REF!</v>
      </c>
      <c r="QIE158" s="124" t="e">
        <f>[32]Loka!#REF!</f>
        <v>#REF!</v>
      </c>
      <c r="QIF158" s="125" t="e">
        <f>QID158*[31]Loka!_xlbgnm.QIE16</f>
        <v>#REF!</v>
      </c>
      <c r="QIG158" s="62" t="s">
        <v>291</v>
      </c>
      <c r="QIH158" s="123" t="e">
        <f>[32]Loka!#REF!</f>
        <v>#REF!</v>
      </c>
      <c r="QII158" s="124" t="e">
        <f>[32]Loka!#REF!</f>
        <v>#REF!</v>
      </c>
      <c r="QIJ158" s="125" t="e">
        <f>QIH158*[31]Loka!_xlbgnm.QII16</f>
        <v>#REF!</v>
      </c>
      <c r="QIK158" s="62" t="s">
        <v>291</v>
      </c>
      <c r="QIL158" s="123" t="e">
        <f>[32]Loka!#REF!</f>
        <v>#REF!</v>
      </c>
      <c r="QIM158" s="124" t="e">
        <f>[32]Loka!#REF!</f>
        <v>#REF!</v>
      </c>
      <c r="QIN158" s="125" t="e">
        <f>QIL158*[31]Loka!_xlbgnm.QIM16</f>
        <v>#REF!</v>
      </c>
      <c r="QIO158" s="62" t="s">
        <v>291</v>
      </c>
      <c r="QIP158" s="123" t="e">
        <f>[32]Loka!#REF!</f>
        <v>#REF!</v>
      </c>
      <c r="QIQ158" s="124" t="e">
        <f>[32]Loka!#REF!</f>
        <v>#REF!</v>
      </c>
      <c r="QIR158" s="125" t="e">
        <f>QIP158*[31]Loka!_xlbgnm.QIQ16</f>
        <v>#REF!</v>
      </c>
      <c r="QIS158" s="62" t="s">
        <v>291</v>
      </c>
      <c r="QIT158" s="123" t="e">
        <f>[32]Loka!#REF!</f>
        <v>#REF!</v>
      </c>
      <c r="QIU158" s="124" t="e">
        <f>[32]Loka!#REF!</f>
        <v>#REF!</v>
      </c>
      <c r="QIV158" s="125" t="e">
        <f>QIT158*[31]Loka!_xlbgnm.QIU16</f>
        <v>#REF!</v>
      </c>
      <c r="QIW158" s="62" t="s">
        <v>291</v>
      </c>
      <c r="QIX158" s="123" t="e">
        <f>[32]Loka!#REF!</f>
        <v>#REF!</v>
      </c>
      <c r="QIY158" s="124" t="e">
        <f>[32]Loka!#REF!</f>
        <v>#REF!</v>
      </c>
      <c r="QIZ158" s="125" t="e">
        <f>QIX158*[31]Loka!_xlbgnm.QIY16</f>
        <v>#REF!</v>
      </c>
      <c r="QJA158" s="62" t="s">
        <v>291</v>
      </c>
      <c r="QJB158" s="123" t="e">
        <f>[32]Loka!#REF!</f>
        <v>#REF!</v>
      </c>
      <c r="QJC158" s="124" t="e">
        <f>[32]Loka!#REF!</f>
        <v>#REF!</v>
      </c>
      <c r="QJD158" s="125" t="e">
        <f>QJB158*[31]Loka!_xlbgnm.QJC16</f>
        <v>#REF!</v>
      </c>
      <c r="QJE158" s="62" t="s">
        <v>291</v>
      </c>
      <c r="QJF158" s="123" t="e">
        <f>[32]Loka!#REF!</f>
        <v>#REF!</v>
      </c>
      <c r="QJG158" s="124" t="e">
        <f>[32]Loka!#REF!</f>
        <v>#REF!</v>
      </c>
      <c r="QJH158" s="125" t="e">
        <f>QJF158*[31]Loka!_xlbgnm.QJG16</f>
        <v>#REF!</v>
      </c>
      <c r="QJI158" s="62" t="s">
        <v>291</v>
      </c>
      <c r="QJJ158" s="123" t="e">
        <f>[32]Loka!#REF!</f>
        <v>#REF!</v>
      </c>
      <c r="QJK158" s="124" t="e">
        <f>[32]Loka!#REF!</f>
        <v>#REF!</v>
      </c>
      <c r="QJL158" s="125" t="e">
        <f>QJJ158*[31]Loka!_xlbgnm.QJK16</f>
        <v>#REF!</v>
      </c>
      <c r="QJM158" s="62" t="s">
        <v>291</v>
      </c>
      <c r="QJN158" s="123" t="e">
        <f>[32]Loka!#REF!</f>
        <v>#REF!</v>
      </c>
      <c r="QJO158" s="124" t="e">
        <f>[32]Loka!#REF!</f>
        <v>#REF!</v>
      </c>
      <c r="QJP158" s="125" t="e">
        <f>QJN158*[31]Loka!_xlbgnm.QJO16</f>
        <v>#REF!</v>
      </c>
      <c r="QJQ158" s="62" t="s">
        <v>291</v>
      </c>
      <c r="QJR158" s="123" t="e">
        <f>[32]Loka!#REF!</f>
        <v>#REF!</v>
      </c>
      <c r="QJS158" s="124" t="e">
        <f>[32]Loka!#REF!</f>
        <v>#REF!</v>
      </c>
      <c r="QJT158" s="125" t="e">
        <f>QJR158*[31]Loka!_xlbgnm.QJS16</f>
        <v>#REF!</v>
      </c>
      <c r="QJU158" s="62" t="s">
        <v>291</v>
      </c>
      <c r="QJV158" s="123" t="e">
        <f>[32]Loka!#REF!</f>
        <v>#REF!</v>
      </c>
      <c r="QJW158" s="124" t="e">
        <f>[32]Loka!#REF!</f>
        <v>#REF!</v>
      </c>
      <c r="QJX158" s="125" t="e">
        <f>QJV158*[31]Loka!_xlbgnm.QJW16</f>
        <v>#REF!</v>
      </c>
      <c r="QJY158" s="62" t="s">
        <v>291</v>
      </c>
      <c r="QJZ158" s="123" t="e">
        <f>[32]Loka!#REF!</f>
        <v>#REF!</v>
      </c>
      <c r="QKA158" s="124" t="e">
        <f>[32]Loka!#REF!</f>
        <v>#REF!</v>
      </c>
      <c r="QKB158" s="125" t="e">
        <f>QJZ158*[31]Loka!_xlbgnm.QKA16</f>
        <v>#REF!</v>
      </c>
      <c r="QKC158" s="62" t="s">
        <v>291</v>
      </c>
      <c r="QKD158" s="123" t="e">
        <f>[32]Loka!#REF!</f>
        <v>#REF!</v>
      </c>
      <c r="QKE158" s="124" t="e">
        <f>[32]Loka!#REF!</f>
        <v>#REF!</v>
      </c>
      <c r="QKF158" s="125" t="e">
        <f>QKD158*[31]Loka!_xlbgnm.QKE16</f>
        <v>#REF!</v>
      </c>
      <c r="QKG158" s="62" t="s">
        <v>291</v>
      </c>
      <c r="QKH158" s="123" t="e">
        <f>[32]Loka!#REF!</f>
        <v>#REF!</v>
      </c>
      <c r="QKI158" s="124" t="e">
        <f>[32]Loka!#REF!</f>
        <v>#REF!</v>
      </c>
      <c r="QKJ158" s="125" t="e">
        <f>QKH158*[31]Loka!_xlbgnm.QKI16</f>
        <v>#REF!</v>
      </c>
      <c r="QKK158" s="62" t="s">
        <v>291</v>
      </c>
      <c r="QKL158" s="123" t="e">
        <f>[32]Loka!#REF!</f>
        <v>#REF!</v>
      </c>
      <c r="QKM158" s="124" t="e">
        <f>[32]Loka!#REF!</f>
        <v>#REF!</v>
      </c>
      <c r="QKN158" s="125" t="e">
        <f>QKL158*[31]Loka!_xlbgnm.QKM16</f>
        <v>#REF!</v>
      </c>
      <c r="QKO158" s="62" t="s">
        <v>291</v>
      </c>
      <c r="QKP158" s="123" t="e">
        <f>[32]Loka!#REF!</f>
        <v>#REF!</v>
      </c>
      <c r="QKQ158" s="124" t="e">
        <f>[32]Loka!#REF!</f>
        <v>#REF!</v>
      </c>
      <c r="QKR158" s="125" t="e">
        <f>QKP158*[31]Loka!_xlbgnm.QKQ16</f>
        <v>#REF!</v>
      </c>
      <c r="QKS158" s="62" t="s">
        <v>291</v>
      </c>
      <c r="QKT158" s="123" t="e">
        <f>[32]Loka!#REF!</f>
        <v>#REF!</v>
      </c>
      <c r="QKU158" s="124" t="e">
        <f>[32]Loka!#REF!</f>
        <v>#REF!</v>
      </c>
      <c r="QKV158" s="125" t="e">
        <f>QKT158*[31]Loka!_xlbgnm.QKU16</f>
        <v>#REF!</v>
      </c>
      <c r="QKW158" s="62" t="s">
        <v>291</v>
      </c>
      <c r="QKX158" s="123" t="e">
        <f>[32]Loka!#REF!</f>
        <v>#REF!</v>
      </c>
      <c r="QKY158" s="124" t="e">
        <f>[32]Loka!#REF!</f>
        <v>#REF!</v>
      </c>
      <c r="QKZ158" s="125" t="e">
        <f>QKX158*[31]Loka!_xlbgnm.QKY16</f>
        <v>#REF!</v>
      </c>
      <c r="QLA158" s="62" t="s">
        <v>291</v>
      </c>
      <c r="QLB158" s="123" t="e">
        <f>[32]Loka!#REF!</f>
        <v>#REF!</v>
      </c>
      <c r="QLC158" s="124" t="e">
        <f>[32]Loka!#REF!</f>
        <v>#REF!</v>
      </c>
      <c r="QLD158" s="125" t="e">
        <f>QLB158*[31]Loka!_xlbgnm.QLC16</f>
        <v>#REF!</v>
      </c>
      <c r="QLE158" s="62" t="s">
        <v>291</v>
      </c>
      <c r="QLF158" s="123" t="e">
        <f>[32]Loka!#REF!</f>
        <v>#REF!</v>
      </c>
      <c r="QLG158" s="124" t="e">
        <f>[32]Loka!#REF!</f>
        <v>#REF!</v>
      </c>
      <c r="QLH158" s="125" t="e">
        <f>QLF158*[31]Loka!_xlbgnm.QLG16</f>
        <v>#REF!</v>
      </c>
      <c r="QLI158" s="62" t="s">
        <v>291</v>
      </c>
      <c r="QLJ158" s="123" t="e">
        <f>[32]Loka!#REF!</f>
        <v>#REF!</v>
      </c>
      <c r="QLK158" s="124" t="e">
        <f>[32]Loka!#REF!</f>
        <v>#REF!</v>
      </c>
      <c r="QLL158" s="125" t="e">
        <f>QLJ158*[31]Loka!_xlbgnm.QLK16</f>
        <v>#REF!</v>
      </c>
      <c r="QLM158" s="62" t="s">
        <v>291</v>
      </c>
      <c r="QLN158" s="123" t="e">
        <f>[32]Loka!#REF!</f>
        <v>#REF!</v>
      </c>
      <c r="QLO158" s="124" t="e">
        <f>[32]Loka!#REF!</f>
        <v>#REF!</v>
      </c>
      <c r="QLP158" s="125" t="e">
        <f>QLN158*[31]Loka!_xlbgnm.QLO16</f>
        <v>#REF!</v>
      </c>
      <c r="QLQ158" s="62" t="s">
        <v>291</v>
      </c>
      <c r="QLR158" s="123" t="e">
        <f>[32]Loka!#REF!</f>
        <v>#REF!</v>
      </c>
      <c r="QLS158" s="124" t="e">
        <f>[32]Loka!#REF!</f>
        <v>#REF!</v>
      </c>
      <c r="QLT158" s="125" t="e">
        <f>QLR158*[31]Loka!_xlbgnm.QLS16</f>
        <v>#REF!</v>
      </c>
      <c r="QLU158" s="62" t="s">
        <v>291</v>
      </c>
      <c r="QLV158" s="123" t="e">
        <f>[32]Loka!#REF!</f>
        <v>#REF!</v>
      </c>
      <c r="QLW158" s="124" t="e">
        <f>[32]Loka!#REF!</f>
        <v>#REF!</v>
      </c>
      <c r="QLX158" s="125" t="e">
        <f>QLV158*[31]Loka!_xlbgnm.QLW16</f>
        <v>#REF!</v>
      </c>
      <c r="QLY158" s="62" t="s">
        <v>291</v>
      </c>
      <c r="QLZ158" s="123" t="e">
        <f>[32]Loka!#REF!</f>
        <v>#REF!</v>
      </c>
      <c r="QMA158" s="124" t="e">
        <f>[32]Loka!#REF!</f>
        <v>#REF!</v>
      </c>
      <c r="QMB158" s="125" t="e">
        <f>QLZ158*[31]Loka!_xlbgnm.QMA16</f>
        <v>#REF!</v>
      </c>
      <c r="QMC158" s="62" t="s">
        <v>291</v>
      </c>
      <c r="QMD158" s="123" t="e">
        <f>[32]Loka!#REF!</f>
        <v>#REF!</v>
      </c>
      <c r="QME158" s="124" t="e">
        <f>[32]Loka!#REF!</f>
        <v>#REF!</v>
      </c>
      <c r="QMF158" s="125" t="e">
        <f>QMD158*[31]Loka!_xlbgnm.QME16</f>
        <v>#REF!</v>
      </c>
      <c r="QMG158" s="62" t="s">
        <v>291</v>
      </c>
      <c r="QMH158" s="123" t="e">
        <f>[32]Loka!#REF!</f>
        <v>#REF!</v>
      </c>
      <c r="QMI158" s="124" t="e">
        <f>[32]Loka!#REF!</f>
        <v>#REF!</v>
      </c>
      <c r="QMJ158" s="125" t="e">
        <f>QMH158*[31]Loka!_xlbgnm.QMI16</f>
        <v>#REF!</v>
      </c>
      <c r="QMK158" s="62" t="s">
        <v>291</v>
      </c>
      <c r="QML158" s="123" t="e">
        <f>[32]Loka!#REF!</f>
        <v>#REF!</v>
      </c>
      <c r="QMM158" s="124" t="e">
        <f>[32]Loka!#REF!</f>
        <v>#REF!</v>
      </c>
      <c r="QMN158" s="125" t="e">
        <f>QML158*[31]Loka!_xlbgnm.QMM16</f>
        <v>#REF!</v>
      </c>
      <c r="QMO158" s="62" t="s">
        <v>291</v>
      </c>
      <c r="QMP158" s="123" t="e">
        <f>[32]Loka!#REF!</f>
        <v>#REF!</v>
      </c>
      <c r="QMQ158" s="124" t="e">
        <f>[32]Loka!#REF!</f>
        <v>#REF!</v>
      </c>
      <c r="QMR158" s="125" t="e">
        <f>QMP158*[31]Loka!_xlbgnm.QMQ16</f>
        <v>#REF!</v>
      </c>
      <c r="QMS158" s="62" t="s">
        <v>291</v>
      </c>
      <c r="QMT158" s="123" t="e">
        <f>[32]Loka!#REF!</f>
        <v>#REF!</v>
      </c>
      <c r="QMU158" s="124" t="e">
        <f>[32]Loka!#REF!</f>
        <v>#REF!</v>
      </c>
      <c r="QMV158" s="125" t="e">
        <f>QMT158*[31]Loka!_xlbgnm.QMU16</f>
        <v>#REF!</v>
      </c>
      <c r="QMW158" s="62" t="s">
        <v>291</v>
      </c>
      <c r="QMX158" s="123" t="e">
        <f>[32]Loka!#REF!</f>
        <v>#REF!</v>
      </c>
      <c r="QMY158" s="124" t="e">
        <f>[32]Loka!#REF!</f>
        <v>#REF!</v>
      </c>
      <c r="QMZ158" s="125" t="e">
        <f>QMX158*[31]Loka!_xlbgnm.QMY16</f>
        <v>#REF!</v>
      </c>
      <c r="QNA158" s="62" t="s">
        <v>291</v>
      </c>
      <c r="QNB158" s="123" t="e">
        <f>[32]Loka!#REF!</f>
        <v>#REF!</v>
      </c>
      <c r="QNC158" s="124" t="e">
        <f>[32]Loka!#REF!</f>
        <v>#REF!</v>
      </c>
      <c r="QND158" s="125" t="e">
        <f>QNB158*[31]Loka!_xlbgnm.QNC16</f>
        <v>#REF!</v>
      </c>
      <c r="QNE158" s="62" t="s">
        <v>291</v>
      </c>
      <c r="QNF158" s="123" t="e">
        <f>[32]Loka!#REF!</f>
        <v>#REF!</v>
      </c>
      <c r="QNG158" s="124" t="e">
        <f>[32]Loka!#REF!</f>
        <v>#REF!</v>
      </c>
      <c r="QNH158" s="125" t="e">
        <f>QNF158*[31]Loka!_xlbgnm.QNG16</f>
        <v>#REF!</v>
      </c>
      <c r="QNI158" s="62" t="s">
        <v>291</v>
      </c>
      <c r="QNJ158" s="123" t="e">
        <f>[32]Loka!#REF!</f>
        <v>#REF!</v>
      </c>
      <c r="QNK158" s="124" t="e">
        <f>[32]Loka!#REF!</f>
        <v>#REF!</v>
      </c>
      <c r="QNL158" s="125" t="e">
        <f>QNJ158*[31]Loka!_xlbgnm.QNK16</f>
        <v>#REF!</v>
      </c>
      <c r="QNM158" s="62" t="s">
        <v>291</v>
      </c>
      <c r="QNN158" s="123" t="e">
        <f>[32]Loka!#REF!</f>
        <v>#REF!</v>
      </c>
      <c r="QNO158" s="124" t="e">
        <f>[32]Loka!#REF!</f>
        <v>#REF!</v>
      </c>
      <c r="QNP158" s="125" t="e">
        <f>QNN158*[31]Loka!_xlbgnm.QNO16</f>
        <v>#REF!</v>
      </c>
      <c r="QNQ158" s="62" t="s">
        <v>291</v>
      </c>
      <c r="QNR158" s="123" t="e">
        <f>[32]Loka!#REF!</f>
        <v>#REF!</v>
      </c>
      <c r="QNS158" s="124" t="e">
        <f>[32]Loka!#REF!</f>
        <v>#REF!</v>
      </c>
      <c r="QNT158" s="125" t="e">
        <f>QNR158*[31]Loka!_xlbgnm.QNS16</f>
        <v>#REF!</v>
      </c>
      <c r="QNU158" s="62" t="s">
        <v>291</v>
      </c>
      <c r="QNV158" s="123" t="e">
        <f>[32]Loka!#REF!</f>
        <v>#REF!</v>
      </c>
      <c r="QNW158" s="124" t="e">
        <f>[32]Loka!#REF!</f>
        <v>#REF!</v>
      </c>
      <c r="QNX158" s="125" t="e">
        <f>QNV158*[31]Loka!_xlbgnm.QNW16</f>
        <v>#REF!</v>
      </c>
      <c r="QNY158" s="62" t="s">
        <v>291</v>
      </c>
      <c r="QNZ158" s="123" t="e">
        <f>[32]Loka!#REF!</f>
        <v>#REF!</v>
      </c>
      <c r="QOA158" s="124" t="e">
        <f>[32]Loka!#REF!</f>
        <v>#REF!</v>
      </c>
      <c r="QOB158" s="125" t="e">
        <f>QNZ158*[31]Loka!_xlbgnm.QOA16</f>
        <v>#REF!</v>
      </c>
      <c r="QOC158" s="62" t="s">
        <v>291</v>
      </c>
      <c r="QOD158" s="123" t="e">
        <f>[32]Loka!#REF!</f>
        <v>#REF!</v>
      </c>
      <c r="QOE158" s="124" t="e">
        <f>[32]Loka!#REF!</f>
        <v>#REF!</v>
      </c>
      <c r="QOF158" s="125" t="e">
        <f>QOD158*[31]Loka!_xlbgnm.QOE16</f>
        <v>#REF!</v>
      </c>
      <c r="QOG158" s="62" t="s">
        <v>291</v>
      </c>
      <c r="QOH158" s="123" t="e">
        <f>[32]Loka!#REF!</f>
        <v>#REF!</v>
      </c>
      <c r="QOI158" s="124" t="e">
        <f>[32]Loka!#REF!</f>
        <v>#REF!</v>
      </c>
      <c r="QOJ158" s="125" t="e">
        <f>QOH158*[31]Loka!_xlbgnm.QOI16</f>
        <v>#REF!</v>
      </c>
      <c r="QOK158" s="62" t="s">
        <v>291</v>
      </c>
      <c r="QOL158" s="123" t="e">
        <f>[32]Loka!#REF!</f>
        <v>#REF!</v>
      </c>
      <c r="QOM158" s="124" t="e">
        <f>[32]Loka!#REF!</f>
        <v>#REF!</v>
      </c>
      <c r="QON158" s="125" t="e">
        <f>QOL158*[31]Loka!_xlbgnm.QOM16</f>
        <v>#REF!</v>
      </c>
      <c r="QOO158" s="62" t="s">
        <v>291</v>
      </c>
      <c r="QOP158" s="123" t="e">
        <f>[32]Loka!#REF!</f>
        <v>#REF!</v>
      </c>
      <c r="QOQ158" s="124" t="e">
        <f>[32]Loka!#REF!</f>
        <v>#REF!</v>
      </c>
      <c r="QOR158" s="125" t="e">
        <f>QOP158*[31]Loka!_xlbgnm.QOQ16</f>
        <v>#REF!</v>
      </c>
      <c r="QOS158" s="62" t="s">
        <v>291</v>
      </c>
      <c r="QOT158" s="123" t="e">
        <f>[32]Loka!#REF!</f>
        <v>#REF!</v>
      </c>
      <c r="QOU158" s="124" t="e">
        <f>[32]Loka!#REF!</f>
        <v>#REF!</v>
      </c>
      <c r="QOV158" s="125" t="e">
        <f>QOT158*[31]Loka!_xlbgnm.QOU16</f>
        <v>#REF!</v>
      </c>
      <c r="QOW158" s="62" t="s">
        <v>291</v>
      </c>
      <c r="QOX158" s="123" t="e">
        <f>[32]Loka!#REF!</f>
        <v>#REF!</v>
      </c>
      <c r="QOY158" s="124" t="e">
        <f>[32]Loka!#REF!</f>
        <v>#REF!</v>
      </c>
      <c r="QOZ158" s="125" t="e">
        <f>QOX158*[31]Loka!_xlbgnm.QOY16</f>
        <v>#REF!</v>
      </c>
      <c r="QPA158" s="62" t="s">
        <v>291</v>
      </c>
      <c r="QPB158" s="123" t="e">
        <f>[32]Loka!#REF!</f>
        <v>#REF!</v>
      </c>
      <c r="QPC158" s="124" t="e">
        <f>[32]Loka!#REF!</f>
        <v>#REF!</v>
      </c>
      <c r="QPD158" s="125" t="e">
        <f>QPB158*[31]Loka!_xlbgnm.QPC16</f>
        <v>#REF!</v>
      </c>
      <c r="QPE158" s="62" t="s">
        <v>291</v>
      </c>
      <c r="QPF158" s="123" t="e">
        <f>[32]Loka!#REF!</f>
        <v>#REF!</v>
      </c>
      <c r="QPG158" s="124" t="e">
        <f>[32]Loka!#REF!</f>
        <v>#REF!</v>
      </c>
      <c r="QPH158" s="125" t="e">
        <f>QPF158*[31]Loka!_xlbgnm.QPG16</f>
        <v>#REF!</v>
      </c>
      <c r="QPI158" s="62" t="s">
        <v>291</v>
      </c>
      <c r="QPJ158" s="123" t="e">
        <f>[32]Loka!#REF!</f>
        <v>#REF!</v>
      </c>
      <c r="QPK158" s="124" t="e">
        <f>[32]Loka!#REF!</f>
        <v>#REF!</v>
      </c>
      <c r="QPL158" s="125" t="e">
        <f>QPJ158*[31]Loka!_xlbgnm.QPK16</f>
        <v>#REF!</v>
      </c>
      <c r="QPM158" s="62" t="s">
        <v>291</v>
      </c>
      <c r="QPN158" s="123" t="e">
        <f>[32]Loka!#REF!</f>
        <v>#REF!</v>
      </c>
      <c r="QPO158" s="124" t="e">
        <f>[32]Loka!#REF!</f>
        <v>#REF!</v>
      </c>
      <c r="QPP158" s="125" t="e">
        <f>QPN158*[31]Loka!_xlbgnm.QPO16</f>
        <v>#REF!</v>
      </c>
      <c r="QPQ158" s="62" t="s">
        <v>291</v>
      </c>
      <c r="QPR158" s="123" t="e">
        <f>[32]Loka!#REF!</f>
        <v>#REF!</v>
      </c>
      <c r="QPS158" s="124" t="e">
        <f>[32]Loka!#REF!</f>
        <v>#REF!</v>
      </c>
      <c r="QPT158" s="125" t="e">
        <f>QPR158*[31]Loka!_xlbgnm.QPS16</f>
        <v>#REF!</v>
      </c>
      <c r="QPU158" s="62" t="s">
        <v>291</v>
      </c>
      <c r="QPV158" s="123" t="e">
        <f>[32]Loka!#REF!</f>
        <v>#REF!</v>
      </c>
      <c r="QPW158" s="124" t="e">
        <f>[32]Loka!#REF!</f>
        <v>#REF!</v>
      </c>
      <c r="QPX158" s="125" t="e">
        <f>QPV158*[31]Loka!_xlbgnm.QPW16</f>
        <v>#REF!</v>
      </c>
      <c r="QPY158" s="62" t="s">
        <v>291</v>
      </c>
      <c r="QPZ158" s="123" t="e">
        <f>[32]Loka!#REF!</f>
        <v>#REF!</v>
      </c>
      <c r="QQA158" s="124" t="e">
        <f>[32]Loka!#REF!</f>
        <v>#REF!</v>
      </c>
      <c r="QQB158" s="125" t="e">
        <f>QPZ158*[31]Loka!_xlbgnm.QQA16</f>
        <v>#REF!</v>
      </c>
      <c r="QQC158" s="62" t="s">
        <v>291</v>
      </c>
      <c r="QQD158" s="123" t="e">
        <f>[32]Loka!#REF!</f>
        <v>#REF!</v>
      </c>
      <c r="QQE158" s="124" t="e">
        <f>[32]Loka!#REF!</f>
        <v>#REF!</v>
      </c>
      <c r="QQF158" s="125" t="e">
        <f>QQD158*[31]Loka!_xlbgnm.QQE16</f>
        <v>#REF!</v>
      </c>
      <c r="QQG158" s="62" t="s">
        <v>291</v>
      </c>
      <c r="QQH158" s="123" t="e">
        <f>[32]Loka!#REF!</f>
        <v>#REF!</v>
      </c>
      <c r="QQI158" s="124" t="e">
        <f>[32]Loka!#REF!</f>
        <v>#REF!</v>
      </c>
      <c r="QQJ158" s="125" t="e">
        <f>QQH158*[31]Loka!_xlbgnm.QQI16</f>
        <v>#REF!</v>
      </c>
      <c r="QQK158" s="62" t="s">
        <v>291</v>
      </c>
      <c r="QQL158" s="123" t="e">
        <f>[32]Loka!#REF!</f>
        <v>#REF!</v>
      </c>
      <c r="QQM158" s="124" t="e">
        <f>[32]Loka!#REF!</f>
        <v>#REF!</v>
      </c>
      <c r="QQN158" s="125" t="e">
        <f>QQL158*[31]Loka!_xlbgnm.QQM16</f>
        <v>#REF!</v>
      </c>
      <c r="QQO158" s="62" t="s">
        <v>291</v>
      </c>
      <c r="QQP158" s="123" t="e">
        <f>[32]Loka!#REF!</f>
        <v>#REF!</v>
      </c>
      <c r="QQQ158" s="124" t="e">
        <f>[32]Loka!#REF!</f>
        <v>#REF!</v>
      </c>
      <c r="QQR158" s="125" t="e">
        <f>QQP158*[31]Loka!_xlbgnm.QQQ16</f>
        <v>#REF!</v>
      </c>
      <c r="QQS158" s="62" t="s">
        <v>291</v>
      </c>
      <c r="QQT158" s="123" t="e">
        <f>[32]Loka!#REF!</f>
        <v>#REF!</v>
      </c>
      <c r="QQU158" s="124" t="e">
        <f>[32]Loka!#REF!</f>
        <v>#REF!</v>
      </c>
      <c r="QQV158" s="125" t="e">
        <f>QQT158*[31]Loka!_xlbgnm.QQU16</f>
        <v>#REF!</v>
      </c>
      <c r="QQW158" s="62" t="s">
        <v>291</v>
      </c>
      <c r="QQX158" s="123" t="e">
        <f>[32]Loka!#REF!</f>
        <v>#REF!</v>
      </c>
      <c r="QQY158" s="124" t="e">
        <f>[32]Loka!#REF!</f>
        <v>#REF!</v>
      </c>
      <c r="QQZ158" s="125" t="e">
        <f>QQX158*[31]Loka!_xlbgnm.QQY16</f>
        <v>#REF!</v>
      </c>
      <c r="QRA158" s="62" t="s">
        <v>291</v>
      </c>
      <c r="QRB158" s="123" t="e">
        <f>[32]Loka!#REF!</f>
        <v>#REF!</v>
      </c>
      <c r="QRC158" s="124" t="e">
        <f>[32]Loka!#REF!</f>
        <v>#REF!</v>
      </c>
      <c r="QRD158" s="125" t="e">
        <f>QRB158*[31]Loka!_xlbgnm.QRC16</f>
        <v>#REF!</v>
      </c>
      <c r="QRE158" s="62" t="s">
        <v>291</v>
      </c>
      <c r="QRF158" s="123" t="e">
        <f>[32]Loka!#REF!</f>
        <v>#REF!</v>
      </c>
      <c r="QRG158" s="124" t="e">
        <f>[32]Loka!#REF!</f>
        <v>#REF!</v>
      </c>
      <c r="QRH158" s="125" t="e">
        <f>QRF158*[31]Loka!_xlbgnm.QRG16</f>
        <v>#REF!</v>
      </c>
      <c r="QRI158" s="62" t="s">
        <v>291</v>
      </c>
      <c r="QRJ158" s="123" t="e">
        <f>[32]Loka!#REF!</f>
        <v>#REF!</v>
      </c>
      <c r="QRK158" s="124" t="e">
        <f>[32]Loka!#REF!</f>
        <v>#REF!</v>
      </c>
      <c r="QRL158" s="125" t="e">
        <f>QRJ158*[31]Loka!_xlbgnm.QRK16</f>
        <v>#REF!</v>
      </c>
      <c r="QRM158" s="62" t="s">
        <v>291</v>
      </c>
      <c r="QRN158" s="123" t="e">
        <f>[32]Loka!#REF!</f>
        <v>#REF!</v>
      </c>
      <c r="QRO158" s="124" t="e">
        <f>[32]Loka!#REF!</f>
        <v>#REF!</v>
      </c>
      <c r="QRP158" s="125" t="e">
        <f>QRN158*[31]Loka!_xlbgnm.QRO16</f>
        <v>#REF!</v>
      </c>
      <c r="QRQ158" s="62" t="s">
        <v>291</v>
      </c>
      <c r="QRR158" s="123" t="e">
        <f>[32]Loka!#REF!</f>
        <v>#REF!</v>
      </c>
      <c r="QRS158" s="124" t="e">
        <f>[32]Loka!#REF!</f>
        <v>#REF!</v>
      </c>
      <c r="QRT158" s="125" t="e">
        <f>QRR158*[31]Loka!_xlbgnm.QRS16</f>
        <v>#REF!</v>
      </c>
      <c r="QRU158" s="62" t="s">
        <v>291</v>
      </c>
      <c r="QRV158" s="123" t="e">
        <f>[32]Loka!#REF!</f>
        <v>#REF!</v>
      </c>
      <c r="QRW158" s="124" t="e">
        <f>[32]Loka!#REF!</f>
        <v>#REF!</v>
      </c>
      <c r="QRX158" s="125" t="e">
        <f>QRV158*[31]Loka!_xlbgnm.QRW16</f>
        <v>#REF!</v>
      </c>
      <c r="QRY158" s="62" t="s">
        <v>291</v>
      </c>
      <c r="QRZ158" s="123" t="e">
        <f>[32]Loka!#REF!</f>
        <v>#REF!</v>
      </c>
      <c r="QSA158" s="124" t="e">
        <f>[32]Loka!#REF!</f>
        <v>#REF!</v>
      </c>
      <c r="QSB158" s="125" t="e">
        <f>QRZ158*[31]Loka!_xlbgnm.QSA16</f>
        <v>#REF!</v>
      </c>
      <c r="QSC158" s="62" t="s">
        <v>291</v>
      </c>
      <c r="QSD158" s="123" t="e">
        <f>[32]Loka!#REF!</f>
        <v>#REF!</v>
      </c>
      <c r="QSE158" s="124" t="e">
        <f>[32]Loka!#REF!</f>
        <v>#REF!</v>
      </c>
      <c r="QSF158" s="125" t="e">
        <f>QSD158*[31]Loka!_xlbgnm.QSE16</f>
        <v>#REF!</v>
      </c>
      <c r="QSG158" s="62" t="s">
        <v>291</v>
      </c>
      <c r="QSH158" s="123" t="e">
        <f>[32]Loka!#REF!</f>
        <v>#REF!</v>
      </c>
      <c r="QSI158" s="124" t="e">
        <f>[32]Loka!#REF!</f>
        <v>#REF!</v>
      </c>
      <c r="QSJ158" s="125" t="e">
        <f>QSH158*[31]Loka!_xlbgnm.QSI16</f>
        <v>#REF!</v>
      </c>
      <c r="QSK158" s="62" t="s">
        <v>291</v>
      </c>
      <c r="QSL158" s="123" t="e">
        <f>[32]Loka!#REF!</f>
        <v>#REF!</v>
      </c>
      <c r="QSM158" s="124" t="e">
        <f>[32]Loka!#REF!</f>
        <v>#REF!</v>
      </c>
      <c r="QSN158" s="125" t="e">
        <f>QSL158*[31]Loka!_xlbgnm.QSM16</f>
        <v>#REF!</v>
      </c>
      <c r="QSO158" s="62" t="s">
        <v>291</v>
      </c>
      <c r="QSP158" s="123" t="e">
        <f>[32]Loka!#REF!</f>
        <v>#REF!</v>
      </c>
      <c r="QSQ158" s="124" t="e">
        <f>[32]Loka!#REF!</f>
        <v>#REF!</v>
      </c>
      <c r="QSR158" s="125" t="e">
        <f>QSP158*[31]Loka!_xlbgnm.QSQ16</f>
        <v>#REF!</v>
      </c>
      <c r="QSS158" s="62" t="s">
        <v>291</v>
      </c>
      <c r="QST158" s="123" t="e">
        <f>[32]Loka!#REF!</f>
        <v>#REF!</v>
      </c>
      <c r="QSU158" s="124" t="e">
        <f>[32]Loka!#REF!</f>
        <v>#REF!</v>
      </c>
      <c r="QSV158" s="125" t="e">
        <f>QST158*[31]Loka!_xlbgnm.QSU16</f>
        <v>#REF!</v>
      </c>
      <c r="QSW158" s="62" t="s">
        <v>291</v>
      </c>
      <c r="QSX158" s="123" t="e">
        <f>[32]Loka!#REF!</f>
        <v>#REF!</v>
      </c>
      <c r="QSY158" s="124" t="e">
        <f>[32]Loka!#REF!</f>
        <v>#REF!</v>
      </c>
      <c r="QSZ158" s="125" t="e">
        <f>QSX158*[31]Loka!_xlbgnm.QSY16</f>
        <v>#REF!</v>
      </c>
      <c r="QTA158" s="62" t="s">
        <v>291</v>
      </c>
      <c r="QTB158" s="123" t="e">
        <f>[32]Loka!#REF!</f>
        <v>#REF!</v>
      </c>
      <c r="QTC158" s="124" t="e">
        <f>[32]Loka!#REF!</f>
        <v>#REF!</v>
      </c>
      <c r="QTD158" s="125" t="e">
        <f>QTB158*[31]Loka!_xlbgnm.QTC16</f>
        <v>#REF!</v>
      </c>
      <c r="QTE158" s="62" t="s">
        <v>291</v>
      </c>
      <c r="QTF158" s="123" t="e">
        <f>[32]Loka!#REF!</f>
        <v>#REF!</v>
      </c>
      <c r="QTG158" s="124" t="e">
        <f>[32]Loka!#REF!</f>
        <v>#REF!</v>
      </c>
      <c r="QTH158" s="125" t="e">
        <f>QTF158*[31]Loka!_xlbgnm.QTG16</f>
        <v>#REF!</v>
      </c>
      <c r="QTI158" s="62" t="s">
        <v>291</v>
      </c>
      <c r="QTJ158" s="123" t="e">
        <f>[32]Loka!#REF!</f>
        <v>#REF!</v>
      </c>
      <c r="QTK158" s="124" t="e">
        <f>[32]Loka!#REF!</f>
        <v>#REF!</v>
      </c>
      <c r="QTL158" s="125" t="e">
        <f>QTJ158*[31]Loka!_xlbgnm.QTK16</f>
        <v>#REF!</v>
      </c>
      <c r="QTM158" s="62" t="s">
        <v>291</v>
      </c>
      <c r="QTN158" s="123" t="e">
        <f>[32]Loka!#REF!</f>
        <v>#REF!</v>
      </c>
      <c r="QTO158" s="124" t="e">
        <f>[32]Loka!#REF!</f>
        <v>#REF!</v>
      </c>
      <c r="QTP158" s="125" t="e">
        <f>QTN158*[31]Loka!_xlbgnm.QTO16</f>
        <v>#REF!</v>
      </c>
      <c r="QTQ158" s="62" t="s">
        <v>291</v>
      </c>
      <c r="QTR158" s="123" t="e">
        <f>[32]Loka!#REF!</f>
        <v>#REF!</v>
      </c>
      <c r="QTS158" s="124" t="e">
        <f>[32]Loka!#REF!</f>
        <v>#REF!</v>
      </c>
      <c r="QTT158" s="125" t="e">
        <f>QTR158*[31]Loka!_xlbgnm.QTS16</f>
        <v>#REF!</v>
      </c>
      <c r="QTU158" s="62" t="s">
        <v>291</v>
      </c>
      <c r="QTV158" s="123" t="e">
        <f>[32]Loka!#REF!</f>
        <v>#REF!</v>
      </c>
      <c r="QTW158" s="124" t="e">
        <f>[32]Loka!#REF!</f>
        <v>#REF!</v>
      </c>
      <c r="QTX158" s="125" t="e">
        <f>QTV158*[31]Loka!_xlbgnm.QTW16</f>
        <v>#REF!</v>
      </c>
      <c r="QTY158" s="62" t="s">
        <v>291</v>
      </c>
      <c r="QTZ158" s="123" t="e">
        <f>[32]Loka!#REF!</f>
        <v>#REF!</v>
      </c>
      <c r="QUA158" s="124" t="e">
        <f>[32]Loka!#REF!</f>
        <v>#REF!</v>
      </c>
      <c r="QUB158" s="125" t="e">
        <f>QTZ158*[31]Loka!_xlbgnm.QUA16</f>
        <v>#REF!</v>
      </c>
      <c r="QUC158" s="62" t="s">
        <v>291</v>
      </c>
      <c r="QUD158" s="123" t="e">
        <f>[32]Loka!#REF!</f>
        <v>#REF!</v>
      </c>
      <c r="QUE158" s="124" t="e">
        <f>[32]Loka!#REF!</f>
        <v>#REF!</v>
      </c>
      <c r="QUF158" s="125" t="e">
        <f>QUD158*[31]Loka!_xlbgnm.QUE16</f>
        <v>#REF!</v>
      </c>
      <c r="QUG158" s="62" t="s">
        <v>291</v>
      </c>
      <c r="QUH158" s="123" t="e">
        <f>[32]Loka!#REF!</f>
        <v>#REF!</v>
      </c>
      <c r="QUI158" s="124" t="e">
        <f>[32]Loka!#REF!</f>
        <v>#REF!</v>
      </c>
      <c r="QUJ158" s="125" t="e">
        <f>QUH158*[31]Loka!_xlbgnm.QUI16</f>
        <v>#REF!</v>
      </c>
      <c r="QUK158" s="62" t="s">
        <v>291</v>
      </c>
      <c r="QUL158" s="123" t="e">
        <f>[32]Loka!#REF!</f>
        <v>#REF!</v>
      </c>
      <c r="QUM158" s="124" t="e">
        <f>[32]Loka!#REF!</f>
        <v>#REF!</v>
      </c>
      <c r="QUN158" s="125" t="e">
        <f>QUL158*[31]Loka!_xlbgnm.QUM16</f>
        <v>#REF!</v>
      </c>
      <c r="QUO158" s="62" t="s">
        <v>291</v>
      </c>
      <c r="QUP158" s="123" t="e">
        <f>[32]Loka!#REF!</f>
        <v>#REF!</v>
      </c>
      <c r="QUQ158" s="124" t="e">
        <f>[32]Loka!#REF!</f>
        <v>#REF!</v>
      </c>
      <c r="QUR158" s="125" t="e">
        <f>QUP158*[31]Loka!_xlbgnm.QUQ16</f>
        <v>#REF!</v>
      </c>
      <c r="QUS158" s="62" t="s">
        <v>291</v>
      </c>
      <c r="QUT158" s="123" t="e">
        <f>[32]Loka!#REF!</f>
        <v>#REF!</v>
      </c>
      <c r="QUU158" s="124" t="e">
        <f>[32]Loka!#REF!</f>
        <v>#REF!</v>
      </c>
      <c r="QUV158" s="125" t="e">
        <f>QUT158*[31]Loka!_xlbgnm.QUU16</f>
        <v>#REF!</v>
      </c>
      <c r="QUW158" s="62" t="s">
        <v>291</v>
      </c>
      <c r="QUX158" s="123" t="e">
        <f>[32]Loka!#REF!</f>
        <v>#REF!</v>
      </c>
      <c r="QUY158" s="124" t="e">
        <f>[32]Loka!#REF!</f>
        <v>#REF!</v>
      </c>
      <c r="QUZ158" s="125" t="e">
        <f>QUX158*[31]Loka!_xlbgnm.QUY16</f>
        <v>#REF!</v>
      </c>
      <c r="QVA158" s="62" t="s">
        <v>291</v>
      </c>
      <c r="QVB158" s="123" t="e">
        <f>[32]Loka!#REF!</f>
        <v>#REF!</v>
      </c>
      <c r="QVC158" s="124" t="e">
        <f>[32]Loka!#REF!</f>
        <v>#REF!</v>
      </c>
      <c r="QVD158" s="125" t="e">
        <f>QVB158*[31]Loka!_xlbgnm.QVC16</f>
        <v>#REF!</v>
      </c>
      <c r="QVE158" s="62" t="s">
        <v>291</v>
      </c>
      <c r="QVF158" s="123" t="e">
        <f>[32]Loka!#REF!</f>
        <v>#REF!</v>
      </c>
      <c r="QVG158" s="124" t="e">
        <f>[32]Loka!#REF!</f>
        <v>#REF!</v>
      </c>
      <c r="QVH158" s="125" t="e">
        <f>QVF158*[31]Loka!_xlbgnm.QVG16</f>
        <v>#REF!</v>
      </c>
      <c r="QVI158" s="62" t="s">
        <v>291</v>
      </c>
      <c r="QVJ158" s="123" t="e">
        <f>[32]Loka!#REF!</f>
        <v>#REF!</v>
      </c>
      <c r="QVK158" s="124" t="e">
        <f>[32]Loka!#REF!</f>
        <v>#REF!</v>
      </c>
      <c r="QVL158" s="125" t="e">
        <f>QVJ158*[31]Loka!_xlbgnm.QVK16</f>
        <v>#REF!</v>
      </c>
      <c r="QVM158" s="62" t="s">
        <v>291</v>
      </c>
      <c r="QVN158" s="123" t="e">
        <f>[32]Loka!#REF!</f>
        <v>#REF!</v>
      </c>
      <c r="QVO158" s="124" t="e">
        <f>[32]Loka!#REF!</f>
        <v>#REF!</v>
      </c>
      <c r="QVP158" s="125" t="e">
        <f>QVN158*[31]Loka!_xlbgnm.QVO16</f>
        <v>#REF!</v>
      </c>
      <c r="QVQ158" s="62" t="s">
        <v>291</v>
      </c>
      <c r="QVR158" s="123" t="e">
        <f>[32]Loka!#REF!</f>
        <v>#REF!</v>
      </c>
      <c r="QVS158" s="124" t="e">
        <f>[32]Loka!#REF!</f>
        <v>#REF!</v>
      </c>
      <c r="QVT158" s="125" t="e">
        <f>QVR158*[31]Loka!_xlbgnm.QVS16</f>
        <v>#REF!</v>
      </c>
      <c r="QVU158" s="62" t="s">
        <v>291</v>
      </c>
      <c r="QVV158" s="123" t="e">
        <f>[32]Loka!#REF!</f>
        <v>#REF!</v>
      </c>
      <c r="QVW158" s="124" t="e">
        <f>[32]Loka!#REF!</f>
        <v>#REF!</v>
      </c>
      <c r="QVX158" s="125" t="e">
        <f>QVV158*[31]Loka!_xlbgnm.QVW16</f>
        <v>#REF!</v>
      </c>
      <c r="QVY158" s="62" t="s">
        <v>291</v>
      </c>
      <c r="QVZ158" s="123" t="e">
        <f>[32]Loka!#REF!</f>
        <v>#REF!</v>
      </c>
      <c r="QWA158" s="124" t="e">
        <f>[32]Loka!#REF!</f>
        <v>#REF!</v>
      </c>
      <c r="QWB158" s="125" t="e">
        <f>QVZ158*[31]Loka!_xlbgnm.QWA16</f>
        <v>#REF!</v>
      </c>
      <c r="QWC158" s="62" t="s">
        <v>291</v>
      </c>
      <c r="QWD158" s="123" t="e">
        <f>[32]Loka!#REF!</f>
        <v>#REF!</v>
      </c>
      <c r="QWE158" s="124" t="e">
        <f>[32]Loka!#REF!</f>
        <v>#REF!</v>
      </c>
      <c r="QWF158" s="125" t="e">
        <f>QWD158*[31]Loka!_xlbgnm.QWE16</f>
        <v>#REF!</v>
      </c>
      <c r="QWG158" s="62" t="s">
        <v>291</v>
      </c>
      <c r="QWH158" s="123" t="e">
        <f>[32]Loka!#REF!</f>
        <v>#REF!</v>
      </c>
      <c r="QWI158" s="124" t="e">
        <f>[32]Loka!#REF!</f>
        <v>#REF!</v>
      </c>
      <c r="QWJ158" s="125" t="e">
        <f>QWH158*[31]Loka!_xlbgnm.QWI16</f>
        <v>#REF!</v>
      </c>
      <c r="QWK158" s="62" t="s">
        <v>291</v>
      </c>
      <c r="QWL158" s="123" t="e">
        <f>[32]Loka!#REF!</f>
        <v>#REF!</v>
      </c>
      <c r="QWM158" s="124" t="e">
        <f>[32]Loka!#REF!</f>
        <v>#REF!</v>
      </c>
      <c r="QWN158" s="125" t="e">
        <f>QWL158*[31]Loka!_xlbgnm.QWM16</f>
        <v>#REF!</v>
      </c>
      <c r="QWO158" s="62" t="s">
        <v>291</v>
      </c>
      <c r="QWP158" s="123" t="e">
        <f>[32]Loka!#REF!</f>
        <v>#REF!</v>
      </c>
      <c r="QWQ158" s="124" t="e">
        <f>[32]Loka!#REF!</f>
        <v>#REF!</v>
      </c>
      <c r="QWR158" s="125" t="e">
        <f>QWP158*[31]Loka!_xlbgnm.QWQ16</f>
        <v>#REF!</v>
      </c>
      <c r="QWS158" s="62" t="s">
        <v>291</v>
      </c>
      <c r="QWT158" s="123" t="e">
        <f>[32]Loka!#REF!</f>
        <v>#REF!</v>
      </c>
      <c r="QWU158" s="124" t="e">
        <f>[32]Loka!#REF!</f>
        <v>#REF!</v>
      </c>
      <c r="QWV158" s="125" t="e">
        <f>QWT158*[31]Loka!_xlbgnm.QWU16</f>
        <v>#REF!</v>
      </c>
      <c r="QWW158" s="62" t="s">
        <v>291</v>
      </c>
      <c r="QWX158" s="123" t="e">
        <f>[32]Loka!#REF!</f>
        <v>#REF!</v>
      </c>
      <c r="QWY158" s="124" t="e">
        <f>[32]Loka!#REF!</f>
        <v>#REF!</v>
      </c>
      <c r="QWZ158" s="125" t="e">
        <f>QWX158*[31]Loka!_xlbgnm.QWY16</f>
        <v>#REF!</v>
      </c>
      <c r="QXA158" s="62" t="s">
        <v>291</v>
      </c>
      <c r="QXB158" s="123" t="e">
        <f>[32]Loka!#REF!</f>
        <v>#REF!</v>
      </c>
      <c r="QXC158" s="124" t="e">
        <f>[32]Loka!#REF!</f>
        <v>#REF!</v>
      </c>
      <c r="QXD158" s="125" t="e">
        <f>QXB158*[31]Loka!_xlbgnm.QXC16</f>
        <v>#REF!</v>
      </c>
      <c r="QXE158" s="62" t="s">
        <v>291</v>
      </c>
      <c r="QXF158" s="123" t="e">
        <f>[32]Loka!#REF!</f>
        <v>#REF!</v>
      </c>
      <c r="QXG158" s="124" t="e">
        <f>[32]Loka!#REF!</f>
        <v>#REF!</v>
      </c>
      <c r="QXH158" s="125" t="e">
        <f>QXF158*[31]Loka!_xlbgnm.QXG16</f>
        <v>#REF!</v>
      </c>
      <c r="QXI158" s="62" t="s">
        <v>291</v>
      </c>
      <c r="QXJ158" s="123" t="e">
        <f>[32]Loka!#REF!</f>
        <v>#REF!</v>
      </c>
      <c r="QXK158" s="124" t="e">
        <f>[32]Loka!#REF!</f>
        <v>#REF!</v>
      </c>
      <c r="QXL158" s="125" t="e">
        <f>QXJ158*[31]Loka!_xlbgnm.QXK16</f>
        <v>#REF!</v>
      </c>
      <c r="QXM158" s="62" t="s">
        <v>291</v>
      </c>
      <c r="QXN158" s="123" t="e">
        <f>[32]Loka!#REF!</f>
        <v>#REF!</v>
      </c>
      <c r="QXO158" s="124" t="e">
        <f>[32]Loka!#REF!</f>
        <v>#REF!</v>
      </c>
      <c r="QXP158" s="125" t="e">
        <f>QXN158*[31]Loka!_xlbgnm.QXO16</f>
        <v>#REF!</v>
      </c>
      <c r="QXQ158" s="62" t="s">
        <v>291</v>
      </c>
      <c r="QXR158" s="123" t="e">
        <f>[32]Loka!#REF!</f>
        <v>#REF!</v>
      </c>
      <c r="QXS158" s="124" t="e">
        <f>[32]Loka!#REF!</f>
        <v>#REF!</v>
      </c>
      <c r="QXT158" s="125" t="e">
        <f>QXR158*[31]Loka!_xlbgnm.QXS16</f>
        <v>#REF!</v>
      </c>
      <c r="QXU158" s="62" t="s">
        <v>291</v>
      </c>
      <c r="QXV158" s="123" t="e">
        <f>[32]Loka!#REF!</f>
        <v>#REF!</v>
      </c>
      <c r="QXW158" s="124" t="e">
        <f>[32]Loka!#REF!</f>
        <v>#REF!</v>
      </c>
      <c r="QXX158" s="125" t="e">
        <f>QXV158*[31]Loka!_xlbgnm.QXW16</f>
        <v>#REF!</v>
      </c>
      <c r="QXY158" s="62" t="s">
        <v>291</v>
      </c>
      <c r="QXZ158" s="123" t="e">
        <f>[32]Loka!#REF!</f>
        <v>#REF!</v>
      </c>
      <c r="QYA158" s="124" t="e">
        <f>[32]Loka!#REF!</f>
        <v>#REF!</v>
      </c>
      <c r="QYB158" s="125" t="e">
        <f>QXZ158*[31]Loka!_xlbgnm.QYA16</f>
        <v>#REF!</v>
      </c>
      <c r="QYC158" s="62" t="s">
        <v>291</v>
      </c>
      <c r="QYD158" s="123" t="e">
        <f>[32]Loka!#REF!</f>
        <v>#REF!</v>
      </c>
      <c r="QYE158" s="124" t="e">
        <f>[32]Loka!#REF!</f>
        <v>#REF!</v>
      </c>
      <c r="QYF158" s="125" t="e">
        <f>QYD158*[31]Loka!_xlbgnm.QYE16</f>
        <v>#REF!</v>
      </c>
      <c r="QYG158" s="62" t="s">
        <v>291</v>
      </c>
      <c r="QYH158" s="123" t="e">
        <f>[32]Loka!#REF!</f>
        <v>#REF!</v>
      </c>
      <c r="QYI158" s="124" t="e">
        <f>[32]Loka!#REF!</f>
        <v>#REF!</v>
      </c>
      <c r="QYJ158" s="125" t="e">
        <f>QYH158*[31]Loka!_xlbgnm.QYI16</f>
        <v>#REF!</v>
      </c>
      <c r="QYK158" s="62" t="s">
        <v>291</v>
      </c>
      <c r="QYL158" s="123" t="e">
        <f>[32]Loka!#REF!</f>
        <v>#REF!</v>
      </c>
      <c r="QYM158" s="124" t="e">
        <f>[32]Loka!#REF!</f>
        <v>#REF!</v>
      </c>
      <c r="QYN158" s="125" t="e">
        <f>QYL158*[31]Loka!_xlbgnm.QYM16</f>
        <v>#REF!</v>
      </c>
      <c r="QYO158" s="62" t="s">
        <v>291</v>
      </c>
      <c r="QYP158" s="123" t="e">
        <f>[32]Loka!#REF!</f>
        <v>#REF!</v>
      </c>
      <c r="QYQ158" s="124" t="e">
        <f>[32]Loka!#REF!</f>
        <v>#REF!</v>
      </c>
      <c r="QYR158" s="125" t="e">
        <f>QYP158*[31]Loka!_xlbgnm.QYQ16</f>
        <v>#REF!</v>
      </c>
      <c r="QYS158" s="62" t="s">
        <v>291</v>
      </c>
      <c r="QYT158" s="123" t="e">
        <f>[32]Loka!#REF!</f>
        <v>#REF!</v>
      </c>
      <c r="QYU158" s="124" t="e">
        <f>[32]Loka!#REF!</f>
        <v>#REF!</v>
      </c>
      <c r="QYV158" s="125" t="e">
        <f>QYT158*[31]Loka!_xlbgnm.QYU16</f>
        <v>#REF!</v>
      </c>
      <c r="QYW158" s="62" t="s">
        <v>291</v>
      </c>
      <c r="QYX158" s="123" t="e">
        <f>[32]Loka!#REF!</f>
        <v>#REF!</v>
      </c>
      <c r="QYY158" s="124" t="e">
        <f>[32]Loka!#REF!</f>
        <v>#REF!</v>
      </c>
      <c r="QYZ158" s="125" t="e">
        <f>QYX158*[31]Loka!_xlbgnm.QYY16</f>
        <v>#REF!</v>
      </c>
      <c r="QZA158" s="62" t="s">
        <v>291</v>
      </c>
      <c r="QZB158" s="123" t="e">
        <f>[32]Loka!#REF!</f>
        <v>#REF!</v>
      </c>
      <c r="QZC158" s="124" t="e">
        <f>[32]Loka!#REF!</f>
        <v>#REF!</v>
      </c>
      <c r="QZD158" s="125" t="e">
        <f>QZB158*[31]Loka!_xlbgnm.QZC16</f>
        <v>#REF!</v>
      </c>
      <c r="QZE158" s="62" t="s">
        <v>291</v>
      </c>
      <c r="QZF158" s="123" t="e">
        <f>[32]Loka!#REF!</f>
        <v>#REF!</v>
      </c>
      <c r="QZG158" s="124" t="e">
        <f>[32]Loka!#REF!</f>
        <v>#REF!</v>
      </c>
      <c r="QZH158" s="125" t="e">
        <f>QZF158*[31]Loka!_xlbgnm.QZG16</f>
        <v>#REF!</v>
      </c>
      <c r="QZI158" s="62" t="s">
        <v>291</v>
      </c>
      <c r="QZJ158" s="123" t="e">
        <f>[32]Loka!#REF!</f>
        <v>#REF!</v>
      </c>
      <c r="QZK158" s="124" t="e">
        <f>[32]Loka!#REF!</f>
        <v>#REF!</v>
      </c>
      <c r="QZL158" s="125" t="e">
        <f>QZJ158*[31]Loka!_xlbgnm.QZK16</f>
        <v>#REF!</v>
      </c>
      <c r="QZM158" s="62" t="s">
        <v>291</v>
      </c>
      <c r="QZN158" s="123" t="e">
        <f>[32]Loka!#REF!</f>
        <v>#REF!</v>
      </c>
      <c r="QZO158" s="124" t="e">
        <f>[32]Loka!#REF!</f>
        <v>#REF!</v>
      </c>
      <c r="QZP158" s="125" t="e">
        <f>QZN158*[31]Loka!_xlbgnm.QZO16</f>
        <v>#REF!</v>
      </c>
      <c r="QZQ158" s="62" t="s">
        <v>291</v>
      </c>
      <c r="QZR158" s="123" t="e">
        <f>[32]Loka!#REF!</f>
        <v>#REF!</v>
      </c>
      <c r="QZS158" s="124" t="e">
        <f>[32]Loka!#REF!</f>
        <v>#REF!</v>
      </c>
      <c r="QZT158" s="125" t="e">
        <f>QZR158*[31]Loka!_xlbgnm.QZS16</f>
        <v>#REF!</v>
      </c>
      <c r="QZU158" s="62" t="s">
        <v>291</v>
      </c>
      <c r="QZV158" s="123" t="e">
        <f>[32]Loka!#REF!</f>
        <v>#REF!</v>
      </c>
      <c r="QZW158" s="124" t="e">
        <f>[32]Loka!#REF!</f>
        <v>#REF!</v>
      </c>
      <c r="QZX158" s="125" t="e">
        <f>QZV158*[31]Loka!_xlbgnm.QZW16</f>
        <v>#REF!</v>
      </c>
      <c r="QZY158" s="62" t="s">
        <v>291</v>
      </c>
      <c r="QZZ158" s="123" t="e">
        <f>[32]Loka!#REF!</f>
        <v>#REF!</v>
      </c>
      <c r="RAA158" s="124" t="e">
        <f>[32]Loka!#REF!</f>
        <v>#REF!</v>
      </c>
      <c r="RAB158" s="125" t="e">
        <f>QZZ158*[31]Loka!_xlbgnm.RAA16</f>
        <v>#REF!</v>
      </c>
      <c r="RAC158" s="62" t="s">
        <v>291</v>
      </c>
      <c r="RAD158" s="123" t="e">
        <f>[32]Loka!#REF!</f>
        <v>#REF!</v>
      </c>
      <c r="RAE158" s="124" t="e">
        <f>[32]Loka!#REF!</f>
        <v>#REF!</v>
      </c>
      <c r="RAF158" s="125" t="e">
        <f>RAD158*[31]Loka!_xlbgnm.RAE16</f>
        <v>#REF!</v>
      </c>
      <c r="RAG158" s="62" t="s">
        <v>291</v>
      </c>
      <c r="RAH158" s="123" t="e">
        <f>[32]Loka!#REF!</f>
        <v>#REF!</v>
      </c>
      <c r="RAI158" s="124" t="e">
        <f>[32]Loka!#REF!</f>
        <v>#REF!</v>
      </c>
      <c r="RAJ158" s="125" t="e">
        <f>RAH158*[31]Loka!_xlbgnm.RAI16</f>
        <v>#REF!</v>
      </c>
      <c r="RAK158" s="62" t="s">
        <v>291</v>
      </c>
      <c r="RAL158" s="123" t="e">
        <f>[32]Loka!#REF!</f>
        <v>#REF!</v>
      </c>
      <c r="RAM158" s="124" t="e">
        <f>[32]Loka!#REF!</f>
        <v>#REF!</v>
      </c>
      <c r="RAN158" s="125" t="e">
        <f>RAL158*[31]Loka!_xlbgnm.RAM16</f>
        <v>#REF!</v>
      </c>
      <c r="RAO158" s="62" t="s">
        <v>291</v>
      </c>
      <c r="RAP158" s="123" t="e">
        <f>[32]Loka!#REF!</f>
        <v>#REF!</v>
      </c>
      <c r="RAQ158" s="124" t="e">
        <f>[32]Loka!#REF!</f>
        <v>#REF!</v>
      </c>
      <c r="RAR158" s="125" t="e">
        <f>RAP158*[31]Loka!_xlbgnm.RAQ16</f>
        <v>#REF!</v>
      </c>
      <c r="RAS158" s="62" t="s">
        <v>291</v>
      </c>
      <c r="RAT158" s="123" t="e">
        <f>[32]Loka!#REF!</f>
        <v>#REF!</v>
      </c>
      <c r="RAU158" s="124" t="e">
        <f>[32]Loka!#REF!</f>
        <v>#REF!</v>
      </c>
      <c r="RAV158" s="125" t="e">
        <f>RAT158*[31]Loka!_xlbgnm.RAU16</f>
        <v>#REF!</v>
      </c>
      <c r="RAW158" s="62" t="s">
        <v>291</v>
      </c>
      <c r="RAX158" s="123" t="e">
        <f>[32]Loka!#REF!</f>
        <v>#REF!</v>
      </c>
      <c r="RAY158" s="124" t="e">
        <f>[32]Loka!#REF!</f>
        <v>#REF!</v>
      </c>
      <c r="RAZ158" s="125" t="e">
        <f>RAX158*[31]Loka!_xlbgnm.RAY16</f>
        <v>#REF!</v>
      </c>
      <c r="RBA158" s="62" t="s">
        <v>291</v>
      </c>
      <c r="RBB158" s="123" t="e">
        <f>[32]Loka!#REF!</f>
        <v>#REF!</v>
      </c>
      <c r="RBC158" s="124" t="e">
        <f>[32]Loka!#REF!</f>
        <v>#REF!</v>
      </c>
      <c r="RBD158" s="125" t="e">
        <f>RBB158*[31]Loka!_xlbgnm.RBC16</f>
        <v>#REF!</v>
      </c>
      <c r="RBE158" s="62" t="s">
        <v>291</v>
      </c>
      <c r="RBF158" s="123" t="e">
        <f>[32]Loka!#REF!</f>
        <v>#REF!</v>
      </c>
      <c r="RBG158" s="124" t="e">
        <f>[32]Loka!#REF!</f>
        <v>#REF!</v>
      </c>
      <c r="RBH158" s="125" t="e">
        <f>RBF158*[31]Loka!_xlbgnm.RBG16</f>
        <v>#REF!</v>
      </c>
      <c r="RBI158" s="62" t="s">
        <v>291</v>
      </c>
      <c r="RBJ158" s="123" t="e">
        <f>[32]Loka!#REF!</f>
        <v>#REF!</v>
      </c>
      <c r="RBK158" s="124" t="e">
        <f>[32]Loka!#REF!</f>
        <v>#REF!</v>
      </c>
      <c r="RBL158" s="125" t="e">
        <f>RBJ158*[31]Loka!_xlbgnm.RBK16</f>
        <v>#REF!</v>
      </c>
      <c r="RBM158" s="62" t="s">
        <v>291</v>
      </c>
      <c r="RBN158" s="123" t="e">
        <f>[32]Loka!#REF!</f>
        <v>#REF!</v>
      </c>
      <c r="RBO158" s="124" t="e">
        <f>[32]Loka!#REF!</f>
        <v>#REF!</v>
      </c>
      <c r="RBP158" s="125" t="e">
        <f>RBN158*[31]Loka!_xlbgnm.RBO16</f>
        <v>#REF!</v>
      </c>
      <c r="RBQ158" s="62" t="s">
        <v>291</v>
      </c>
      <c r="RBR158" s="123" t="e">
        <f>[32]Loka!#REF!</f>
        <v>#REF!</v>
      </c>
      <c r="RBS158" s="124" t="e">
        <f>[32]Loka!#REF!</f>
        <v>#REF!</v>
      </c>
      <c r="RBT158" s="125" t="e">
        <f>RBR158*[31]Loka!_xlbgnm.RBS16</f>
        <v>#REF!</v>
      </c>
      <c r="RBU158" s="62" t="s">
        <v>291</v>
      </c>
      <c r="RBV158" s="123" t="e">
        <f>[32]Loka!#REF!</f>
        <v>#REF!</v>
      </c>
      <c r="RBW158" s="124" t="e">
        <f>[32]Loka!#REF!</f>
        <v>#REF!</v>
      </c>
      <c r="RBX158" s="125" t="e">
        <f>RBV158*[31]Loka!_xlbgnm.RBW16</f>
        <v>#REF!</v>
      </c>
      <c r="RBY158" s="62" t="s">
        <v>291</v>
      </c>
      <c r="RBZ158" s="123" t="e">
        <f>[32]Loka!#REF!</f>
        <v>#REF!</v>
      </c>
      <c r="RCA158" s="124" t="e">
        <f>[32]Loka!#REF!</f>
        <v>#REF!</v>
      </c>
      <c r="RCB158" s="125" t="e">
        <f>RBZ158*[31]Loka!_xlbgnm.RCA16</f>
        <v>#REF!</v>
      </c>
      <c r="RCC158" s="62" t="s">
        <v>291</v>
      </c>
      <c r="RCD158" s="123" t="e">
        <f>[32]Loka!#REF!</f>
        <v>#REF!</v>
      </c>
      <c r="RCE158" s="124" t="e">
        <f>[32]Loka!#REF!</f>
        <v>#REF!</v>
      </c>
      <c r="RCF158" s="125" t="e">
        <f>RCD158*[31]Loka!_xlbgnm.RCE16</f>
        <v>#REF!</v>
      </c>
      <c r="RCG158" s="62" t="s">
        <v>291</v>
      </c>
      <c r="RCH158" s="123" t="e">
        <f>[32]Loka!#REF!</f>
        <v>#REF!</v>
      </c>
      <c r="RCI158" s="124" t="e">
        <f>[32]Loka!#REF!</f>
        <v>#REF!</v>
      </c>
      <c r="RCJ158" s="125" t="e">
        <f>RCH158*[31]Loka!_xlbgnm.RCI16</f>
        <v>#REF!</v>
      </c>
      <c r="RCK158" s="62" t="s">
        <v>291</v>
      </c>
      <c r="RCL158" s="123" t="e">
        <f>[32]Loka!#REF!</f>
        <v>#REF!</v>
      </c>
      <c r="RCM158" s="124" t="e">
        <f>[32]Loka!#REF!</f>
        <v>#REF!</v>
      </c>
      <c r="RCN158" s="125" t="e">
        <f>RCL158*[31]Loka!_xlbgnm.RCM16</f>
        <v>#REF!</v>
      </c>
      <c r="RCO158" s="62" t="s">
        <v>291</v>
      </c>
      <c r="RCP158" s="123" t="e">
        <f>[32]Loka!#REF!</f>
        <v>#REF!</v>
      </c>
      <c r="RCQ158" s="124" t="e">
        <f>[32]Loka!#REF!</f>
        <v>#REF!</v>
      </c>
      <c r="RCR158" s="125" t="e">
        <f>RCP158*[31]Loka!_xlbgnm.RCQ16</f>
        <v>#REF!</v>
      </c>
      <c r="RCS158" s="62" t="s">
        <v>291</v>
      </c>
      <c r="RCT158" s="123" t="e">
        <f>[32]Loka!#REF!</f>
        <v>#REF!</v>
      </c>
      <c r="RCU158" s="124" t="e">
        <f>[32]Loka!#REF!</f>
        <v>#REF!</v>
      </c>
      <c r="RCV158" s="125" t="e">
        <f>RCT158*[31]Loka!_xlbgnm.RCU16</f>
        <v>#REF!</v>
      </c>
      <c r="RCW158" s="62" t="s">
        <v>291</v>
      </c>
      <c r="RCX158" s="123" t="e">
        <f>[32]Loka!#REF!</f>
        <v>#REF!</v>
      </c>
      <c r="RCY158" s="124" t="e">
        <f>[32]Loka!#REF!</f>
        <v>#REF!</v>
      </c>
      <c r="RCZ158" s="125" t="e">
        <f>RCX158*[31]Loka!_xlbgnm.RCY16</f>
        <v>#REF!</v>
      </c>
      <c r="RDA158" s="62" t="s">
        <v>291</v>
      </c>
      <c r="RDB158" s="123" t="e">
        <f>[32]Loka!#REF!</f>
        <v>#REF!</v>
      </c>
      <c r="RDC158" s="124" t="e">
        <f>[32]Loka!#REF!</f>
        <v>#REF!</v>
      </c>
      <c r="RDD158" s="125" t="e">
        <f>RDB158*[31]Loka!_xlbgnm.RDC16</f>
        <v>#REF!</v>
      </c>
      <c r="RDE158" s="62" t="s">
        <v>291</v>
      </c>
      <c r="RDF158" s="123" t="e">
        <f>[32]Loka!#REF!</f>
        <v>#REF!</v>
      </c>
      <c r="RDG158" s="124" t="e">
        <f>[32]Loka!#REF!</f>
        <v>#REF!</v>
      </c>
      <c r="RDH158" s="125" t="e">
        <f>RDF158*[31]Loka!_xlbgnm.RDG16</f>
        <v>#REF!</v>
      </c>
      <c r="RDI158" s="62" t="s">
        <v>291</v>
      </c>
      <c r="RDJ158" s="123" t="e">
        <f>[32]Loka!#REF!</f>
        <v>#REF!</v>
      </c>
      <c r="RDK158" s="124" t="e">
        <f>[32]Loka!#REF!</f>
        <v>#REF!</v>
      </c>
      <c r="RDL158" s="125" t="e">
        <f>RDJ158*[31]Loka!_xlbgnm.RDK16</f>
        <v>#REF!</v>
      </c>
      <c r="RDM158" s="62" t="s">
        <v>291</v>
      </c>
      <c r="RDN158" s="123" t="e">
        <f>[32]Loka!#REF!</f>
        <v>#REF!</v>
      </c>
      <c r="RDO158" s="124" t="e">
        <f>[32]Loka!#REF!</f>
        <v>#REF!</v>
      </c>
      <c r="RDP158" s="125" t="e">
        <f>RDN158*[31]Loka!_xlbgnm.RDO16</f>
        <v>#REF!</v>
      </c>
      <c r="RDQ158" s="62" t="s">
        <v>291</v>
      </c>
      <c r="RDR158" s="123" t="e">
        <f>[32]Loka!#REF!</f>
        <v>#REF!</v>
      </c>
      <c r="RDS158" s="124" t="e">
        <f>[32]Loka!#REF!</f>
        <v>#REF!</v>
      </c>
      <c r="RDT158" s="125" t="e">
        <f>RDR158*[31]Loka!_xlbgnm.RDS16</f>
        <v>#REF!</v>
      </c>
      <c r="RDU158" s="62" t="s">
        <v>291</v>
      </c>
      <c r="RDV158" s="123" t="e">
        <f>[32]Loka!#REF!</f>
        <v>#REF!</v>
      </c>
      <c r="RDW158" s="124" t="e">
        <f>[32]Loka!#REF!</f>
        <v>#REF!</v>
      </c>
      <c r="RDX158" s="125" t="e">
        <f>RDV158*[31]Loka!_xlbgnm.RDW16</f>
        <v>#REF!</v>
      </c>
      <c r="RDY158" s="62" t="s">
        <v>291</v>
      </c>
      <c r="RDZ158" s="123" t="e">
        <f>[32]Loka!#REF!</f>
        <v>#REF!</v>
      </c>
      <c r="REA158" s="124" t="e">
        <f>[32]Loka!#REF!</f>
        <v>#REF!</v>
      </c>
      <c r="REB158" s="125" t="e">
        <f>RDZ158*[31]Loka!_xlbgnm.REA16</f>
        <v>#REF!</v>
      </c>
      <c r="REC158" s="62" t="s">
        <v>291</v>
      </c>
      <c r="RED158" s="123" t="e">
        <f>[32]Loka!#REF!</f>
        <v>#REF!</v>
      </c>
      <c r="REE158" s="124" t="e">
        <f>[32]Loka!#REF!</f>
        <v>#REF!</v>
      </c>
      <c r="REF158" s="125" t="e">
        <f>RED158*[31]Loka!_xlbgnm.REE16</f>
        <v>#REF!</v>
      </c>
      <c r="REG158" s="62" t="s">
        <v>291</v>
      </c>
      <c r="REH158" s="123" t="e">
        <f>[32]Loka!#REF!</f>
        <v>#REF!</v>
      </c>
      <c r="REI158" s="124" t="e">
        <f>[32]Loka!#REF!</f>
        <v>#REF!</v>
      </c>
      <c r="REJ158" s="125" t="e">
        <f>REH158*[31]Loka!_xlbgnm.REI16</f>
        <v>#REF!</v>
      </c>
      <c r="REK158" s="62" t="s">
        <v>291</v>
      </c>
      <c r="REL158" s="123" t="e">
        <f>[32]Loka!#REF!</f>
        <v>#REF!</v>
      </c>
      <c r="REM158" s="124" t="e">
        <f>[32]Loka!#REF!</f>
        <v>#REF!</v>
      </c>
      <c r="REN158" s="125" t="e">
        <f>REL158*[31]Loka!_xlbgnm.REM16</f>
        <v>#REF!</v>
      </c>
      <c r="REO158" s="62" t="s">
        <v>291</v>
      </c>
      <c r="REP158" s="123" t="e">
        <f>[32]Loka!#REF!</f>
        <v>#REF!</v>
      </c>
      <c r="REQ158" s="124" t="e">
        <f>[32]Loka!#REF!</f>
        <v>#REF!</v>
      </c>
      <c r="RER158" s="125" t="e">
        <f>REP158*[31]Loka!_xlbgnm.REQ16</f>
        <v>#REF!</v>
      </c>
      <c r="RES158" s="62" t="s">
        <v>291</v>
      </c>
      <c r="RET158" s="123" t="e">
        <f>[32]Loka!#REF!</f>
        <v>#REF!</v>
      </c>
      <c r="REU158" s="124" t="e">
        <f>[32]Loka!#REF!</f>
        <v>#REF!</v>
      </c>
      <c r="REV158" s="125" t="e">
        <f>RET158*[31]Loka!_xlbgnm.REU16</f>
        <v>#REF!</v>
      </c>
      <c r="REW158" s="62" t="s">
        <v>291</v>
      </c>
      <c r="REX158" s="123" t="e">
        <f>[32]Loka!#REF!</f>
        <v>#REF!</v>
      </c>
      <c r="REY158" s="124" t="e">
        <f>[32]Loka!#REF!</f>
        <v>#REF!</v>
      </c>
      <c r="REZ158" s="125" t="e">
        <f>REX158*[31]Loka!_xlbgnm.REY16</f>
        <v>#REF!</v>
      </c>
      <c r="RFA158" s="62" t="s">
        <v>291</v>
      </c>
      <c r="RFB158" s="123" t="e">
        <f>[32]Loka!#REF!</f>
        <v>#REF!</v>
      </c>
      <c r="RFC158" s="124" t="e">
        <f>[32]Loka!#REF!</f>
        <v>#REF!</v>
      </c>
      <c r="RFD158" s="125" t="e">
        <f>RFB158*[31]Loka!_xlbgnm.RFC16</f>
        <v>#REF!</v>
      </c>
      <c r="RFE158" s="62" t="s">
        <v>291</v>
      </c>
      <c r="RFF158" s="123" t="e">
        <f>[32]Loka!#REF!</f>
        <v>#REF!</v>
      </c>
      <c r="RFG158" s="124" t="e">
        <f>[32]Loka!#REF!</f>
        <v>#REF!</v>
      </c>
      <c r="RFH158" s="125" t="e">
        <f>RFF158*[31]Loka!_xlbgnm.RFG16</f>
        <v>#REF!</v>
      </c>
      <c r="RFI158" s="62" t="s">
        <v>291</v>
      </c>
      <c r="RFJ158" s="123" t="e">
        <f>[32]Loka!#REF!</f>
        <v>#REF!</v>
      </c>
      <c r="RFK158" s="124" t="e">
        <f>[32]Loka!#REF!</f>
        <v>#REF!</v>
      </c>
      <c r="RFL158" s="125" t="e">
        <f>RFJ158*[31]Loka!_xlbgnm.RFK16</f>
        <v>#REF!</v>
      </c>
      <c r="RFM158" s="62" t="s">
        <v>291</v>
      </c>
      <c r="RFN158" s="123" t="e">
        <f>[32]Loka!#REF!</f>
        <v>#REF!</v>
      </c>
      <c r="RFO158" s="124" t="e">
        <f>[32]Loka!#REF!</f>
        <v>#REF!</v>
      </c>
      <c r="RFP158" s="125" t="e">
        <f>RFN158*[31]Loka!_xlbgnm.RFO16</f>
        <v>#REF!</v>
      </c>
      <c r="RFQ158" s="62" t="s">
        <v>291</v>
      </c>
      <c r="RFR158" s="123" t="e">
        <f>[32]Loka!#REF!</f>
        <v>#REF!</v>
      </c>
      <c r="RFS158" s="124" t="e">
        <f>[32]Loka!#REF!</f>
        <v>#REF!</v>
      </c>
      <c r="RFT158" s="125" t="e">
        <f>RFR158*[31]Loka!_xlbgnm.RFS16</f>
        <v>#REF!</v>
      </c>
      <c r="RFU158" s="62" t="s">
        <v>291</v>
      </c>
      <c r="RFV158" s="123" t="e">
        <f>[32]Loka!#REF!</f>
        <v>#REF!</v>
      </c>
      <c r="RFW158" s="124" t="e">
        <f>[32]Loka!#REF!</f>
        <v>#REF!</v>
      </c>
      <c r="RFX158" s="125" t="e">
        <f>RFV158*[31]Loka!_xlbgnm.RFW16</f>
        <v>#REF!</v>
      </c>
      <c r="RFY158" s="62" t="s">
        <v>291</v>
      </c>
      <c r="RFZ158" s="123" t="e">
        <f>[32]Loka!#REF!</f>
        <v>#REF!</v>
      </c>
      <c r="RGA158" s="124" t="e">
        <f>[32]Loka!#REF!</f>
        <v>#REF!</v>
      </c>
      <c r="RGB158" s="125" t="e">
        <f>RFZ158*[31]Loka!_xlbgnm.RGA16</f>
        <v>#REF!</v>
      </c>
      <c r="RGC158" s="62" t="s">
        <v>291</v>
      </c>
      <c r="RGD158" s="123" t="e">
        <f>[32]Loka!#REF!</f>
        <v>#REF!</v>
      </c>
      <c r="RGE158" s="124" t="e">
        <f>[32]Loka!#REF!</f>
        <v>#REF!</v>
      </c>
      <c r="RGF158" s="125" t="e">
        <f>RGD158*[31]Loka!_xlbgnm.RGE16</f>
        <v>#REF!</v>
      </c>
      <c r="RGG158" s="62" t="s">
        <v>291</v>
      </c>
      <c r="RGH158" s="123" t="e">
        <f>[32]Loka!#REF!</f>
        <v>#REF!</v>
      </c>
      <c r="RGI158" s="124" t="e">
        <f>[32]Loka!#REF!</f>
        <v>#REF!</v>
      </c>
      <c r="RGJ158" s="125" t="e">
        <f>RGH158*[31]Loka!_xlbgnm.RGI16</f>
        <v>#REF!</v>
      </c>
      <c r="RGK158" s="62" t="s">
        <v>291</v>
      </c>
      <c r="RGL158" s="123" t="e">
        <f>[32]Loka!#REF!</f>
        <v>#REF!</v>
      </c>
      <c r="RGM158" s="124" t="e">
        <f>[32]Loka!#REF!</f>
        <v>#REF!</v>
      </c>
      <c r="RGN158" s="125" t="e">
        <f>RGL158*[31]Loka!_xlbgnm.RGM16</f>
        <v>#REF!</v>
      </c>
      <c r="RGO158" s="62" t="s">
        <v>291</v>
      </c>
      <c r="RGP158" s="123" t="e">
        <f>[32]Loka!#REF!</f>
        <v>#REF!</v>
      </c>
      <c r="RGQ158" s="124" t="e">
        <f>[32]Loka!#REF!</f>
        <v>#REF!</v>
      </c>
      <c r="RGR158" s="125" t="e">
        <f>RGP158*[31]Loka!_xlbgnm.RGQ16</f>
        <v>#REF!</v>
      </c>
      <c r="RGS158" s="62" t="s">
        <v>291</v>
      </c>
      <c r="RGT158" s="123" t="e">
        <f>[32]Loka!#REF!</f>
        <v>#REF!</v>
      </c>
      <c r="RGU158" s="124" t="e">
        <f>[32]Loka!#REF!</f>
        <v>#REF!</v>
      </c>
      <c r="RGV158" s="125" t="e">
        <f>RGT158*[31]Loka!_xlbgnm.RGU16</f>
        <v>#REF!</v>
      </c>
      <c r="RGW158" s="62" t="s">
        <v>291</v>
      </c>
      <c r="RGX158" s="123" t="e">
        <f>[32]Loka!#REF!</f>
        <v>#REF!</v>
      </c>
      <c r="RGY158" s="124" t="e">
        <f>[32]Loka!#REF!</f>
        <v>#REF!</v>
      </c>
      <c r="RGZ158" s="125" t="e">
        <f>RGX158*[31]Loka!_xlbgnm.RGY16</f>
        <v>#REF!</v>
      </c>
      <c r="RHA158" s="62" t="s">
        <v>291</v>
      </c>
      <c r="RHB158" s="123" t="e">
        <f>[32]Loka!#REF!</f>
        <v>#REF!</v>
      </c>
      <c r="RHC158" s="124" t="e">
        <f>[32]Loka!#REF!</f>
        <v>#REF!</v>
      </c>
      <c r="RHD158" s="125" t="e">
        <f>RHB158*[31]Loka!_xlbgnm.RHC16</f>
        <v>#REF!</v>
      </c>
      <c r="RHE158" s="62" t="s">
        <v>291</v>
      </c>
      <c r="RHF158" s="123" t="e">
        <f>[32]Loka!#REF!</f>
        <v>#REF!</v>
      </c>
      <c r="RHG158" s="124" t="e">
        <f>[32]Loka!#REF!</f>
        <v>#REF!</v>
      </c>
      <c r="RHH158" s="125" t="e">
        <f>RHF158*[31]Loka!_xlbgnm.RHG16</f>
        <v>#REF!</v>
      </c>
      <c r="RHI158" s="62" t="s">
        <v>291</v>
      </c>
      <c r="RHJ158" s="123" t="e">
        <f>[32]Loka!#REF!</f>
        <v>#REF!</v>
      </c>
      <c r="RHK158" s="124" t="e">
        <f>[32]Loka!#REF!</f>
        <v>#REF!</v>
      </c>
      <c r="RHL158" s="125" t="e">
        <f>RHJ158*[31]Loka!_xlbgnm.RHK16</f>
        <v>#REF!</v>
      </c>
      <c r="RHM158" s="62" t="s">
        <v>291</v>
      </c>
      <c r="RHN158" s="123" t="e">
        <f>[32]Loka!#REF!</f>
        <v>#REF!</v>
      </c>
      <c r="RHO158" s="124" t="e">
        <f>[32]Loka!#REF!</f>
        <v>#REF!</v>
      </c>
      <c r="RHP158" s="125" t="e">
        <f>RHN158*[31]Loka!_xlbgnm.RHO16</f>
        <v>#REF!</v>
      </c>
      <c r="RHQ158" s="62" t="s">
        <v>291</v>
      </c>
      <c r="RHR158" s="123" t="e">
        <f>[32]Loka!#REF!</f>
        <v>#REF!</v>
      </c>
      <c r="RHS158" s="124" t="e">
        <f>[32]Loka!#REF!</f>
        <v>#REF!</v>
      </c>
      <c r="RHT158" s="125" t="e">
        <f>RHR158*[31]Loka!_xlbgnm.RHS16</f>
        <v>#REF!</v>
      </c>
      <c r="RHU158" s="62" t="s">
        <v>291</v>
      </c>
      <c r="RHV158" s="123" t="e">
        <f>[32]Loka!#REF!</f>
        <v>#REF!</v>
      </c>
      <c r="RHW158" s="124" t="e">
        <f>[32]Loka!#REF!</f>
        <v>#REF!</v>
      </c>
      <c r="RHX158" s="125" t="e">
        <f>RHV158*[31]Loka!_xlbgnm.RHW16</f>
        <v>#REF!</v>
      </c>
      <c r="RHY158" s="62" t="s">
        <v>291</v>
      </c>
      <c r="RHZ158" s="123" t="e">
        <f>[32]Loka!#REF!</f>
        <v>#REF!</v>
      </c>
      <c r="RIA158" s="124" t="e">
        <f>[32]Loka!#REF!</f>
        <v>#REF!</v>
      </c>
      <c r="RIB158" s="125" t="e">
        <f>RHZ158*[31]Loka!_xlbgnm.RIA16</f>
        <v>#REF!</v>
      </c>
      <c r="RIC158" s="62" t="s">
        <v>291</v>
      </c>
      <c r="RID158" s="123" t="e">
        <f>[32]Loka!#REF!</f>
        <v>#REF!</v>
      </c>
      <c r="RIE158" s="124" t="e">
        <f>[32]Loka!#REF!</f>
        <v>#REF!</v>
      </c>
      <c r="RIF158" s="125" t="e">
        <f>RID158*[31]Loka!_xlbgnm.RIE16</f>
        <v>#REF!</v>
      </c>
      <c r="RIG158" s="62" t="s">
        <v>291</v>
      </c>
      <c r="RIH158" s="123" t="e">
        <f>[32]Loka!#REF!</f>
        <v>#REF!</v>
      </c>
      <c r="RII158" s="124" t="e">
        <f>[32]Loka!#REF!</f>
        <v>#REF!</v>
      </c>
      <c r="RIJ158" s="125" t="e">
        <f>RIH158*[31]Loka!_xlbgnm.RII16</f>
        <v>#REF!</v>
      </c>
      <c r="RIK158" s="62" t="s">
        <v>291</v>
      </c>
      <c r="RIL158" s="123" t="e">
        <f>[32]Loka!#REF!</f>
        <v>#REF!</v>
      </c>
      <c r="RIM158" s="124" t="e">
        <f>[32]Loka!#REF!</f>
        <v>#REF!</v>
      </c>
      <c r="RIN158" s="125" t="e">
        <f>RIL158*[31]Loka!_xlbgnm.RIM16</f>
        <v>#REF!</v>
      </c>
      <c r="RIO158" s="62" t="s">
        <v>291</v>
      </c>
      <c r="RIP158" s="123" t="e">
        <f>[32]Loka!#REF!</f>
        <v>#REF!</v>
      </c>
      <c r="RIQ158" s="124" t="e">
        <f>[32]Loka!#REF!</f>
        <v>#REF!</v>
      </c>
      <c r="RIR158" s="125" t="e">
        <f>RIP158*[31]Loka!_xlbgnm.RIQ16</f>
        <v>#REF!</v>
      </c>
      <c r="RIS158" s="62" t="s">
        <v>291</v>
      </c>
      <c r="RIT158" s="123" t="e">
        <f>[32]Loka!#REF!</f>
        <v>#REF!</v>
      </c>
      <c r="RIU158" s="124" t="e">
        <f>[32]Loka!#REF!</f>
        <v>#REF!</v>
      </c>
      <c r="RIV158" s="125" t="e">
        <f>RIT158*[31]Loka!_xlbgnm.RIU16</f>
        <v>#REF!</v>
      </c>
      <c r="RIW158" s="62" t="s">
        <v>291</v>
      </c>
      <c r="RIX158" s="123" t="e">
        <f>[32]Loka!#REF!</f>
        <v>#REF!</v>
      </c>
      <c r="RIY158" s="124" t="e">
        <f>[32]Loka!#REF!</f>
        <v>#REF!</v>
      </c>
      <c r="RIZ158" s="125" t="e">
        <f>RIX158*[31]Loka!_xlbgnm.RIY16</f>
        <v>#REF!</v>
      </c>
      <c r="RJA158" s="62" t="s">
        <v>291</v>
      </c>
      <c r="RJB158" s="123" t="e">
        <f>[32]Loka!#REF!</f>
        <v>#REF!</v>
      </c>
      <c r="RJC158" s="124" t="e">
        <f>[32]Loka!#REF!</f>
        <v>#REF!</v>
      </c>
      <c r="RJD158" s="125" t="e">
        <f>RJB158*[31]Loka!_xlbgnm.RJC16</f>
        <v>#REF!</v>
      </c>
      <c r="RJE158" s="62" t="s">
        <v>291</v>
      </c>
      <c r="RJF158" s="123" t="e">
        <f>[32]Loka!#REF!</f>
        <v>#REF!</v>
      </c>
      <c r="RJG158" s="124" t="e">
        <f>[32]Loka!#REF!</f>
        <v>#REF!</v>
      </c>
      <c r="RJH158" s="125" t="e">
        <f>RJF158*[31]Loka!_xlbgnm.RJG16</f>
        <v>#REF!</v>
      </c>
      <c r="RJI158" s="62" t="s">
        <v>291</v>
      </c>
      <c r="RJJ158" s="123" t="e">
        <f>[32]Loka!#REF!</f>
        <v>#REF!</v>
      </c>
      <c r="RJK158" s="124" t="e">
        <f>[32]Loka!#REF!</f>
        <v>#REF!</v>
      </c>
      <c r="RJL158" s="125" t="e">
        <f>RJJ158*[31]Loka!_xlbgnm.RJK16</f>
        <v>#REF!</v>
      </c>
      <c r="RJM158" s="62" t="s">
        <v>291</v>
      </c>
      <c r="RJN158" s="123" t="e">
        <f>[32]Loka!#REF!</f>
        <v>#REF!</v>
      </c>
      <c r="RJO158" s="124" t="e">
        <f>[32]Loka!#REF!</f>
        <v>#REF!</v>
      </c>
      <c r="RJP158" s="125" t="e">
        <f>RJN158*[31]Loka!_xlbgnm.RJO16</f>
        <v>#REF!</v>
      </c>
      <c r="RJQ158" s="62" t="s">
        <v>291</v>
      </c>
      <c r="RJR158" s="123" t="e">
        <f>[32]Loka!#REF!</f>
        <v>#REF!</v>
      </c>
      <c r="RJS158" s="124" t="e">
        <f>[32]Loka!#REF!</f>
        <v>#REF!</v>
      </c>
      <c r="RJT158" s="125" t="e">
        <f>RJR158*[31]Loka!_xlbgnm.RJS16</f>
        <v>#REF!</v>
      </c>
      <c r="RJU158" s="62" t="s">
        <v>291</v>
      </c>
      <c r="RJV158" s="123" t="e">
        <f>[32]Loka!#REF!</f>
        <v>#REF!</v>
      </c>
      <c r="RJW158" s="124" t="e">
        <f>[32]Loka!#REF!</f>
        <v>#REF!</v>
      </c>
      <c r="RJX158" s="125" t="e">
        <f>RJV158*[31]Loka!_xlbgnm.RJW16</f>
        <v>#REF!</v>
      </c>
      <c r="RJY158" s="62" t="s">
        <v>291</v>
      </c>
      <c r="RJZ158" s="123" t="e">
        <f>[32]Loka!#REF!</f>
        <v>#REF!</v>
      </c>
      <c r="RKA158" s="124" t="e">
        <f>[32]Loka!#REF!</f>
        <v>#REF!</v>
      </c>
      <c r="RKB158" s="125" t="e">
        <f>RJZ158*[31]Loka!_xlbgnm.RKA16</f>
        <v>#REF!</v>
      </c>
      <c r="RKC158" s="62" t="s">
        <v>291</v>
      </c>
      <c r="RKD158" s="123" t="e">
        <f>[32]Loka!#REF!</f>
        <v>#REF!</v>
      </c>
      <c r="RKE158" s="124" t="e">
        <f>[32]Loka!#REF!</f>
        <v>#REF!</v>
      </c>
      <c r="RKF158" s="125" t="e">
        <f>RKD158*[31]Loka!_xlbgnm.RKE16</f>
        <v>#REF!</v>
      </c>
      <c r="RKG158" s="62" t="s">
        <v>291</v>
      </c>
      <c r="RKH158" s="123" t="e">
        <f>[32]Loka!#REF!</f>
        <v>#REF!</v>
      </c>
      <c r="RKI158" s="124" t="e">
        <f>[32]Loka!#REF!</f>
        <v>#REF!</v>
      </c>
      <c r="RKJ158" s="125" t="e">
        <f>RKH158*[31]Loka!_xlbgnm.RKI16</f>
        <v>#REF!</v>
      </c>
      <c r="RKK158" s="62" t="s">
        <v>291</v>
      </c>
      <c r="RKL158" s="123" t="e">
        <f>[32]Loka!#REF!</f>
        <v>#REF!</v>
      </c>
      <c r="RKM158" s="124" t="e">
        <f>[32]Loka!#REF!</f>
        <v>#REF!</v>
      </c>
      <c r="RKN158" s="125" t="e">
        <f>RKL158*[31]Loka!_xlbgnm.RKM16</f>
        <v>#REF!</v>
      </c>
      <c r="RKO158" s="62" t="s">
        <v>291</v>
      </c>
      <c r="RKP158" s="123" t="e">
        <f>[32]Loka!#REF!</f>
        <v>#REF!</v>
      </c>
      <c r="RKQ158" s="124" t="e">
        <f>[32]Loka!#REF!</f>
        <v>#REF!</v>
      </c>
      <c r="RKR158" s="125" t="e">
        <f>RKP158*[31]Loka!_xlbgnm.RKQ16</f>
        <v>#REF!</v>
      </c>
      <c r="RKS158" s="62" t="s">
        <v>291</v>
      </c>
      <c r="RKT158" s="123" t="e">
        <f>[32]Loka!#REF!</f>
        <v>#REF!</v>
      </c>
      <c r="RKU158" s="124" t="e">
        <f>[32]Loka!#REF!</f>
        <v>#REF!</v>
      </c>
      <c r="RKV158" s="125" t="e">
        <f>RKT158*[31]Loka!_xlbgnm.RKU16</f>
        <v>#REF!</v>
      </c>
      <c r="RKW158" s="62" t="s">
        <v>291</v>
      </c>
      <c r="RKX158" s="123" t="e">
        <f>[32]Loka!#REF!</f>
        <v>#REF!</v>
      </c>
      <c r="RKY158" s="124" t="e">
        <f>[32]Loka!#REF!</f>
        <v>#REF!</v>
      </c>
      <c r="RKZ158" s="125" t="e">
        <f>RKX158*[31]Loka!_xlbgnm.RKY16</f>
        <v>#REF!</v>
      </c>
      <c r="RLA158" s="62" t="s">
        <v>291</v>
      </c>
      <c r="RLB158" s="123" t="e">
        <f>[32]Loka!#REF!</f>
        <v>#REF!</v>
      </c>
      <c r="RLC158" s="124" t="e">
        <f>[32]Loka!#REF!</f>
        <v>#REF!</v>
      </c>
      <c r="RLD158" s="125" t="e">
        <f>RLB158*[31]Loka!_xlbgnm.RLC16</f>
        <v>#REF!</v>
      </c>
      <c r="RLE158" s="62" t="s">
        <v>291</v>
      </c>
      <c r="RLF158" s="123" t="e">
        <f>[32]Loka!#REF!</f>
        <v>#REF!</v>
      </c>
      <c r="RLG158" s="124" t="e">
        <f>[32]Loka!#REF!</f>
        <v>#REF!</v>
      </c>
      <c r="RLH158" s="125" t="e">
        <f>RLF158*[31]Loka!_xlbgnm.RLG16</f>
        <v>#REF!</v>
      </c>
      <c r="RLI158" s="62" t="s">
        <v>291</v>
      </c>
      <c r="RLJ158" s="123" t="e">
        <f>[32]Loka!#REF!</f>
        <v>#REF!</v>
      </c>
      <c r="RLK158" s="124" t="e">
        <f>[32]Loka!#REF!</f>
        <v>#REF!</v>
      </c>
      <c r="RLL158" s="125" t="e">
        <f>RLJ158*[31]Loka!_xlbgnm.RLK16</f>
        <v>#REF!</v>
      </c>
      <c r="RLM158" s="62" t="s">
        <v>291</v>
      </c>
      <c r="RLN158" s="123" t="e">
        <f>[32]Loka!#REF!</f>
        <v>#REF!</v>
      </c>
      <c r="RLO158" s="124" t="e">
        <f>[32]Loka!#REF!</f>
        <v>#REF!</v>
      </c>
      <c r="RLP158" s="125" t="e">
        <f>RLN158*[31]Loka!_xlbgnm.RLO16</f>
        <v>#REF!</v>
      </c>
      <c r="RLQ158" s="62" t="s">
        <v>291</v>
      </c>
      <c r="RLR158" s="123" t="e">
        <f>[32]Loka!#REF!</f>
        <v>#REF!</v>
      </c>
      <c r="RLS158" s="124" t="e">
        <f>[32]Loka!#REF!</f>
        <v>#REF!</v>
      </c>
      <c r="RLT158" s="125" t="e">
        <f>RLR158*[31]Loka!_xlbgnm.RLS16</f>
        <v>#REF!</v>
      </c>
      <c r="RLU158" s="62" t="s">
        <v>291</v>
      </c>
      <c r="RLV158" s="123" t="e">
        <f>[32]Loka!#REF!</f>
        <v>#REF!</v>
      </c>
      <c r="RLW158" s="124" t="e">
        <f>[32]Loka!#REF!</f>
        <v>#REF!</v>
      </c>
      <c r="RLX158" s="125" t="e">
        <f>RLV158*[31]Loka!_xlbgnm.RLW16</f>
        <v>#REF!</v>
      </c>
      <c r="RLY158" s="62" t="s">
        <v>291</v>
      </c>
      <c r="RLZ158" s="123" t="e">
        <f>[32]Loka!#REF!</f>
        <v>#REF!</v>
      </c>
      <c r="RMA158" s="124" t="e">
        <f>[32]Loka!#REF!</f>
        <v>#REF!</v>
      </c>
      <c r="RMB158" s="125" t="e">
        <f>RLZ158*[31]Loka!_xlbgnm.RMA16</f>
        <v>#REF!</v>
      </c>
      <c r="RMC158" s="62" t="s">
        <v>291</v>
      </c>
      <c r="RMD158" s="123" t="e">
        <f>[32]Loka!#REF!</f>
        <v>#REF!</v>
      </c>
      <c r="RME158" s="124" t="e">
        <f>[32]Loka!#REF!</f>
        <v>#REF!</v>
      </c>
      <c r="RMF158" s="125" t="e">
        <f>RMD158*[31]Loka!_xlbgnm.RME16</f>
        <v>#REF!</v>
      </c>
      <c r="RMG158" s="62" t="s">
        <v>291</v>
      </c>
      <c r="RMH158" s="123" t="e">
        <f>[32]Loka!#REF!</f>
        <v>#REF!</v>
      </c>
      <c r="RMI158" s="124" t="e">
        <f>[32]Loka!#REF!</f>
        <v>#REF!</v>
      </c>
      <c r="RMJ158" s="125" t="e">
        <f>RMH158*[31]Loka!_xlbgnm.RMI16</f>
        <v>#REF!</v>
      </c>
      <c r="RMK158" s="62" t="s">
        <v>291</v>
      </c>
      <c r="RML158" s="123" t="e">
        <f>[32]Loka!#REF!</f>
        <v>#REF!</v>
      </c>
      <c r="RMM158" s="124" t="e">
        <f>[32]Loka!#REF!</f>
        <v>#REF!</v>
      </c>
      <c r="RMN158" s="125" t="e">
        <f>RML158*[31]Loka!_xlbgnm.RMM16</f>
        <v>#REF!</v>
      </c>
      <c r="RMO158" s="62" t="s">
        <v>291</v>
      </c>
      <c r="RMP158" s="123" t="e">
        <f>[32]Loka!#REF!</f>
        <v>#REF!</v>
      </c>
      <c r="RMQ158" s="124" t="e">
        <f>[32]Loka!#REF!</f>
        <v>#REF!</v>
      </c>
      <c r="RMR158" s="125" t="e">
        <f>RMP158*[31]Loka!_xlbgnm.RMQ16</f>
        <v>#REF!</v>
      </c>
      <c r="RMS158" s="62" t="s">
        <v>291</v>
      </c>
      <c r="RMT158" s="123" t="e">
        <f>[32]Loka!#REF!</f>
        <v>#REF!</v>
      </c>
      <c r="RMU158" s="124" t="e">
        <f>[32]Loka!#REF!</f>
        <v>#REF!</v>
      </c>
      <c r="RMV158" s="125" t="e">
        <f>RMT158*[31]Loka!_xlbgnm.RMU16</f>
        <v>#REF!</v>
      </c>
      <c r="RMW158" s="62" t="s">
        <v>291</v>
      </c>
      <c r="RMX158" s="123" t="e">
        <f>[32]Loka!#REF!</f>
        <v>#REF!</v>
      </c>
      <c r="RMY158" s="124" t="e">
        <f>[32]Loka!#REF!</f>
        <v>#REF!</v>
      </c>
      <c r="RMZ158" s="125" t="e">
        <f>RMX158*[31]Loka!_xlbgnm.RMY16</f>
        <v>#REF!</v>
      </c>
      <c r="RNA158" s="62" t="s">
        <v>291</v>
      </c>
      <c r="RNB158" s="123" t="e">
        <f>[32]Loka!#REF!</f>
        <v>#REF!</v>
      </c>
      <c r="RNC158" s="124" t="e">
        <f>[32]Loka!#REF!</f>
        <v>#REF!</v>
      </c>
      <c r="RND158" s="125" t="e">
        <f>RNB158*[31]Loka!_xlbgnm.RNC16</f>
        <v>#REF!</v>
      </c>
      <c r="RNE158" s="62" t="s">
        <v>291</v>
      </c>
      <c r="RNF158" s="123" t="e">
        <f>[32]Loka!#REF!</f>
        <v>#REF!</v>
      </c>
      <c r="RNG158" s="124" t="e">
        <f>[32]Loka!#REF!</f>
        <v>#REF!</v>
      </c>
      <c r="RNH158" s="125" t="e">
        <f>RNF158*[31]Loka!_xlbgnm.RNG16</f>
        <v>#REF!</v>
      </c>
      <c r="RNI158" s="62" t="s">
        <v>291</v>
      </c>
      <c r="RNJ158" s="123" t="e">
        <f>[32]Loka!#REF!</f>
        <v>#REF!</v>
      </c>
      <c r="RNK158" s="124" t="e">
        <f>[32]Loka!#REF!</f>
        <v>#REF!</v>
      </c>
      <c r="RNL158" s="125" t="e">
        <f>RNJ158*[31]Loka!_xlbgnm.RNK16</f>
        <v>#REF!</v>
      </c>
      <c r="RNM158" s="62" t="s">
        <v>291</v>
      </c>
      <c r="RNN158" s="123" t="e">
        <f>[32]Loka!#REF!</f>
        <v>#REF!</v>
      </c>
      <c r="RNO158" s="124" t="e">
        <f>[32]Loka!#REF!</f>
        <v>#REF!</v>
      </c>
      <c r="RNP158" s="125" t="e">
        <f>RNN158*[31]Loka!_xlbgnm.RNO16</f>
        <v>#REF!</v>
      </c>
      <c r="RNQ158" s="62" t="s">
        <v>291</v>
      </c>
      <c r="RNR158" s="123" t="e">
        <f>[32]Loka!#REF!</f>
        <v>#REF!</v>
      </c>
      <c r="RNS158" s="124" t="e">
        <f>[32]Loka!#REF!</f>
        <v>#REF!</v>
      </c>
      <c r="RNT158" s="125" t="e">
        <f>RNR158*[31]Loka!_xlbgnm.RNS16</f>
        <v>#REF!</v>
      </c>
      <c r="RNU158" s="62" t="s">
        <v>291</v>
      </c>
      <c r="RNV158" s="123" t="e">
        <f>[32]Loka!#REF!</f>
        <v>#REF!</v>
      </c>
      <c r="RNW158" s="124" t="e">
        <f>[32]Loka!#REF!</f>
        <v>#REF!</v>
      </c>
      <c r="RNX158" s="125" t="e">
        <f>RNV158*[31]Loka!_xlbgnm.RNW16</f>
        <v>#REF!</v>
      </c>
      <c r="RNY158" s="62" t="s">
        <v>291</v>
      </c>
      <c r="RNZ158" s="123" t="e">
        <f>[32]Loka!#REF!</f>
        <v>#REF!</v>
      </c>
      <c r="ROA158" s="124" t="e">
        <f>[32]Loka!#REF!</f>
        <v>#REF!</v>
      </c>
      <c r="ROB158" s="125" t="e">
        <f>RNZ158*[31]Loka!_xlbgnm.ROA16</f>
        <v>#REF!</v>
      </c>
      <c r="ROC158" s="62" t="s">
        <v>291</v>
      </c>
      <c r="ROD158" s="123" t="e">
        <f>[32]Loka!#REF!</f>
        <v>#REF!</v>
      </c>
      <c r="ROE158" s="124" t="e">
        <f>[32]Loka!#REF!</f>
        <v>#REF!</v>
      </c>
      <c r="ROF158" s="125" t="e">
        <f>ROD158*[31]Loka!_xlbgnm.ROE16</f>
        <v>#REF!</v>
      </c>
      <c r="ROG158" s="62" t="s">
        <v>291</v>
      </c>
      <c r="ROH158" s="123" t="e">
        <f>[32]Loka!#REF!</f>
        <v>#REF!</v>
      </c>
      <c r="ROI158" s="124" t="e">
        <f>[32]Loka!#REF!</f>
        <v>#REF!</v>
      </c>
      <c r="ROJ158" s="125" t="e">
        <f>ROH158*[31]Loka!_xlbgnm.ROI16</f>
        <v>#REF!</v>
      </c>
      <c r="ROK158" s="62" t="s">
        <v>291</v>
      </c>
      <c r="ROL158" s="123" t="e">
        <f>[32]Loka!#REF!</f>
        <v>#REF!</v>
      </c>
      <c r="ROM158" s="124" t="e">
        <f>[32]Loka!#REF!</f>
        <v>#REF!</v>
      </c>
      <c r="RON158" s="125" t="e">
        <f>ROL158*[31]Loka!_xlbgnm.ROM16</f>
        <v>#REF!</v>
      </c>
      <c r="ROO158" s="62" t="s">
        <v>291</v>
      </c>
      <c r="ROP158" s="123" t="e">
        <f>[32]Loka!#REF!</f>
        <v>#REF!</v>
      </c>
      <c r="ROQ158" s="124" t="e">
        <f>[32]Loka!#REF!</f>
        <v>#REF!</v>
      </c>
      <c r="ROR158" s="125" t="e">
        <f>ROP158*[31]Loka!_xlbgnm.ROQ16</f>
        <v>#REF!</v>
      </c>
      <c r="ROS158" s="62" t="s">
        <v>291</v>
      </c>
      <c r="ROT158" s="123" t="e">
        <f>[32]Loka!#REF!</f>
        <v>#REF!</v>
      </c>
      <c r="ROU158" s="124" t="e">
        <f>[32]Loka!#REF!</f>
        <v>#REF!</v>
      </c>
      <c r="ROV158" s="125" t="e">
        <f>ROT158*[31]Loka!_xlbgnm.ROU16</f>
        <v>#REF!</v>
      </c>
      <c r="ROW158" s="62" t="s">
        <v>291</v>
      </c>
      <c r="ROX158" s="123" t="e">
        <f>[32]Loka!#REF!</f>
        <v>#REF!</v>
      </c>
      <c r="ROY158" s="124" t="e">
        <f>[32]Loka!#REF!</f>
        <v>#REF!</v>
      </c>
      <c r="ROZ158" s="125" t="e">
        <f>ROX158*[31]Loka!_xlbgnm.ROY16</f>
        <v>#REF!</v>
      </c>
      <c r="RPA158" s="62" t="s">
        <v>291</v>
      </c>
      <c r="RPB158" s="123" t="e">
        <f>[32]Loka!#REF!</f>
        <v>#REF!</v>
      </c>
      <c r="RPC158" s="124" t="e">
        <f>[32]Loka!#REF!</f>
        <v>#REF!</v>
      </c>
      <c r="RPD158" s="125" t="e">
        <f>RPB158*[31]Loka!_xlbgnm.RPC16</f>
        <v>#REF!</v>
      </c>
      <c r="RPE158" s="62" t="s">
        <v>291</v>
      </c>
      <c r="RPF158" s="123" t="e">
        <f>[32]Loka!#REF!</f>
        <v>#REF!</v>
      </c>
      <c r="RPG158" s="124" t="e">
        <f>[32]Loka!#REF!</f>
        <v>#REF!</v>
      </c>
      <c r="RPH158" s="125" t="e">
        <f>RPF158*[31]Loka!_xlbgnm.RPG16</f>
        <v>#REF!</v>
      </c>
      <c r="RPI158" s="62" t="s">
        <v>291</v>
      </c>
      <c r="RPJ158" s="123" t="e">
        <f>[32]Loka!#REF!</f>
        <v>#REF!</v>
      </c>
      <c r="RPK158" s="124" t="e">
        <f>[32]Loka!#REF!</f>
        <v>#REF!</v>
      </c>
      <c r="RPL158" s="125" t="e">
        <f>RPJ158*[31]Loka!_xlbgnm.RPK16</f>
        <v>#REF!</v>
      </c>
      <c r="RPM158" s="62" t="s">
        <v>291</v>
      </c>
      <c r="RPN158" s="123" t="e">
        <f>[32]Loka!#REF!</f>
        <v>#REF!</v>
      </c>
      <c r="RPO158" s="124" t="e">
        <f>[32]Loka!#REF!</f>
        <v>#REF!</v>
      </c>
      <c r="RPP158" s="125" t="e">
        <f>RPN158*[31]Loka!_xlbgnm.RPO16</f>
        <v>#REF!</v>
      </c>
      <c r="RPQ158" s="62" t="s">
        <v>291</v>
      </c>
      <c r="RPR158" s="123" t="e">
        <f>[32]Loka!#REF!</f>
        <v>#REF!</v>
      </c>
      <c r="RPS158" s="124" t="e">
        <f>[32]Loka!#REF!</f>
        <v>#REF!</v>
      </c>
      <c r="RPT158" s="125" t="e">
        <f>RPR158*[31]Loka!_xlbgnm.RPS16</f>
        <v>#REF!</v>
      </c>
      <c r="RPU158" s="62" t="s">
        <v>291</v>
      </c>
      <c r="RPV158" s="123" t="e">
        <f>[32]Loka!#REF!</f>
        <v>#REF!</v>
      </c>
      <c r="RPW158" s="124" t="e">
        <f>[32]Loka!#REF!</f>
        <v>#REF!</v>
      </c>
      <c r="RPX158" s="125" t="e">
        <f>RPV158*[31]Loka!_xlbgnm.RPW16</f>
        <v>#REF!</v>
      </c>
      <c r="RPY158" s="62" t="s">
        <v>291</v>
      </c>
      <c r="RPZ158" s="123" t="e">
        <f>[32]Loka!#REF!</f>
        <v>#REF!</v>
      </c>
      <c r="RQA158" s="124" t="e">
        <f>[32]Loka!#REF!</f>
        <v>#REF!</v>
      </c>
      <c r="RQB158" s="125" t="e">
        <f>RPZ158*[31]Loka!_xlbgnm.RQA16</f>
        <v>#REF!</v>
      </c>
      <c r="RQC158" s="62" t="s">
        <v>291</v>
      </c>
      <c r="RQD158" s="123" t="e">
        <f>[32]Loka!#REF!</f>
        <v>#REF!</v>
      </c>
      <c r="RQE158" s="124" t="e">
        <f>[32]Loka!#REF!</f>
        <v>#REF!</v>
      </c>
      <c r="RQF158" s="125" t="e">
        <f>RQD158*[31]Loka!_xlbgnm.RQE16</f>
        <v>#REF!</v>
      </c>
      <c r="RQG158" s="62" t="s">
        <v>291</v>
      </c>
      <c r="RQH158" s="123" t="e">
        <f>[32]Loka!#REF!</f>
        <v>#REF!</v>
      </c>
      <c r="RQI158" s="124" t="e">
        <f>[32]Loka!#REF!</f>
        <v>#REF!</v>
      </c>
      <c r="RQJ158" s="125" t="e">
        <f>RQH158*[31]Loka!_xlbgnm.RQI16</f>
        <v>#REF!</v>
      </c>
      <c r="RQK158" s="62" t="s">
        <v>291</v>
      </c>
      <c r="RQL158" s="123" t="e">
        <f>[32]Loka!#REF!</f>
        <v>#REF!</v>
      </c>
      <c r="RQM158" s="124" t="e">
        <f>[32]Loka!#REF!</f>
        <v>#REF!</v>
      </c>
      <c r="RQN158" s="125" t="e">
        <f>RQL158*[31]Loka!_xlbgnm.RQM16</f>
        <v>#REF!</v>
      </c>
      <c r="RQO158" s="62" t="s">
        <v>291</v>
      </c>
      <c r="RQP158" s="123" t="e">
        <f>[32]Loka!#REF!</f>
        <v>#REF!</v>
      </c>
      <c r="RQQ158" s="124" t="e">
        <f>[32]Loka!#REF!</f>
        <v>#REF!</v>
      </c>
      <c r="RQR158" s="125" t="e">
        <f>RQP158*[31]Loka!_xlbgnm.RQQ16</f>
        <v>#REF!</v>
      </c>
      <c r="RQS158" s="62" t="s">
        <v>291</v>
      </c>
      <c r="RQT158" s="123" t="e">
        <f>[32]Loka!#REF!</f>
        <v>#REF!</v>
      </c>
      <c r="RQU158" s="124" t="e">
        <f>[32]Loka!#REF!</f>
        <v>#REF!</v>
      </c>
      <c r="RQV158" s="125" t="e">
        <f>RQT158*[31]Loka!_xlbgnm.RQU16</f>
        <v>#REF!</v>
      </c>
      <c r="RQW158" s="62" t="s">
        <v>291</v>
      </c>
      <c r="RQX158" s="123" t="e">
        <f>[32]Loka!#REF!</f>
        <v>#REF!</v>
      </c>
      <c r="RQY158" s="124" t="e">
        <f>[32]Loka!#REF!</f>
        <v>#REF!</v>
      </c>
      <c r="RQZ158" s="125" t="e">
        <f>RQX158*[31]Loka!_xlbgnm.RQY16</f>
        <v>#REF!</v>
      </c>
      <c r="RRA158" s="62" t="s">
        <v>291</v>
      </c>
      <c r="RRB158" s="123" t="e">
        <f>[32]Loka!#REF!</f>
        <v>#REF!</v>
      </c>
      <c r="RRC158" s="124" t="e">
        <f>[32]Loka!#REF!</f>
        <v>#REF!</v>
      </c>
      <c r="RRD158" s="125" t="e">
        <f>RRB158*[31]Loka!_xlbgnm.RRC16</f>
        <v>#REF!</v>
      </c>
      <c r="RRE158" s="62" t="s">
        <v>291</v>
      </c>
      <c r="RRF158" s="123" t="e">
        <f>[32]Loka!#REF!</f>
        <v>#REF!</v>
      </c>
      <c r="RRG158" s="124" t="e">
        <f>[32]Loka!#REF!</f>
        <v>#REF!</v>
      </c>
      <c r="RRH158" s="125" t="e">
        <f>RRF158*[31]Loka!_xlbgnm.RRG16</f>
        <v>#REF!</v>
      </c>
      <c r="RRI158" s="62" t="s">
        <v>291</v>
      </c>
      <c r="RRJ158" s="123" t="e">
        <f>[32]Loka!#REF!</f>
        <v>#REF!</v>
      </c>
      <c r="RRK158" s="124" t="e">
        <f>[32]Loka!#REF!</f>
        <v>#REF!</v>
      </c>
      <c r="RRL158" s="125" t="e">
        <f>RRJ158*[31]Loka!_xlbgnm.RRK16</f>
        <v>#REF!</v>
      </c>
      <c r="RRM158" s="62" t="s">
        <v>291</v>
      </c>
      <c r="RRN158" s="123" t="e">
        <f>[32]Loka!#REF!</f>
        <v>#REF!</v>
      </c>
      <c r="RRO158" s="124" t="e">
        <f>[32]Loka!#REF!</f>
        <v>#REF!</v>
      </c>
      <c r="RRP158" s="125" t="e">
        <f>RRN158*[31]Loka!_xlbgnm.RRO16</f>
        <v>#REF!</v>
      </c>
      <c r="RRQ158" s="62" t="s">
        <v>291</v>
      </c>
      <c r="RRR158" s="123" t="e">
        <f>[32]Loka!#REF!</f>
        <v>#REF!</v>
      </c>
      <c r="RRS158" s="124" t="e">
        <f>[32]Loka!#REF!</f>
        <v>#REF!</v>
      </c>
      <c r="RRT158" s="125" t="e">
        <f>RRR158*[31]Loka!_xlbgnm.RRS16</f>
        <v>#REF!</v>
      </c>
      <c r="RRU158" s="62" t="s">
        <v>291</v>
      </c>
      <c r="RRV158" s="123" t="e">
        <f>[32]Loka!#REF!</f>
        <v>#REF!</v>
      </c>
      <c r="RRW158" s="124" t="e">
        <f>[32]Loka!#REF!</f>
        <v>#REF!</v>
      </c>
      <c r="RRX158" s="125" t="e">
        <f>RRV158*[31]Loka!_xlbgnm.RRW16</f>
        <v>#REF!</v>
      </c>
      <c r="RRY158" s="62" t="s">
        <v>291</v>
      </c>
      <c r="RRZ158" s="123" t="e">
        <f>[32]Loka!#REF!</f>
        <v>#REF!</v>
      </c>
      <c r="RSA158" s="124" t="e">
        <f>[32]Loka!#REF!</f>
        <v>#REF!</v>
      </c>
      <c r="RSB158" s="125" t="e">
        <f>RRZ158*[31]Loka!_xlbgnm.RSA16</f>
        <v>#REF!</v>
      </c>
      <c r="RSC158" s="62" t="s">
        <v>291</v>
      </c>
      <c r="RSD158" s="123" t="e">
        <f>[32]Loka!#REF!</f>
        <v>#REF!</v>
      </c>
      <c r="RSE158" s="124" t="e">
        <f>[32]Loka!#REF!</f>
        <v>#REF!</v>
      </c>
      <c r="RSF158" s="125" t="e">
        <f>RSD158*[31]Loka!_xlbgnm.RSE16</f>
        <v>#REF!</v>
      </c>
      <c r="RSG158" s="62" t="s">
        <v>291</v>
      </c>
      <c r="RSH158" s="123" t="e">
        <f>[32]Loka!#REF!</f>
        <v>#REF!</v>
      </c>
      <c r="RSI158" s="124" t="e">
        <f>[32]Loka!#REF!</f>
        <v>#REF!</v>
      </c>
      <c r="RSJ158" s="125" t="e">
        <f>RSH158*[31]Loka!_xlbgnm.RSI16</f>
        <v>#REF!</v>
      </c>
      <c r="RSK158" s="62" t="s">
        <v>291</v>
      </c>
      <c r="RSL158" s="123" t="e">
        <f>[32]Loka!#REF!</f>
        <v>#REF!</v>
      </c>
      <c r="RSM158" s="124" t="e">
        <f>[32]Loka!#REF!</f>
        <v>#REF!</v>
      </c>
      <c r="RSN158" s="125" t="e">
        <f>RSL158*[31]Loka!_xlbgnm.RSM16</f>
        <v>#REF!</v>
      </c>
      <c r="RSO158" s="62" t="s">
        <v>291</v>
      </c>
      <c r="RSP158" s="123" t="e">
        <f>[32]Loka!#REF!</f>
        <v>#REF!</v>
      </c>
      <c r="RSQ158" s="124" t="e">
        <f>[32]Loka!#REF!</f>
        <v>#REF!</v>
      </c>
      <c r="RSR158" s="125" t="e">
        <f>RSP158*[31]Loka!_xlbgnm.RSQ16</f>
        <v>#REF!</v>
      </c>
      <c r="RSS158" s="62" t="s">
        <v>291</v>
      </c>
      <c r="RST158" s="123" t="e">
        <f>[32]Loka!#REF!</f>
        <v>#REF!</v>
      </c>
      <c r="RSU158" s="124" t="e">
        <f>[32]Loka!#REF!</f>
        <v>#REF!</v>
      </c>
      <c r="RSV158" s="125" t="e">
        <f>RST158*[31]Loka!_xlbgnm.RSU16</f>
        <v>#REF!</v>
      </c>
      <c r="RSW158" s="62" t="s">
        <v>291</v>
      </c>
      <c r="RSX158" s="123" t="e">
        <f>[32]Loka!#REF!</f>
        <v>#REF!</v>
      </c>
      <c r="RSY158" s="124" t="e">
        <f>[32]Loka!#REF!</f>
        <v>#REF!</v>
      </c>
      <c r="RSZ158" s="125" t="e">
        <f>RSX158*[31]Loka!_xlbgnm.RSY16</f>
        <v>#REF!</v>
      </c>
      <c r="RTA158" s="62" t="s">
        <v>291</v>
      </c>
      <c r="RTB158" s="123" t="e">
        <f>[32]Loka!#REF!</f>
        <v>#REF!</v>
      </c>
      <c r="RTC158" s="124" t="e">
        <f>[32]Loka!#REF!</f>
        <v>#REF!</v>
      </c>
      <c r="RTD158" s="125" t="e">
        <f>RTB158*[31]Loka!_xlbgnm.RTC16</f>
        <v>#REF!</v>
      </c>
      <c r="RTE158" s="62" t="s">
        <v>291</v>
      </c>
      <c r="RTF158" s="123" t="e">
        <f>[32]Loka!#REF!</f>
        <v>#REF!</v>
      </c>
      <c r="RTG158" s="124" t="e">
        <f>[32]Loka!#REF!</f>
        <v>#REF!</v>
      </c>
      <c r="RTH158" s="125" t="e">
        <f>RTF158*[31]Loka!_xlbgnm.RTG16</f>
        <v>#REF!</v>
      </c>
      <c r="RTI158" s="62" t="s">
        <v>291</v>
      </c>
      <c r="RTJ158" s="123" t="e">
        <f>[32]Loka!#REF!</f>
        <v>#REF!</v>
      </c>
      <c r="RTK158" s="124" t="e">
        <f>[32]Loka!#REF!</f>
        <v>#REF!</v>
      </c>
      <c r="RTL158" s="125" t="e">
        <f>RTJ158*[31]Loka!_xlbgnm.RTK16</f>
        <v>#REF!</v>
      </c>
      <c r="RTM158" s="62" t="s">
        <v>291</v>
      </c>
      <c r="RTN158" s="123" t="e">
        <f>[32]Loka!#REF!</f>
        <v>#REF!</v>
      </c>
      <c r="RTO158" s="124" t="e">
        <f>[32]Loka!#REF!</f>
        <v>#REF!</v>
      </c>
      <c r="RTP158" s="125" t="e">
        <f>RTN158*[31]Loka!_xlbgnm.RTO16</f>
        <v>#REF!</v>
      </c>
      <c r="RTQ158" s="62" t="s">
        <v>291</v>
      </c>
      <c r="RTR158" s="123" t="e">
        <f>[32]Loka!#REF!</f>
        <v>#REF!</v>
      </c>
      <c r="RTS158" s="124" t="e">
        <f>[32]Loka!#REF!</f>
        <v>#REF!</v>
      </c>
      <c r="RTT158" s="125" t="e">
        <f>RTR158*[31]Loka!_xlbgnm.RTS16</f>
        <v>#REF!</v>
      </c>
      <c r="RTU158" s="62" t="s">
        <v>291</v>
      </c>
      <c r="RTV158" s="123" t="e">
        <f>[32]Loka!#REF!</f>
        <v>#REF!</v>
      </c>
      <c r="RTW158" s="124" t="e">
        <f>[32]Loka!#REF!</f>
        <v>#REF!</v>
      </c>
      <c r="RTX158" s="125" t="e">
        <f>RTV158*[31]Loka!_xlbgnm.RTW16</f>
        <v>#REF!</v>
      </c>
      <c r="RTY158" s="62" t="s">
        <v>291</v>
      </c>
      <c r="RTZ158" s="123" t="e">
        <f>[32]Loka!#REF!</f>
        <v>#REF!</v>
      </c>
      <c r="RUA158" s="124" t="e">
        <f>[32]Loka!#REF!</f>
        <v>#REF!</v>
      </c>
      <c r="RUB158" s="125" t="e">
        <f>RTZ158*[31]Loka!_xlbgnm.RUA16</f>
        <v>#REF!</v>
      </c>
      <c r="RUC158" s="62" t="s">
        <v>291</v>
      </c>
      <c r="RUD158" s="123" t="e">
        <f>[32]Loka!#REF!</f>
        <v>#REF!</v>
      </c>
      <c r="RUE158" s="124" t="e">
        <f>[32]Loka!#REF!</f>
        <v>#REF!</v>
      </c>
      <c r="RUF158" s="125" t="e">
        <f>RUD158*[31]Loka!_xlbgnm.RUE16</f>
        <v>#REF!</v>
      </c>
      <c r="RUG158" s="62" t="s">
        <v>291</v>
      </c>
      <c r="RUH158" s="123" t="e">
        <f>[32]Loka!#REF!</f>
        <v>#REF!</v>
      </c>
      <c r="RUI158" s="124" t="e">
        <f>[32]Loka!#REF!</f>
        <v>#REF!</v>
      </c>
      <c r="RUJ158" s="125" t="e">
        <f>RUH158*[31]Loka!_xlbgnm.RUI16</f>
        <v>#REF!</v>
      </c>
      <c r="RUK158" s="62" t="s">
        <v>291</v>
      </c>
      <c r="RUL158" s="123" t="e">
        <f>[32]Loka!#REF!</f>
        <v>#REF!</v>
      </c>
      <c r="RUM158" s="124" t="e">
        <f>[32]Loka!#REF!</f>
        <v>#REF!</v>
      </c>
      <c r="RUN158" s="125" t="e">
        <f>RUL158*[31]Loka!_xlbgnm.RUM16</f>
        <v>#REF!</v>
      </c>
      <c r="RUO158" s="62" t="s">
        <v>291</v>
      </c>
      <c r="RUP158" s="123" t="e">
        <f>[32]Loka!#REF!</f>
        <v>#REF!</v>
      </c>
      <c r="RUQ158" s="124" t="e">
        <f>[32]Loka!#REF!</f>
        <v>#REF!</v>
      </c>
      <c r="RUR158" s="125" t="e">
        <f>RUP158*[31]Loka!_xlbgnm.RUQ16</f>
        <v>#REF!</v>
      </c>
      <c r="RUS158" s="62" t="s">
        <v>291</v>
      </c>
      <c r="RUT158" s="123" t="e">
        <f>[32]Loka!#REF!</f>
        <v>#REF!</v>
      </c>
      <c r="RUU158" s="124" t="e">
        <f>[32]Loka!#REF!</f>
        <v>#REF!</v>
      </c>
      <c r="RUV158" s="125" t="e">
        <f>RUT158*[31]Loka!_xlbgnm.RUU16</f>
        <v>#REF!</v>
      </c>
      <c r="RUW158" s="62" t="s">
        <v>291</v>
      </c>
      <c r="RUX158" s="123" t="e">
        <f>[32]Loka!#REF!</f>
        <v>#REF!</v>
      </c>
      <c r="RUY158" s="124" t="e">
        <f>[32]Loka!#REF!</f>
        <v>#REF!</v>
      </c>
      <c r="RUZ158" s="125" t="e">
        <f>RUX158*[31]Loka!_xlbgnm.RUY16</f>
        <v>#REF!</v>
      </c>
      <c r="RVA158" s="62" t="s">
        <v>291</v>
      </c>
      <c r="RVB158" s="123" t="e">
        <f>[32]Loka!#REF!</f>
        <v>#REF!</v>
      </c>
      <c r="RVC158" s="124" t="e">
        <f>[32]Loka!#REF!</f>
        <v>#REF!</v>
      </c>
      <c r="RVD158" s="125" t="e">
        <f>RVB158*[31]Loka!_xlbgnm.RVC16</f>
        <v>#REF!</v>
      </c>
      <c r="RVE158" s="62" t="s">
        <v>291</v>
      </c>
      <c r="RVF158" s="123" t="e">
        <f>[32]Loka!#REF!</f>
        <v>#REF!</v>
      </c>
      <c r="RVG158" s="124" t="e">
        <f>[32]Loka!#REF!</f>
        <v>#REF!</v>
      </c>
      <c r="RVH158" s="125" t="e">
        <f>RVF158*[31]Loka!_xlbgnm.RVG16</f>
        <v>#REF!</v>
      </c>
      <c r="RVI158" s="62" t="s">
        <v>291</v>
      </c>
      <c r="RVJ158" s="123" t="e">
        <f>[32]Loka!#REF!</f>
        <v>#REF!</v>
      </c>
      <c r="RVK158" s="124" t="e">
        <f>[32]Loka!#REF!</f>
        <v>#REF!</v>
      </c>
      <c r="RVL158" s="125" t="e">
        <f>RVJ158*[31]Loka!_xlbgnm.RVK16</f>
        <v>#REF!</v>
      </c>
      <c r="RVM158" s="62" t="s">
        <v>291</v>
      </c>
      <c r="RVN158" s="123" t="e">
        <f>[32]Loka!#REF!</f>
        <v>#REF!</v>
      </c>
      <c r="RVO158" s="124" t="e">
        <f>[32]Loka!#REF!</f>
        <v>#REF!</v>
      </c>
      <c r="RVP158" s="125" t="e">
        <f>RVN158*[31]Loka!_xlbgnm.RVO16</f>
        <v>#REF!</v>
      </c>
      <c r="RVQ158" s="62" t="s">
        <v>291</v>
      </c>
      <c r="RVR158" s="123" t="e">
        <f>[32]Loka!#REF!</f>
        <v>#REF!</v>
      </c>
      <c r="RVS158" s="124" t="e">
        <f>[32]Loka!#REF!</f>
        <v>#REF!</v>
      </c>
      <c r="RVT158" s="125" t="e">
        <f>RVR158*[31]Loka!_xlbgnm.RVS16</f>
        <v>#REF!</v>
      </c>
      <c r="RVU158" s="62" t="s">
        <v>291</v>
      </c>
      <c r="RVV158" s="123" t="e">
        <f>[32]Loka!#REF!</f>
        <v>#REF!</v>
      </c>
      <c r="RVW158" s="124" t="e">
        <f>[32]Loka!#REF!</f>
        <v>#REF!</v>
      </c>
      <c r="RVX158" s="125" t="e">
        <f>RVV158*[31]Loka!_xlbgnm.RVW16</f>
        <v>#REF!</v>
      </c>
      <c r="RVY158" s="62" t="s">
        <v>291</v>
      </c>
      <c r="RVZ158" s="123" t="e">
        <f>[32]Loka!#REF!</f>
        <v>#REF!</v>
      </c>
      <c r="RWA158" s="124" t="e">
        <f>[32]Loka!#REF!</f>
        <v>#REF!</v>
      </c>
      <c r="RWB158" s="125" t="e">
        <f>RVZ158*[31]Loka!_xlbgnm.RWA16</f>
        <v>#REF!</v>
      </c>
      <c r="RWC158" s="62" t="s">
        <v>291</v>
      </c>
      <c r="RWD158" s="123" t="e">
        <f>[32]Loka!#REF!</f>
        <v>#REF!</v>
      </c>
      <c r="RWE158" s="124" t="e">
        <f>[32]Loka!#REF!</f>
        <v>#REF!</v>
      </c>
      <c r="RWF158" s="125" t="e">
        <f>RWD158*[31]Loka!_xlbgnm.RWE16</f>
        <v>#REF!</v>
      </c>
      <c r="RWG158" s="62" t="s">
        <v>291</v>
      </c>
      <c r="RWH158" s="123" t="e">
        <f>[32]Loka!#REF!</f>
        <v>#REF!</v>
      </c>
      <c r="RWI158" s="124" t="e">
        <f>[32]Loka!#REF!</f>
        <v>#REF!</v>
      </c>
      <c r="RWJ158" s="125" t="e">
        <f>RWH158*[31]Loka!_xlbgnm.RWI16</f>
        <v>#REF!</v>
      </c>
      <c r="RWK158" s="62" t="s">
        <v>291</v>
      </c>
      <c r="RWL158" s="123" t="e">
        <f>[32]Loka!#REF!</f>
        <v>#REF!</v>
      </c>
      <c r="RWM158" s="124" t="e">
        <f>[32]Loka!#REF!</f>
        <v>#REF!</v>
      </c>
      <c r="RWN158" s="125" t="e">
        <f>RWL158*[31]Loka!_xlbgnm.RWM16</f>
        <v>#REF!</v>
      </c>
      <c r="RWO158" s="62" t="s">
        <v>291</v>
      </c>
      <c r="RWP158" s="123" t="e">
        <f>[32]Loka!#REF!</f>
        <v>#REF!</v>
      </c>
      <c r="RWQ158" s="124" t="e">
        <f>[32]Loka!#REF!</f>
        <v>#REF!</v>
      </c>
      <c r="RWR158" s="125" t="e">
        <f>RWP158*[31]Loka!_xlbgnm.RWQ16</f>
        <v>#REF!</v>
      </c>
      <c r="RWS158" s="62" t="s">
        <v>291</v>
      </c>
      <c r="RWT158" s="123" t="e">
        <f>[32]Loka!#REF!</f>
        <v>#REF!</v>
      </c>
      <c r="RWU158" s="124" t="e">
        <f>[32]Loka!#REF!</f>
        <v>#REF!</v>
      </c>
      <c r="RWV158" s="125" t="e">
        <f>RWT158*[31]Loka!_xlbgnm.RWU16</f>
        <v>#REF!</v>
      </c>
      <c r="RWW158" s="62" t="s">
        <v>291</v>
      </c>
      <c r="RWX158" s="123" t="e">
        <f>[32]Loka!#REF!</f>
        <v>#REF!</v>
      </c>
      <c r="RWY158" s="124" t="e">
        <f>[32]Loka!#REF!</f>
        <v>#REF!</v>
      </c>
      <c r="RWZ158" s="125" t="e">
        <f>RWX158*[31]Loka!_xlbgnm.RWY16</f>
        <v>#REF!</v>
      </c>
      <c r="RXA158" s="62" t="s">
        <v>291</v>
      </c>
      <c r="RXB158" s="123" t="e">
        <f>[32]Loka!#REF!</f>
        <v>#REF!</v>
      </c>
      <c r="RXC158" s="124" t="e">
        <f>[32]Loka!#REF!</f>
        <v>#REF!</v>
      </c>
      <c r="RXD158" s="125" t="e">
        <f>RXB158*[31]Loka!_xlbgnm.RXC16</f>
        <v>#REF!</v>
      </c>
      <c r="RXE158" s="62" t="s">
        <v>291</v>
      </c>
      <c r="RXF158" s="123" t="e">
        <f>[32]Loka!#REF!</f>
        <v>#REF!</v>
      </c>
      <c r="RXG158" s="124" t="e">
        <f>[32]Loka!#REF!</f>
        <v>#REF!</v>
      </c>
      <c r="RXH158" s="125" t="e">
        <f>RXF158*[31]Loka!_xlbgnm.RXG16</f>
        <v>#REF!</v>
      </c>
      <c r="RXI158" s="62" t="s">
        <v>291</v>
      </c>
      <c r="RXJ158" s="123" t="e">
        <f>[32]Loka!#REF!</f>
        <v>#REF!</v>
      </c>
      <c r="RXK158" s="124" t="e">
        <f>[32]Loka!#REF!</f>
        <v>#REF!</v>
      </c>
      <c r="RXL158" s="125" t="e">
        <f>RXJ158*[31]Loka!_xlbgnm.RXK16</f>
        <v>#REF!</v>
      </c>
      <c r="RXM158" s="62" t="s">
        <v>291</v>
      </c>
      <c r="RXN158" s="123" t="e">
        <f>[32]Loka!#REF!</f>
        <v>#REF!</v>
      </c>
      <c r="RXO158" s="124" t="e">
        <f>[32]Loka!#REF!</f>
        <v>#REF!</v>
      </c>
      <c r="RXP158" s="125" t="e">
        <f>RXN158*[31]Loka!_xlbgnm.RXO16</f>
        <v>#REF!</v>
      </c>
      <c r="RXQ158" s="62" t="s">
        <v>291</v>
      </c>
      <c r="RXR158" s="123" t="e">
        <f>[32]Loka!#REF!</f>
        <v>#REF!</v>
      </c>
      <c r="RXS158" s="124" t="e">
        <f>[32]Loka!#REF!</f>
        <v>#REF!</v>
      </c>
      <c r="RXT158" s="125" t="e">
        <f>RXR158*[31]Loka!_xlbgnm.RXS16</f>
        <v>#REF!</v>
      </c>
      <c r="RXU158" s="62" t="s">
        <v>291</v>
      </c>
      <c r="RXV158" s="123" t="e">
        <f>[32]Loka!#REF!</f>
        <v>#REF!</v>
      </c>
      <c r="RXW158" s="124" t="e">
        <f>[32]Loka!#REF!</f>
        <v>#REF!</v>
      </c>
      <c r="RXX158" s="125" t="e">
        <f>RXV158*[31]Loka!_xlbgnm.RXW16</f>
        <v>#REF!</v>
      </c>
      <c r="RXY158" s="62" t="s">
        <v>291</v>
      </c>
      <c r="RXZ158" s="123" t="e">
        <f>[32]Loka!#REF!</f>
        <v>#REF!</v>
      </c>
      <c r="RYA158" s="124" t="e">
        <f>[32]Loka!#REF!</f>
        <v>#REF!</v>
      </c>
      <c r="RYB158" s="125" t="e">
        <f>RXZ158*[31]Loka!_xlbgnm.RYA16</f>
        <v>#REF!</v>
      </c>
      <c r="RYC158" s="62" t="s">
        <v>291</v>
      </c>
      <c r="RYD158" s="123" t="e">
        <f>[32]Loka!#REF!</f>
        <v>#REF!</v>
      </c>
      <c r="RYE158" s="124" t="e">
        <f>[32]Loka!#REF!</f>
        <v>#REF!</v>
      </c>
      <c r="RYF158" s="125" t="e">
        <f>RYD158*[31]Loka!_xlbgnm.RYE16</f>
        <v>#REF!</v>
      </c>
      <c r="RYG158" s="62" t="s">
        <v>291</v>
      </c>
      <c r="RYH158" s="123" t="e">
        <f>[32]Loka!#REF!</f>
        <v>#REF!</v>
      </c>
      <c r="RYI158" s="124" t="e">
        <f>[32]Loka!#REF!</f>
        <v>#REF!</v>
      </c>
      <c r="RYJ158" s="125" t="e">
        <f>RYH158*[31]Loka!_xlbgnm.RYI16</f>
        <v>#REF!</v>
      </c>
      <c r="RYK158" s="62" t="s">
        <v>291</v>
      </c>
      <c r="RYL158" s="123" t="e">
        <f>[32]Loka!#REF!</f>
        <v>#REF!</v>
      </c>
      <c r="RYM158" s="124" t="e">
        <f>[32]Loka!#REF!</f>
        <v>#REF!</v>
      </c>
      <c r="RYN158" s="125" t="e">
        <f>RYL158*[31]Loka!_xlbgnm.RYM16</f>
        <v>#REF!</v>
      </c>
      <c r="RYO158" s="62" t="s">
        <v>291</v>
      </c>
      <c r="RYP158" s="123" t="e">
        <f>[32]Loka!#REF!</f>
        <v>#REF!</v>
      </c>
      <c r="RYQ158" s="124" t="e">
        <f>[32]Loka!#REF!</f>
        <v>#REF!</v>
      </c>
      <c r="RYR158" s="125" t="e">
        <f>RYP158*[31]Loka!_xlbgnm.RYQ16</f>
        <v>#REF!</v>
      </c>
      <c r="RYS158" s="62" t="s">
        <v>291</v>
      </c>
      <c r="RYT158" s="123" t="e">
        <f>[32]Loka!#REF!</f>
        <v>#REF!</v>
      </c>
      <c r="RYU158" s="124" t="e">
        <f>[32]Loka!#REF!</f>
        <v>#REF!</v>
      </c>
      <c r="RYV158" s="125" t="e">
        <f>RYT158*[31]Loka!_xlbgnm.RYU16</f>
        <v>#REF!</v>
      </c>
      <c r="RYW158" s="62" t="s">
        <v>291</v>
      </c>
      <c r="RYX158" s="123" t="e">
        <f>[32]Loka!#REF!</f>
        <v>#REF!</v>
      </c>
      <c r="RYY158" s="124" t="e">
        <f>[32]Loka!#REF!</f>
        <v>#REF!</v>
      </c>
      <c r="RYZ158" s="125" t="e">
        <f>RYX158*[31]Loka!_xlbgnm.RYY16</f>
        <v>#REF!</v>
      </c>
      <c r="RZA158" s="62" t="s">
        <v>291</v>
      </c>
      <c r="RZB158" s="123" t="e">
        <f>[32]Loka!#REF!</f>
        <v>#REF!</v>
      </c>
      <c r="RZC158" s="124" t="e">
        <f>[32]Loka!#REF!</f>
        <v>#REF!</v>
      </c>
      <c r="RZD158" s="125" t="e">
        <f>RZB158*[31]Loka!_xlbgnm.RZC16</f>
        <v>#REF!</v>
      </c>
      <c r="RZE158" s="62" t="s">
        <v>291</v>
      </c>
      <c r="RZF158" s="123" t="e">
        <f>[32]Loka!#REF!</f>
        <v>#REF!</v>
      </c>
      <c r="RZG158" s="124" t="e">
        <f>[32]Loka!#REF!</f>
        <v>#REF!</v>
      </c>
      <c r="RZH158" s="125" t="e">
        <f>RZF158*[31]Loka!_xlbgnm.RZG16</f>
        <v>#REF!</v>
      </c>
      <c r="RZI158" s="62" t="s">
        <v>291</v>
      </c>
      <c r="RZJ158" s="123" t="e">
        <f>[32]Loka!#REF!</f>
        <v>#REF!</v>
      </c>
      <c r="RZK158" s="124" t="e">
        <f>[32]Loka!#REF!</f>
        <v>#REF!</v>
      </c>
      <c r="RZL158" s="125" t="e">
        <f>RZJ158*[31]Loka!_xlbgnm.RZK16</f>
        <v>#REF!</v>
      </c>
      <c r="RZM158" s="62" t="s">
        <v>291</v>
      </c>
      <c r="RZN158" s="123" t="e">
        <f>[32]Loka!#REF!</f>
        <v>#REF!</v>
      </c>
      <c r="RZO158" s="124" t="e">
        <f>[32]Loka!#REF!</f>
        <v>#REF!</v>
      </c>
      <c r="RZP158" s="125" t="e">
        <f>RZN158*[31]Loka!_xlbgnm.RZO16</f>
        <v>#REF!</v>
      </c>
      <c r="RZQ158" s="62" t="s">
        <v>291</v>
      </c>
      <c r="RZR158" s="123" t="e">
        <f>[32]Loka!#REF!</f>
        <v>#REF!</v>
      </c>
      <c r="RZS158" s="124" t="e">
        <f>[32]Loka!#REF!</f>
        <v>#REF!</v>
      </c>
      <c r="RZT158" s="125" t="e">
        <f>RZR158*[31]Loka!_xlbgnm.RZS16</f>
        <v>#REF!</v>
      </c>
      <c r="RZU158" s="62" t="s">
        <v>291</v>
      </c>
      <c r="RZV158" s="123" t="e">
        <f>[32]Loka!#REF!</f>
        <v>#REF!</v>
      </c>
      <c r="RZW158" s="124" t="e">
        <f>[32]Loka!#REF!</f>
        <v>#REF!</v>
      </c>
      <c r="RZX158" s="125" t="e">
        <f>RZV158*[31]Loka!_xlbgnm.RZW16</f>
        <v>#REF!</v>
      </c>
      <c r="RZY158" s="62" t="s">
        <v>291</v>
      </c>
      <c r="RZZ158" s="123" t="e">
        <f>[32]Loka!#REF!</f>
        <v>#REF!</v>
      </c>
      <c r="SAA158" s="124" t="e">
        <f>[32]Loka!#REF!</f>
        <v>#REF!</v>
      </c>
      <c r="SAB158" s="125" t="e">
        <f>RZZ158*[31]Loka!_xlbgnm.SAA16</f>
        <v>#REF!</v>
      </c>
      <c r="SAC158" s="62" t="s">
        <v>291</v>
      </c>
      <c r="SAD158" s="123" t="e">
        <f>[32]Loka!#REF!</f>
        <v>#REF!</v>
      </c>
      <c r="SAE158" s="124" t="e">
        <f>[32]Loka!#REF!</f>
        <v>#REF!</v>
      </c>
      <c r="SAF158" s="125" t="e">
        <f>SAD158*[31]Loka!_xlbgnm.SAE16</f>
        <v>#REF!</v>
      </c>
      <c r="SAG158" s="62" t="s">
        <v>291</v>
      </c>
      <c r="SAH158" s="123" t="e">
        <f>[32]Loka!#REF!</f>
        <v>#REF!</v>
      </c>
      <c r="SAI158" s="124" t="e">
        <f>[32]Loka!#REF!</f>
        <v>#REF!</v>
      </c>
      <c r="SAJ158" s="125" t="e">
        <f>SAH158*[31]Loka!_xlbgnm.SAI16</f>
        <v>#REF!</v>
      </c>
      <c r="SAK158" s="62" t="s">
        <v>291</v>
      </c>
      <c r="SAL158" s="123" t="e">
        <f>[32]Loka!#REF!</f>
        <v>#REF!</v>
      </c>
      <c r="SAM158" s="124" t="e">
        <f>[32]Loka!#REF!</f>
        <v>#REF!</v>
      </c>
      <c r="SAN158" s="125" t="e">
        <f>SAL158*[31]Loka!_xlbgnm.SAM16</f>
        <v>#REF!</v>
      </c>
      <c r="SAO158" s="62" t="s">
        <v>291</v>
      </c>
      <c r="SAP158" s="123" t="e">
        <f>[32]Loka!#REF!</f>
        <v>#REF!</v>
      </c>
      <c r="SAQ158" s="124" t="e">
        <f>[32]Loka!#REF!</f>
        <v>#REF!</v>
      </c>
      <c r="SAR158" s="125" t="e">
        <f>SAP158*[31]Loka!_xlbgnm.SAQ16</f>
        <v>#REF!</v>
      </c>
      <c r="SAS158" s="62" t="s">
        <v>291</v>
      </c>
      <c r="SAT158" s="123" t="e">
        <f>[32]Loka!#REF!</f>
        <v>#REF!</v>
      </c>
      <c r="SAU158" s="124" t="e">
        <f>[32]Loka!#REF!</f>
        <v>#REF!</v>
      </c>
      <c r="SAV158" s="125" t="e">
        <f>SAT158*[31]Loka!_xlbgnm.SAU16</f>
        <v>#REF!</v>
      </c>
      <c r="SAW158" s="62" t="s">
        <v>291</v>
      </c>
      <c r="SAX158" s="123" t="e">
        <f>[32]Loka!#REF!</f>
        <v>#REF!</v>
      </c>
      <c r="SAY158" s="124" t="e">
        <f>[32]Loka!#REF!</f>
        <v>#REF!</v>
      </c>
      <c r="SAZ158" s="125" t="e">
        <f>SAX158*[31]Loka!_xlbgnm.SAY16</f>
        <v>#REF!</v>
      </c>
      <c r="SBA158" s="62" t="s">
        <v>291</v>
      </c>
      <c r="SBB158" s="123" t="e">
        <f>[32]Loka!#REF!</f>
        <v>#REF!</v>
      </c>
      <c r="SBC158" s="124" t="e">
        <f>[32]Loka!#REF!</f>
        <v>#REF!</v>
      </c>
      <c r="SBD158" s="125" t="e">
        <f>SBB158*[31]Loka!_xlbgnm.SBC16</f>
        <v>#REF!</v>
      </c>
      <c r="SBE158" s="62" t="s">
        <v>291</v>
      </c>
      <c r="SBF158" s="123" t="e">
        <f>[32]Loka!#REF!</f>
        <v>#REF!</v>
      </c>
      <c r="SBG158" s="124" t="e">
        <f>[32]Loka!#REF!</f>
        <v>#REF!</v>
      </c>
      <c r="SBH158" s="125" t="e">
        <f>SBF158*[31]Loka!_xlbgnm.SBG16</f>
        <v>#REF!</v>
      </c>
      <c r="SBI158" s="62" t="s">
        <v>291</v>
      </c>
      <c r="SBJ158" s="123" t="e">
        <f>[32]Loka!#REF!</f>
        <v>#REF!</v>
      </c>
      <c r="SBK158" s="124" t="e">
        <f>[32]Loka!#REF!</f>
        <v>#REF!</v>
      </c>
      <c r="SBL158" s="125" t="e">
        <f>SBJ158*[31]Loka!_xlbgnm.SBK16</f>
        <v>#REF!</v>
      </c>
      <c r="SBM158" s="62" t="s">
        <v>291</v>
      </c>
      <c r="SBN158" s="123" t="e">
        <f>[32]Loka!#REF!</f>
        <v>#REF!</v>
      </c>
      <c r="SBO158" s="124" t="e">
        <f>[32]Loka!#REF!</f>
        <v>#REF!</v>
      </c>
      <c r="SBP158" s="125" t="e">
        <f>SBN158*[31]Loka!_xlbgnm.SBO16</f>
        <v>#REF!</v>
      </c>
      <c r="SBQ158" s="62" t="s">
        <v>291</v>
      </c>
      <c r="SBR158" s="123" t="e">
        <f>[32]Loka!#REF!</f>
        <v>#REF!</v>
      </c>
      <c r="SBS158" s="124" t="e">
        <f>[32]Loka!#REF!</f>
        <v>#REF!</v>
      </c>
      <c r="SBT158" s="125" t="e">
        <f>SBR158*[31]Loka!_xlbgnm.SBS16</f>
        <v>#REF!</v>
      </c>
      <c r="SBU158" s="62" t="s">
        <v>291</v>
      </c>
      <c r="SBV158" s="123" t="e">
        <f>[32]Loka!#REF!</f>
        <v>#REF!</v>
      </c>
      <c r="SBW158" s="124" t="e">
        <f>[32]Loka!#REF!</f>
        <v>#REF!</v>
      </c>
      <c r="SBX158" s="125" t="e">
        <f>SBV158*[31]Loka!_xlbgnm.SBW16</f>
        <v>#REF!</v>
      </c>
      <c r="SBY158" s="62" t="s">
        <v>291</v>
      </c>
      <c r="SBZ158" s="123" t="e">
        <f>[32]Loka!#REF!</f>
        <v>#REF!</v>
      </c>
      <c r="SCA158" s="124" t="e">
        <f>[32]Loka!#REF!</f>
        <v>#REF!</v>
      </c>
      <c r="SCB158" s="125" t="e">
        <f>SBZ158*[31]Loka!_xlbgnm.SCA16</f>
        <v>#REF!</v>
      </c>
      <c r="SCC158" s="62" t="s">
        <v>291</v>
      </c>
      <c r="SCD158" s="123" t="e">
        <f>[32]Loka!#REF!</f>
        <v>#REF!</v>
      </c>
      <c r="SCE158" s="124" t="e">
        <f>[32]Loka!#REF!</f>
        <v>#REF!</v>
      </c>
      <c r="SCF158" s="125" t="e">
        <f>SCD158*[31]Loka!_xlbgnm.SCE16</f>
        <v>#REF!</v>
      </c>
      <c r="SCG158" s="62" t="s">
        <v>291</v>
      </c>
      <c r="SCH158" s="123" t="e">
        <f>[32]Loka!#REF!</f>
        <v>#REF!</v>
      </c>
      <c r="SCI158" s="124" t="e">
        <f>[32]Loka!#REF!</f>
        <v>#REF!</v>
      </c>
      <c r="SCJ158" s="125" t="e">
        <f>SCH158*[31]Loka!_xlbgnm.SCI16</f>
        <v>#REF!</v>
      </c>
      <c r="SCK158" s="62" t="s">
        <v>291</v>
      </c>
      <c r="SCL158" s="123" t="e">
        <f>[32]Loka!#REF!</f>
        <v>#REF!</v>
      </c>
      <c r="SCM158" s="124" t="e">
        <f>[32]Loka!#REF!</f>
        <v>#REF!</v>
      </c>
      <c r="SCN158" s="125" t="e">
        <f>SCL158*[31]Loka!_xlbgnm.SCM16</f>
        <v>#REF!</v>
      </c>
      <c r="SCO158" s="62" t="s">
        <v>291</v>
      </c>
      <c r="SCP158" s="123" t="e">
        <f>[32]Loka!#REF!</f>
        <v>#REF!</v>
      </c>
      <c r="SCQ158" s="124" t="e">
        <f>[32]Loka!#REF!</f>
        <v>#REF!</v>
      </c>
      <c r="SCR158" s="125" t="e">
        <f>SCP158*[31]Loka!_xlbgnm.SCQ16</f>
        <v>#REF!</v>
      </c>
      <c r="SCS158" s="62" t="s">
        <v>291</v>
      </c>
      <c r="SCT158" s="123" t="e">
        <f>[32]Loka!#REF!</f>
        <v>#REF!</v>
      </c>
      <c r="SCU158" s="124" t="e">
        <f>[32]Loka!#REF!</f>
        <v>#REF!</v>
      </c>
      <c r="SCV158" s="125" t="e">
        <f>SCT158*[31]Loka!_xlbgnm.SCU16</f>
        <v>#REF!</v>
      </c>
      <c r="SCW158" s="62" t="s">
        <v>291</v>
      </c>
      <c r="SCX158" s="123" t="e">
        <f>[32]Loka!#REF!</f>
        <v>#REF!</v>
      </c>
      <c r="SCY158" s="124" t="e">
        <f>[32]Loka!#REF!</f>
        <v>#REF!</v>
      </c>
      <c r="SCZ158" s="125" t="e">
        <f>SCX158*[31]Loka!_xlbgnm.SCY16</f>
        <v>#REF!</v>
      </c>
      <c r="SDA158" s="62" t="s">
        <v>291</v>
      </c>
      <c r="SDB158" s="123" t="e">
        <f>[32]Loka!#REF!</f>
        <v>#REF!</v>
      </c>
      <c r="SDC158" s="124" t="e">
        <f>[32]Loka!#REF!</f>
        <v>#REF!</v>
      </c>
      <c r="SDD158" s="125" t="e">
        <f>SDB158*[31]Loka!_xlbgnm.SDC16</f>
        <v>#REF!</v>
      </c>
      <c r="SDE158" s="62" t="s">
        <v>291</v>
      </c>
      <c r="SDF158" s="123" t="e">
        <f>[32]Loka!#REF!</f>
        <v>#REF!</v>
      </c>
      <c r="SDG158" s="124" t="e">
        <f>[32]Loka!#REF!</f>
        <v>#REF!</v>
      </c>
      <c r="SDH158" s="125" t="e">
        <f>SDF158*[31]Loka!_xlbgnm.SDG16</f>
        <v>#REF!</v>
      </c>
      <c r="SDI158" s="62" t="s">
        <v>291</v>
      </c>
      <c r="SDJ158" s="123" t="e">
        <f>[32]Loka!#REF!</f>
        <v>#REF!</v>
      </c>
      <c r="SDK158" s="124" t="e">
        <f>[32]Loka!#REF!</f>
        <v>#REF!</v>
      </c>
      <c r="SDL158" s="125" t="e">
        <f>SDJ158*[31]Loka!_xlbgnm.SDK16</f>
        <v>#REF!</v>
      </c>
      <c r="SDM158" s="62" t="s">
        <v>291</v>
      </c>
      <c r="SDN158" s="123" t="e">
        <f>[32]Loka!#REF!</f>
        <v>#REF!</v>
      </c>
      <c r="SDO158" s="124" t="e">
        <f>[32]Loka!#REF!</f>
        <v>#REF!</v>
      </c>
      <c r="SDP158" s="125" t="e">
        <f>SDN158*[31]Loka!_xlbgnm.SDO16</f>
        <v>#REF!</v>
      </c>
      <c r="SDQ158" s="62" t="s">
        <v>291</v>
      </c>
      <c r="SDR158" s="123" t="e">
        <f>[32]Loka!#REF!</f>
        <v>#REF!</v>
      </c>
      <c r="SDS158" s="124" t="e">
        <f>[32]Loka!#REF!</f>
        <v>#REF!</v>
      </c>
      <c r="SDT158" s="125" t="e">
        <f>SDR158*[31]Loka!_xlbgnm.SDS16</f>
        <v>#REF!</v>
      </c>
      <c r="SDU158" s="62" t="s">
        <v>291</v>
      </c>
      <c r="SDV158" s="123" t="e">
        <f>[32]Loka!#REF!</f>
        <v>#REF!</v>
      </c>
      <c r="SDW158" s="124" t="e">
        <f>[32]Loka!#REF!</f>
        <v>#REF!</v>
      </c>
      <c r="SDX158" s="125" t="e">
        <f>SDV158*[31]Loka!_xlbgnm.SDW16</f>
        <v>#REF!</v>
      </c>
      <c r="SDY158" s="62" t="s">
        <v>291</v>
      </c>
      <c r="SDZ158" s="123" t="e">
        <f>[32]Loka!#REF!</f>
        <v>#REF!</v>
      </c>
      <c r="SEA158" s="124" t="e">
        <f>[32]Loka!#REF!</f>
        <v>#REF!</v>
      </c>
      <c r="SEB158" s="125" t="e">
        <f>SDZ158*[31]Loka!_xlbgnm.SEA16</f>
        <v>#REF!</v>
      </c>
      <c r="SEC158" s="62" t="s">
        <v>291</v>
      </c>
      <c r="SED158" s="123" t="e">
        <f>[32]Loka!#REF!</f>
        <v>#REF!</v>
      </c>
      <c r="SEE158" s="124" t="e">
        <f>[32]Loka!#REF!</f>
        <v>#REF!</v>
      </c>
      <c r="SEF158" s="125" t="e">
        <f>SED158*[31]Loka!_xlbgnm.SEE16</f>
        <v>#REF!</v>
      </c>
      <c r="SEG158" s="62" t="s">
        <v>291</v>
      </c>
      <c r="SEH158" s="123" t="e">
        <f>[32]Loka!#REF!</f>
        <v>#REF!</v>
      </c>
      <c r="SEI158" s="124" t="e">
        <f>[32]Loka!#REF!</f>
        <v>#REF!</v>
      </c>
      <c r="SEJ158" s="125" t="e">
        <f>SEH158*[31]Loka!_xlbgnm.SEI16</f>
        <v>#REF!</v>
      </c>
      <c r="SEK158" s="62" t="s">
        <v>291</v>
      </c>
      <c r="SEL158" s="123" t="e">
        <f>[32]Loka!#REF!</f>
        <v>#REF!</v>
      </c>
      <c r="SEM158" s="124" t="e">
        <f>[32]Loka!#REF!</f>
        <v>#REF!</v>
      </c>
      <c r="SEN158" s="125" t="e">
        <f>SEL158*[31]Loka!_xlbgnm.SEM16</f>
        <v>#REF!</v>
      </c>
      <c r="SEO158" s="62" t="s">
        <v>291</v>
      </c>
      <c r="SEP158" s="123" t="e">
        <f>[32]Loka!#REF!</f>
        <v>#REF!</v>
      </c>
      <c r="SEQ158" s="124" t="e">
        <f>[32]Loka!#REF!</f>
        <v>#REF!</v>
      </c>
      <c r="SER158" s="125" t="e">
        <f>SEP158*[31]Loka!_xlbgnm.SEQ16</f>
        <v>#REF!</v>
      </c>
      <c r="SES158" s="62" t="s">
        <v>291</v>
      </c>
      <c r="SET158" s="123" t="e">
        <f>[32]Loka!#REF!</f>
        <v>#REF!</v>
      </c>
      <c r="SEU158" s="124" t="e">
        <f>[32]Loka!#REF!</f>
        <v>#REF!</v>
      </c>
      <c r="SEV158" s="125" t="e">
        <f>SET158*[31]Loka!_xlbgnm.SEU16</f>
        <v>#REF!</v>
      </c>
      <c r="SEW158" s="62" t="s">
        <v>291</v>
      </c>
      <c r="SEX158" s="123" t="e">
        <f>[32]Loka!#REF!</f>
        <v>#REF!</v>
      </c>
      <c r="SEY158" s="124" t="e">
        <f>[32]Loka!#REF!</f>
        <v>#REF!</v>
      </c>
      <c r="SEZ158" s="125" t="e">
        <f>SEX158*[31]Loka!_xlbgnm.SEY16</f>
        <v>#REF!</v>
      </c>
      <c r="SFA158" s="62" t="s">
        <v>291</v>
      </c>
      <c r="SFB158" s="123" t="e">
        <f>[32]Loka!#REF!</f>
        <v>#REF!</v>
      </c>
      <c r="SFC158" s="124" t="e">
        <f>[32]Loka!#REF!</f>
        <v>#REF!</v>
      </c>
      <c r="SFD158" s="125" t="e">
        <f>SFB158*[31]Loka!_xlbgnm.SFC16</f>
        <v>#REF!</v>
      </c>
      <c r="SFE158" s="62" t="s">
        <v>291</v>
      </c>
      <c r="SFF158" s="123" t="e">
        <f>[32]Loka!#REF!</f>
        <v>#REF!</v>
      </c>
      <c r="SFG158" s="124" t="e">
        <f>[32]Loka!#REF!</f>
        <v>#REF!</v>
      </c>
      <c r="SFH158" s="125" t="e">
        <f>SFF158*[31]Loka!_xlbgnm.SFG16</f>
        <v>#REF!</v>
      </c>
      <c r="SFI158" s="62" t="s">
        <v>291</v>
      </c>
      <c r="SFJ158" s="123" t="e">
        <f>[32]Loka!#REF!</f>
        <v>#REF!</v>
      </c>
      <c r="SFK158" s="124" t="e">
        <f>[32]Loka!#REF!</f>
        <v>#REF!</v>
      </c>
      <c r="SFL158" s="125" t="e">
        <f>SFJ158*[31]Loka!_xlbgnm.SFK16</f>
        <v>#REF!</v>
      </c>
      <c r="SFM158" s="62" t="s">
        <v>291</v>
      </c>
      <c r="SFN158" s="123" t="e">
        <f>[32]Loka!#REF!</f>
        <v>#REF!</v>
      </c>
      <c r="SFO158" s="124" t="e">
        <f>[32]Loka!#REF!</f>
        <v>#REF!</v>
      </c>
      <c r="SFP158" s="125" t="e">
        <f>SFN158*[31]Loka!_xlbgnm.SFO16</f>
        <v>#REF!</v>
      </c>
      <c r="SFQ158" s="62" t="s">
        <v>291</v>
      </c>
      <c r="SFR158" s="123" t="e">
        <f>[32]Loka!#REF!</f>
        <v>#REF!</v>
      </c>
      <c r="SFS158" s="124" t="e">
        <f>[32]Loka!#REF!</f>
        <v>#REF!</v>
      </c>
      <c r="SFT158" s="125" t="e">
        <f>SFR158*[31]Loka!_xlbgnm.SFS16</f>
        <v>#REF!</v>
      </c>
      <c r="SFU158" s="62" t="s">
        <v>291</v>
      </c>
      <c r="SFV158" s="123" t="e">
        <f>[32]Loka!#REF!</f>
        <v>#REF!</v>
      </c>
      <c r="SFW158" s="124" t="e">
        <f>[32]Loka!#REF!</f>
        <v>#REF!</v>
      </c>
      <c r="SFX158" s="125" t="e">
        <f>SFV158*[31]Loka!_xlbgnm.SFW16</f>
        <v>#REF!</v>
      </c>
      <c r="SFY158" s="62" t="s">
        <v>291</v>
      </c>
      <c r="SFZ158" s="123" t="e">
        <f>[32]Loka!#REF!</f>
        <v>#REF!</v>
      </c>
      <c r="SGA158" s="124" t="e">
        <f>[32]Loka!#REF!</f>
        <v>#REF!</v>
      </c>
      <c r="SGB158" s="125" t="e">
        <f>SFZ158*[31]Loka!_xlbgnm.SGA16</f>
        <v>#REF!</v>
      </c>
      <c r="SGC158" s="62" t="s">
        <v>291</v>
      </c>
      <c r="SGD158" s="123" t="e">
        <f>[32]Loka!#REF!</f>
        <v>#REF!</v>
      </c>
      <c r="SGE158" s="124" t="e">
        <f>[32]Loka!#REF!</f>
        <v>#REF!</v>
      </c>
      <c r="SGF158" s="125" t="e">
        <f>SGD158*[31]Loka!_xlbgnm.SGE16</f>
        <v>#REF!</v>
      </c>
      <c r="SGG158" s="62" t="s">
        <v>291</v>
      </c>
      <c r="SGH158" s="123" t="e">
        <f>[32]Loka!#REF!</f>
        <v>#REF!</v>
      </c>
      <c r="SGI158" s="124" t="e">
        <f>[32]Loka!#REF!</f>
        <v>#REF!</v>
      </c>
      <c r="SGJ158" s="125" t="e">
        <f>SGH158*[31]Loka!_xlbgnm.SGI16</f>
        <v>#REF!</v>
      </c>
      <c r="SGK158" s="62" t="s">
        <v>291</v>
      </c>
      <c r="SGL158" s="123" t="e">
        <f>[32]Loka!#REF!</f>
        <v>#REF!</v>
      </c>
      <c r="SGM158" s="124" t="e">
        <f>[32]Loka!#REF!</f>
        <v>#REF!</v>
      </c>
      <c r="SGN158" s="125" t="e">
        <f>SGL158*[31]Loka!_xlbgnm.SGM16</f>
        <v>#REF!</v>
      </c>
      <c r="SGO158" s="62" t="s">
        <v>291</v>
      </c>
      <c r="SGP158" s="123" t="e">
        <f>[32]Loka!#REF!</f>
        <v>#REF!</v>
      </c>
      <c r="SGQ158" s="124" t="e">
        <f>[32]Loka!#REF!</f>
        <v>#REF!</v>
      </c>
      <c r="SGR158" s="125" t="e">
        <f>SGP158*[31]Loka!_xlbgnm.SGQ16</f>
        <v>#REF!</v>
      </c>
      <c r="SGS158" s="62" t="s">
        <v>291</v>
      </c>
      <c r="SGT158" s="123" t="e">
        <f>[32]Loka!#REF!</f>
        <v>#REF!</v>
      </c>
      <c r="SGU158" s="124" t="e">
        <f>[32]Loka!#REF!</f>
        <v>#REF!</v>
      </c>
      <c r="SGV158" s="125" t="e">
        <f>SGT158*[31]Loka!_xlbgnm.SGU16</f>
        <v>#REF!</v>
      </c>
      <c r="SGW158" s="62" t="s">
        <v>291</v>
      </c>
      <c r="SGX158" s="123" t="e">
        <f>[32]Loka!#REF!</f>
        <v>#REF!</v>
      </c>
      <c r="SGY158" s="124" t="e">
        <f>[32]Loka!#REF!</f>
        <v>#REF!</v>
      </c>
      <c r="SGZ158" s="125" t="e">
        <f>SGX158*[31]Loka!_xlbgnm.SGY16</f>
        <v>#REF!</v>
      </c>
      <c r="SHA158" s="62" t="s">
        <v>291</v>
      </c>
      <c r="SHB158" s="123" t="e">
        <f>[32]Loka!#REF!</f>
        <v>#REF!</v>
      </c>
      <c r="SHC158" s="124" t="e">
        <f>[32]Loka!#REF!</f>
        <v>#REF!</v>
      </c>
      <c r="SHD158" s="125" t="e">
        <f>SHB158*[31]Loka!_xlbgnm.SHC16</f>
        <v>#REF!</v>
      </c>
      <c r="SHE158" s="62" t="s">
        <v>291</v>
      </c>
      <c r="SHF158" s="123" t="e">
        <f>[32]Loka!#REF!</f>
        <v>#REF!</v>
      </c>
      <c r="SHG158" s="124" t="e">
        <f>[32]Loka!#REF!</f>
        <v>#REF!</v>
      </c>
      <c r="SHH158" s="125" t="e">
        <f>SHF158*[31]Loka!_xlbgnm.SHG16</f>
        <v>#REF!</v>
      </c>
      <c r="SHI158" s="62" t="s">
        <v>291</v>
      </c>
      <c r="SHJ158" s="123" t="e">
        <f>[32]Loka!#REF!</f>
        <v>#REF!</v>
      </c>
      <c r="SHK158" s="124" t="e">
        <f>[32]Loka!#REF!</f>
        <v>#REF!</v>
      </c>
      <c r="SHL158" s="125" t="e">
        <f>SHJ158*[31]Loka!_xlbgnm.SHK16</f>
        <v>#REF!</v>
      </c>
      <c r="SHM158" s="62" t="s">
        <v>291</v>
      </c>
      <c r="SHN158" s="123" t="e">
        <f>[32]Loka!#REF!</f>
        <v>#REF!</v>
      </c>
      <c r="SHO158" s="124" t="e">
        <f>[32]Loka!#REF!</f>
        <v>#REF!</v>
      </c>
      <c r="SHP158" s="125" t="e">
        <f>SHN158*[31]Loka!_xlbgnm.SHO16</f>
        <v>#REF!</v>
      </c>
      <c r="SHQ158" s="62" t="s">
        <v>291</v>
      </c>
      <c r="SHR158" s="123" t="e">
        <f>[32]Loka!#REF!</f>
        <v>#REF!</v>
      </c>
      <c r="SHS158" s="124" t="e">
        <f>[32]Loka!#REF!</f>
        <v>#REF!</v>
      </c>
      <c r="SHT158" s="125" t="e">
        <f>SHR158*[31]Loka!_xlbgnm.SHS16</f>
        <v>#REF!</v>
      </c>
      <c r="SHU158" s="62" t="s">
        <v>291</v>
      </c>
      <c r="SHV158" s="123" t="e">
        <f>[32]Loka!#REF!</f>
        <v>#REF!</v>
      </c>
      <c r="SHW158" s="124" t="e">
        <f>[32]Loka!#REF!</f>
        <v>#REF!</v>
      </c>
      <c r="SHX158" s="125" t="e">
        <f>SHV158*[31]Loka!_xlbgnm.SHW16</f>
        <v>#REF!</v>
      </c>
      <c r="SHY158" s="62" t="s">
        <v>291</v>
      </c>
      <c r="SHZ158" s="123" t="e">
        <f>[32]Loka!#REF!</f>
        <v>#REF!</v>
      </c>
      <c r="SIA158" s="124" t="e">
        <f>[32]Loka!#REF!</f>
        <v>#REF!</v>
      </c>
      <c r="SIB158" s="125" t="e">
        <f>SHZ158*[31]Loka!_xlbgnm.SIA16</f>
        <v>#REF!</v>
      </c>
      <c r="SIC158" s="62" t="s">
        <v>291</v>
      </c>
      <c r="SID158" s="123" t="e">
        <f>[32]Loka!#REF!</f>
        <v>#REF!</v>
      </c>
      <c r="SIE158" s="124" t="e">
        <f>[32]Loka!#REF!</f>
        <v>#REF!</v>
      </c>
      <c r="SIF158" s="125" t="e">
        <f>SID158*[31]Loka!_xlbgnm.SIE16</f>
        <v>#REF!</v>
      </c>
      <c r="SIG158" s="62" t="s">
        <v>291</v>
      </c>
      <c r="SIH158" s="123" t="e">
        <f>[32]Loka!#REF!</f>
        <v>#REF!</v>
      </c>
      <c r="SII158" s="124" t="e">
        <f>[32]Loka!#REF!</f>
        <v>#REF!</v>
      </c>
      <c r="SIJ158" s="125" t="e">
        <f>SIH158*[31]Loka!_xlbgnm.SII16</f>
        <v>#REF!</v>
      </c>
      <c r="SIK158" s="62" t="s">
        <v>291</v>
      </c>
      <c r="SIL158" s="123" t="e">
        <f>[32]Loka!#REF!</f>
        <v>#REF!</v>
      </c>
      <c r="SIM158" s="124" t="e">
        <f>[32]Loka!#REF!</f>
        <v>#REF!</v>
      </c>
      <c r="SIN158" s="125" t="e">
        <f>SIL158*[31]Loka!_xlbgnm.SIM16</f>
        <v>#REF!</v>
      </c>
      <c r="SIO158" s="62" t="s">
        <v>291</v>
      </c>
      <c r="SIP158" s="123" t="e">
        <f>[32]Loka!#REF!</f>
        <v>#REF!</v>
      </c>
      <c r="SIQ158" s="124" t="e">
        <f>[32]Loka!#REF!</f>
        <v>#REF!</v>
      </c>
      <c r="SIR158" s="125" t="e">
        <f>SIP158*[31]Loka!_xlbgnm.SIQ16</f>
        <v>#REF!</v>
      </c>
      <c r="SIS158" s="62" t="s">
        <v>291</v>
      </c>
      <c r="SIT158" s="123" t="e">
        <f>[32]Loka!#REF!</f>
        <v>#REF!</v>
      </c>
      <c r="SIU158" s="124" t="e">
        <f>[32]Loka!#REF!</f>
        <v>#REF!</v>
      </c>
      <c r="SIV158" s="125" t="e">
        <f>SIT158*[31]Loka!_xlbgnm.SIU16</f>
        <v>#REF!</v>
      </c>
      <c r="SIW158" s="62" t="s">
        <v>291</v>
      </c>
      <c r="SIX158" s="123" t="e">
        <f>[32]Loka!#REF!</f>
        <v>#REF!</v>
      </c>
      <c r="SIY158" s="124" t="e">
        <f>[32]Loka!#REF!</f>
        <v>#REF!</v>
      </c>
      <c r="SIZ158" s="125" t="e">
        <f>SIX158*[31]Loka!_xlbgnm.SIY16</f>
        <v>#REF!</v>
      </c>
      <c r="SJA158" s="62" t="s">
        <v>291</v>
      </c>
      <c r="SJB158" s="123" t="e">
        <f>[32]Loka!#REF!</f>
        <v>#REF!</v>
      </c>
      <c r="SJC158" s="124" t="e">
        <f>[32]Loka!#REF!</f>
        <v>#REF!</v>
      </c>
      <c r="SJD158" s="125" t="e">
        <f>SJB158*[31]Loka!_xlbgnm.SJC16</f>
        <v>#REF!</v>
      </c>
      <c r="SJE158" s="62" t="s">
        <v>291</v>
      </c>
      <c r="SJF158" s="123" t="e">
        <f>[32]Loka!#REF!</f>
        <v>#REF!</v>
      </c>
      <c r="SJG158" s="124" t="e">
        <f>[32]Loka!#REF!</f>
        <v>#REF!</v>
      </c>
      <c r="SJH158" s="125" t="e">
        <f>SJF158*[31]Loka!_xlbgnm.SJG16</f>
        <v>#REF!</v>
      </c>
      <c r="SJI158" s="62" t="s">
        <v>291</v>
      </c>
      <c r="SJJ158" s="123" t="e">
        <f>[32]Loka!#REF!</f>
        <v>#REF!</v>
      </c>
      <c r="SJK158" s="124" t="e">
        <f>[32]Loka!#REF!</f>
        <v>#REF!</v>
      </c>
      <c r="SJL158" s="125" t="e">
        <f>SJJ158*[31]Loka!_xlbgnm.SJK16</f>
        <v>#REF!</v>
      </c>
      <c r="SJM158" s="62" t="s">
        <v>291</v>
      </c>
      <c r="SJN158" s="123" t="e">
        <f>[32]Loka!#REF!</f>
        <v>#REF!</v>
      </c>
      <c r="SJO158" s="124" t="e">
        <f>[32]Loka!#REF!</f>
        <v>#REF!</v>
      </c>
      <c r="SJP158" s="125" t="e">
        <f>SJN158*[31]Loka!_xlbgnm.SJO16</f>
        <v>#REF!</v>
      </c>
      <c r="SJQ158" s="62" t="s">
        <v>291</v>
      </c>
      <c r="SJR158" s="123" t="e">
        <f>[32]Loka!#REF!</f>
        <v>#REF!</v>
      </c>
      <c r="SJS158" s="124" t="e">
        <f>[32]Loka!#REF!</f>
        <v>#REF!</v>
      </c>
      <c r="SJT158" s="125" t="e">
        <f>SJR158*[31]Loka!_xlbgnm.SJS16</f>
        <v>#REF!</v>
      </c>
      <c r="SJU158" s="62" t="s">
        <v>291</v>
      </c>
      <c r="SJV158" s="123" t="e">
        <f>[32]Loka!#REF!</f>
        <v>#REF!</v>
      </c>
      <c r="SJW158" s="124" t="e">
        <f>[32]Loka!#REF!</f>
        <v>#REF!</v>
      </c>
      <c r="SJX158" s="125" t="e">
        <f>SJV158*[31]Loka!_xlbgnm.SJW16</f>
        <v>#REF!</v>
      </c>
      <c r="SJY158" s="62" t="s">
        <v>291</v>
      </c>
      <c r="SJZ158" s="123" t="e">
        <f>[32]Loka!#REF!</f>
        <v>#REF!</v>
      </c>
      <c r="SKA158" s="124" t="e">
        <f>[32]Loka!#REF!</f>
        <v>#REF!</v>
      </c>
      <c r="SKB158" s="125" t="e">
        <f>SJZ158*[31]Loka!_xlbgnm.SKA16</f>
        <v>#REF!</v>
      </c>
      <c r="SKC158" s="62" t="s">
        <v>291</v>
      </c>
      <c r="SKD158" s="123" t="e">
        <f>[32]Loka!#REF!</f>
        <v>#REF!</v>
      </c>
      <c r="SKE158" s="124" t="e">
        <f>[32]Loka!#REF!</f>
        <v>#REF!</v>
      </c>
      <c r="SKF158" s="125" t="e">
        <f>SKD158*[31]Loka!_xlbgnm.SKE16</f>
        <v>#REF!</v>
      </c>
      <c r="SKG158" s="62" t="s">
        <v>291</v>
      </c>
      <c r="SKH158" s="123" t="e">
        <f>[32]Loka!#REF!</f>
        <v>#REF!</v>
      </c>
      <c r="SKI158" s="124" t="e">
        <f>[32]Loka!#REF!</f>
        <v>#REF!</v>
      </c>
      <c r="SKJ158" s="125" t="e">
        <f>SKH158*[31]Loka!_xlbgnm.SKI16</f>
        <v>#REF!</v>
      </c>
      <c r="SKK158" s="62" t="s">
        <v>291</v>
      </c>
      <c r="SKL158" s="123" t="e">
        <f>[32]Loka!#REF!</f>
        <v>#REF!</v>
      </c>
      <c r="SKM158" s="124" t="e">
        <f>[32]Loka!#REF!</f>
        <v>#REF!</v>
      </c>
      <c r="SKN158" s="125" t="e">
        <f>SKL158*[31]Loka!_xlbgnm.SKM16</f>
        <v>#REF!</v>
      </c>
      <c r="SKO158" s="62" t="s">
        <v>291</v>
      </c>
      <c r="SKP158" s="123" t="e">
        <f>[32]Loka!#REF!</f>
        <v>#REF!</v>
      </c>
      <c r="SKQ158" s="124" t="e">
        <f>[32]Loka!#REF!</f>
        <v>#REF!</v>
      </c>
      <c r="SKR158" s="125" t="e">
        <f>SKP158*[31]Loka!_xlbgnm.SKQ16</f>
        <v>#REF!</v>
      </c>
      <c r="SKS158" s="62" t="s">
        <v>291</v>
      </c>
      <c r="SKT158" s="123" t="e">
        <f>[32]Loka!#REF!</f>
        <v>#REF!</v>
      </c>
      <c r="SKU158" s="124" t="e">
        <f>[32]Loka!#REF!</f>
        <v>#REF!</v>
      </c>
      <c r="SKV158" s="125" t="e">
        <f>SKT158*[31]Loka!_xlbgnm.SKU16</f>
        <v>#REF!</v>
      </c>
      <c r="SKW158" s="62" t="s">
        <v>291</v>
      </c>
      <c r="SKX158" s="123" t="e">
        <f>[32]Loka!#REF!</f>
        <v>#REF!</v>
      </c>
      <c r="SKY158" s="124" t="e">
        <f>[32]Loka!#REF!</f>
        <v>#REF!</v>
      </c>
      <c r="SKZ158" s="125" t="e">
        <f>SKX158*[31]Loka!_xlbgnm.SKY16</f>
        <v>#REF!</v>
      </c>
      <c r="SLA158" s="62" t="s">
        <v>291</v>
      </c>
      <c r="SLB158" s="123" t="e">
        <f>[32]Loka!#REF!</f>
        <v>#REF!</v>
      </c>
      <c r="SLC158" s="124" t="e">
        <f>[32]Loka!#REF!</f>
        <v>#REF!</v>
      </c>
      <c r="SLD158" s="125" t="e">
        <f>SLB158*[31]Loka!_xlbgnm.SLC16</f>
        <v>#REF!</v>
      </c>
      <c r="SLE158" s="62" t="s">
        <v>291</v>
      </c>
      <c r="SLF158" s="123" t="e">
        <f>[32]Loka!#REF!</f>
        <v>#REF!</v>
      </c>
      <c r="SLG158" s="124" t="e">
        <f>[32]Loka!#REF!</f>
        <v>#REF!</v>
      </c>
      <c r="SLH158" s="125" t="e">
        <f>SLF158*[31]Loka!_xlbgnm.SLG16</f>
        <v>#REF!</v>
      </c>
      <c r="SLI158" s="62" t="s">
        <v>291</v>
      </c>
      <c r="SLJ158" s="123" t="e">
        <f>[32]Loka!#REF!</f>
        <v>#REF!</v>
      </c>
      <c r="SLK158" s="124" t="e">
        <f>[32]Loka!#REF!</f>
        <v>#REF!</v>
      </c>
      <c r="SLL158" s="125" t="e">
        <f>SLJ158*[31]Loka!_xlbgnm.SLK16</f>
        <v>#REF!</v>
      </c>
      <c r="SLM158" s="62" t="s">
        <v>291</v>
      </c>
      <c r="SLN158" s="123" t="e">
        <f>[32]Loka!#REF!</f>
        <v>#REF!</v>
      </c>
      <c r="SLO158" s="124" t="e">
        <f>[32]Loka!#REF!</f>
        <v>#REF!</v>
      </c>
      <c r="SLP158" s="125" t="e">
        <f>SLN158*[31]Loka!_xlbgnm.SLO16</f>
        <v>#REF!</v>
      </c>
      <c r="SLQ158" s="62" t="s">
        <v>291</v>
      </c>
      <c r="SLR158" s="123" t="e">
        <f>[32]Loka!#REF!</f>
        <v>#REF!</v>
      </c>
      <c r="SLS158" s="124" t="e">
        <f>[32]Loka!#REF!</f>
        <v>#REF!</v>
      </c>
      <c r="SLT158" s="125" t="e">
        <f>SLR158*[31]Loka!_xlbgnm.SLS16</f>
        <v>#REF!</v>
      </c>
      <c r="SLU158" s="62" t="s">
        <v>291</v>
      </c>
      <c r="SLV158" s="123" t="e">
        <f>[32]Loka!#REF!</f>
        <v>#REF!</v>
      </c>
      <c r="SLW158" s="124" t="e">
        <f>[32]Loka!#REF!</f>
        <v>#REF!</v>
      </c>
      <c r="SLX158" s="125" t="e">
        <f>SLV158*[31]Loka!_xlbgnm.SLW16</f>
        <v>#REF!</v>
      </c>
      <c r="SLY158" s="62" t="s">
        <v>291</v>
      </c>
      <c r="SLZ158" s="123" t="e">
        <f>[32]Loka!#REF!</f>
        <v>#REF!</v>
      </c>
      <c r="SMA158" s="124" t="e">
        <f>[32]Loka!#REF!</f>
        <v>#REF!</v>
      </c>
      <c r="SMB158" s="125" t="e">
        <f>SLZ158*[31]Loka!_xlbgnm.SMA16</f>
        <v>#REF!</v>
      </c>
      <c r="SMC158" s="62" t="s">
        <v>291</v>
      </c>
      <c r="SMD158" s="123" t="e">
        <f>[32]Loka!#REF!</f>
        <v>#REF!</v>
      </c>
      <c r="SME158" s="124" t="e">
        <f>[32]Loka!#REF!</f>
        <v>#REF!</v>
      </c>
      <c r="SMF158" s="125" t="e">
        <f>SMD158*[31]Loka!_xlbgnm.SME16</f>
        <v>#REF!</v>
      </c>
      <c r="SMG158" s="62" t="s">
        <v>291</v>
      </c>
      <c r="SMH158" s="123" t="e">
        <f>[32]Loka!#REF!</f>
        <v>#REF!</v>
      </c>
      <c r="SMI158" s="124" t="e">
        <f>[32]Loka!#REF!</f>
        <v>#REF!</v>
      </c>
      <c r="SMJ158" s="125" t="e">
        <f>SMH158*[31]Loka!_xlbgnm.SMI16</f>
        <v>#REF!</v>
      </c>
      <c r="SMK158" s="62" t="s">
        <v>291</v>
      </c>
      <c r="SML158" s="123" t="e">
        <f>[32]Loka!#REF!</f>
        <v>#REF!</v>
      </c>
      <c r="SMM158" s="124" t="e">
        <f>[32]Loka!#REF!</f>
        <v>#REF!</v>
      </c>
      <c r="SMN158" s="125" t="e">
        <f>SML158*[31]Loka!_xlbgnm.SMM16</f>
        <v>#REF!</v>
      </c>
      <c r="SMO158" s="62" t="s">
        <v>291</v>
      </c>
      <c r="SMP158" s="123" t="e">
        <f>[32]Loka!#REF!</f>
        <v>#REF!</v>
      </c>
      <c r="SMQ158" s="124" t="e">
        <f>[32]Loka!#REF!</f>
        <v>#REF!</v>
      </c>
      <c r="SMR158" s="125" t="e">
        <f>SMP158*[31]Loka!_xlbgnm.SMQ16</f>
        <v>#REF!</v>
      </c>
      <c r="SMS158" s="62" t="s">
        <v>291</v>
      </c>
      <c r="SMT158" s="123" t="e">
        <f>[32]Loka!#REF!</f>
        <v>#REF!</v>
      </c>
      <c r="SMU158" s="124" t="e">
        <f>[32]Loka!#REF!</f>
        <v>#REF!</v>
      </c>
      <c r="SMV158" s="125" t="e">
        <f>SMT158*[31]Loka!_xlbgnm.SMU16</f>
        <v>#REF!</v>
      </c>
      <c r="SMW158" s="62" t="s">
        <v>291</v>
      </c>
      <c r="SMX158" s="123" t="e">
        <f>[32]Loka!#REF!</f>
        <v>#REF!</v>
      </c>
      <c r="SMY158" s="124" t="e">
        <f>[32]Loka!#REF!</f>
        <v>#REF!</v>
      </c>
      <c r="SMZ158" s="125" t="e">
        <f>SMX158*[31]Loka!_xlbgnm.SMY16</f>
        <v>#REF!</v>
      </c>
      <c r="SNA158" s="62" t="s">
        <v>291</v>
      </c>
      <c r="SNB158" s="123" t="e">
        <f>[32]Loka!#REF!</f>
        <v>#REF!</v>
      </c>
      <c r="SNC158" s="124" t="e">
        <f>[32]Loka!#REF!</f>
        <v>#REF!</v>
      </c>
      <c r="SND158" s="125" t="e">
        <f>SNB158*[31]Loka!_xlbgnm.SNC16</f>
        <v>#REF!</v>
      </c>
      <c r="SNE158" s="62" t="s">
        <v>291</v>
      </c>
      <c r="SNF158" s="123" t="e">
        <f>[32]Loka!#REF!</f>
        <v>#REF!</v>
      </c>
      <c r="SNG158" s="124" t="e">
        <f>[32]Loka!#REF!</f>
        <v>#REF!</v>
      </c>
      <c r="SNH158" s="125" t="e">
        <f>SNF158*[31]Loka!_xlbgnm.SNG16</f>
        <v>#REF!</v>
      </c>
      <c r="SNI158" s="62" t="s">
        <v>291</v>
      </c>
      <c r="SNJ158" s="123" t="e">
        <f>[32]Loka!#REF!</f>
        <v>#REF!</v>
      </c>
      <c r="SNK158" s="124" t="e">
        <f>[32]Loka!#REF!</f>
        <v>#REF!</v>
      </c>
      <c r="SNL158" s="125" t="e">
        <f>SNJ158*[31]Loka!_xlbgnm.SNK16</f>
        <v>#REF!</v>
      </c>
      <c r="SNM158" s="62" t="s">
        <v>291</v>
      </c>
      <c r="SNN158" s="123" t="e">
        <f>[32]Loka!#REF!</f>
        <v>#REF!</v>
      </c>
      <c r="SNO158" s="124" t="e">
        <f>[32]Loka!#REF!</f>
        <v>#REF!</v>
      </c>
      <c r="SNP158" s="125" t="e">
        <f>SNN158*[31]Loka!_xlbgnm.SNO16</f>
        <v>#REF!</v>
      </c>
      <c r="SNQ158" s="62" t="s">
        <v>291</v>
      </c>
      <c r="SNR158" s="123" t="e">
        <f>[32]Loka!#REF!</f>
        <v>#REF!</v>
      </c>
      <c r="SNS158" s="124" t="e">
        <f>[32]Loka!#REF!</f>
        <v>#REF!</v>
      </c>
      <c r="SNT158" s="125" t="e">
        <f>SNR158*[31]Loka!_xlbgnm.SNS16</f>
        <v>#REF!</v>
      </c>
      <c r="SNU158" s="62" t="s">
        <v>291</v>
      </c>
      <c r="SNV158" s="123" t="e">
        <f>[32]Loka!#REF!</f>
        <v>#REF!</v>
      </c>
      <c r="SNW158" s="124" t="e">
        <f>[32]Loka!#REF!</f>
        <v>#REF!</v>
      </c>
      <c r="SNX158" s="125" t="e">
        <f>SNV158*[31]Loka!_xlbgnm.SNW16</f>
        <v>#REF!</v>
      </c>
      <c r="SNY158" s="62" t="s">
        <v>291</v>
      </c>
      <c r="SNZ158" s="123" t="e">
        <f>[32]Loka!#REF!</f>
        <v>#REF!</v>
      </c>
      <c r="SOA158" s="124" t="e">
        <f>[32]Loka!#REF!</f>
        <v>#REF!</v>
      </c>
      <c r="SOB158" s="125" t="e">
        <f>SNZ158*[31]Loka!_xlbgnm.SOA16</f>
        <v>#REF!</v>
      </c>
      <c r="SOC158" s="62" t="s">
        <v>291</v>
      </c>
      <c r="SOD158" s="123" t="e">
        <f>[32]Loka!#REF!</f>
        <v>#REF!</v>
      </c>
      <c r="SOE158" s="124" t="e">
        <f>[32]Loka!#REF!</f>
        <v>#REF!</v>
      </c>
      <c r="SOF158" s="125" t="e">
        <f>SOD158*[31]Loka!_xlbgnm.SOE16</f>
        <v>#REF!</v>
      </c>
      <c r="SOG158" s="62" t="s">
        <v>291</v>
      </c>
      <c r="SOH158" s="123" t="e">
        <f>[32]Loka!#REF!</f>
        <v>#REF!</v>
      </c>
      <c r="SOI158" s="124" t="e">
        <f>[32]Loka!#REF!</f>
        <v>#REF!</v>
      </c>
      <c r="SOJ158" s="125" t="e">
        <f>SOH158*[31]Loka!_xlbgnm.SOI16</f>
        <v>#REF!</v>
      </c>
      <c r="SOK158" s="62" t="s">
        <v>291</v>
      </c>
      <c r="SOL158" s="123" t="e">
        <f>[32]Loka!#REF!</f>
        <v>#REF!</v>
      </c>
      <c r="SOM158" s="124" t="e">
        <f>[32]Loka!#REF!</f>
        <v>#REF!</v>
      </c>
      <c r="SON158" s="125" t="e">
        <f>SOL158*[31]Loka!_xlbgnm.SOM16</f>
        <v>#REF!</v>
      </c>
      <c r="SOO158" s="62" t="s">
        <v>291</v>
      </c>
      <c r="SOP158" s="123" t="e">
        <f>[32]Loka!#REF!</f>
        <v>#REF!</v>
      </c>
      <c r="SOQ158" s="124" t="e">
        <f>[32]Loka!#REF!</f>
        <v>#REF!</v>
      </c>
      <c r="SOR158" s="125" t="e">
        <f>SOP158*[31]Loka!_xlbgnm.SOQ16</f>
        <v>#REF!</v>
      </c>
      <c r="SOS158" s="62" t="s">
        <v>291</v>
      </c>
      <c r="SOT158" s="123" t="e">
        <f>[32]Loka!#REF!</f>
        <v>#REF!</v>
      </c>
      <c r="SOU158" s="124" t="e">
        <f>[32]Loka!#REF!</f>
        <v>#REF!</v>
      </c>
      <c r="SOV158" s="125" t="e">
        <f>SOT158*[31]Loka!_xlbgnm.SOU16</f>
        <v>#REF!</v>
      </c>
      <c r="SOW158" s="62" t="s">
        <v>291</v>
      </c>
      <c r="SOX158" s="123" t="e">
        <f>[32]Loka!#REF!</f>
        <v>#REF!</v>
      </c>
      <c r="SOY158" s="124" t="e">
        <f>[32]Loka!#REF!</f>
        <v>#REF!</v>
      </c>
      <c r="SOZ158" s="125" t="e">
        <f>SOX158*[31]Loka!_xlbgnm.SOY16</f>
        <v>#REF!</v>
      </c>
      <c r="SPA158" s="62" t="s">
        <v>291</v>
      </c>
      <c r="SPB158" s="123" t="e">
        <f>[32]Loka!#REF!</f>
        <v>#REF!</v>
      </c>
      <c r="SPC158" s="124" t="e">
        <f>[32]Loka!#REF!</f>
        <v>#REF!</v>
      </c>
      <c r="SPD158" s="125" t="e">
        <f>SPB158*[31]Loka!_xlbgnm.SPC16</f>
        <v>#REF!</v>
      </c>
      <c r="SPE158" s="62" t="s">
        <v>291</v>
      </c>
      <c r="SPF158" s="123" t="e">
        <f>[32]Loka!#REF!</f>
        <v>#REF!</v>
      </c>
      <c r="SPG158" s="124" t="e">
        <f>[32]Loka!#REF!</f>
        <v>#REF!</v>
      </c>
      <c r="SPH158" s="125" t="e">
        <f>SPF158*[31]Loka!_xlbgnm.SPG16</f>
        <v>#REF!</v>
      </c>
      <c r="SPI158" s="62" t="s">
        <v>291</v>
      </c>
      <c r="SPJ158" s="123" t="e">
        <f>[32]Loka!#REF!</f>
        <v>#REF!</v>
      </c>
      <c r="SPK158" s="124" t="e">
        <f>[32]Loka!#REF!</f>
        <v>#REF!</v>
      </c>
      <c r="SPL158" s="125" t="e">
        <f>SPJ158*[31]Loka!_xlbgnm.SPK16</f>
        <v>#REF!</v>
      </c>
      <c r="SPM158" s="62" t="s">
        <v>291</v>
      </c>
      <c r="SPN158" s="123" t="e">
        <f>[32]Loka!#REF!</f>
        <v>#REF!</v>
      </c>
      <c r="SPO158" s="124" t="e">
        <f>[32]Loka!#REF!</f>
        <v>#REF!</v>
      </c>
      <c r="SPP158" s="125" t="e">
        <f>SPN158*[31]Loka!_xlbgnm.SPO16</f>
        <v>#REF!</v>
      </c>
      <c r="SPQ158" s="62" t="s">
        <v>291</v>
      </c>
      <c r="SPR158" s="123" t="e">
        <f>[32]Loka!#REF!</f>
        <v>#REF!</v>
      </c>
      <c r="SPS158" s="124" t="e">
        <f>[32]Loka!#REF!</f>
        <v>#REF!</v>
      </c>
      <c r="SPT158" s="125" t="e">
        <f>SPR158*[31]Loka!_xlbgnm.SPS16</f>
        <v>#REF!</v>
      </c>
      <c r="SPU158" s="62" t="s">
        <v>291</v>
      </c>
      <c r="SPV158" s="123" t="e">
        <f>[32]Loka!#REF!</f>
        <v>#REF!</v>
      </c>
      <c r="SPW158" s="124" t="e">
        <f>[32]Loka!#REF!</f>
        <v>#REF!</v>
      </c>
      <c r="SPX158" s="125" t="e">
        <f>SPV158*[31]Loka!_xlbgnm.SPW16</f>
        <v>#REF!</v>
      </c>
      <c r="SPY158" s="62" t="s">
        <v>291</v>
      </c>
      <c r="SPZ158" s="123" t="e">
        <f>[32]Loka!#REF!</f>
        <v>#REF!</v>
      </c>
      <c r="SQA158" s="124" t="e">
        <f>[32]Loka!#REF!</f>
        <v>#REF!</v>
      </c>
      <c r="SQB158" s="125" t="e">
        <f>SPZ158*[31]Loka!_xlbgnm.SQA16</f>
        <v>#REF!</v>
      </c>
      <c r="SQC158" s="62" t="s">
        <v>291</v>
      </c>
      <c r="SQD158" s="123" t="e">
        <f>[32]Loka!#REF!</f>
        <v>#REF!</v>
      </c>
      <c r="SQE158" s="124" t="e">
        <f>[32]Loka!#REF!</f>
        <v>#REF!</v>
      </c>
      <c r="SQF158" s="125" t="e">
        <f>SQD158*[31]Loka!_xlbgnm.SQE16</f>
        <v>#REF!</v>
      </c>
      <c r="SQG158" s="62" t="s">
        <v>291</v>
      </c>
      <c r="SQH158" s="123" t="e">
        <f>[32]Loka!#REF!</f>
        <v>#REF!</v>
      </c>
      <c r="SQI158" s="124" t="e">
        <f>[32]Loka!#REF!</f>
        <v>#REF!</v>
      </c>
      <c r="SQJ158" s="125" t="e">
        <f>SQH158*[31]Loka!_xlbgnm.SQI16</f>
        <v>#REF!</v>
      </c>
      <c r="SQK158" s="62" t="s">
        <v>291</v>
      </c>
      <c r="SQL158" s="123" t="e">
        <f>[32]Loka!#REF!</f>
        <v>#REF!</v>
      </c>
      <c r="SQM158" s="124" t="e">
        <f>[32]Loka!#REF!</f>
        <v>#REF!</v>
      </c>
      <c r="SQN158" s="125" t="e">
        <f>SQL158*[31]Loka!_xlbgnm.SQM16</f>
        <v>#REF!</v>
      </c>
      <c r="SQO158" s="62" t="s">
        <v>291</v>
      </c>
      <c r="SQP158" s="123" t="e">
        <f>[32]Loka!#REF!</f>
        <v>#REF!</v>
      </c>
      <c r="SQQ158" s="124" t="e">
        <f>[32]Loka!#REF!</f>
        <v>#REF!</v>
      </c>
      <c r="SQR158" s="125" t="e">
        <f>SQP158*[31]Loka!_xlbgnm.SQQ16</f>
        <v>#REF!</v>
      </c>
      <c r="SQS158" s="62" t="s">
        <v>291</v>
      </c>
      <c r="SQT158" s="123" t="e">
        <f>[32]Loka!#REF!</f>
        <v>#REF!</v>
      </c>
      <c r="SQU158" s="124" t="e">
        <f>[32]Loka!#REF!</f>
        <v>#REF!</v>
      </c>
      <c r="SQV158" s="125" t="e">
        <f>SQT158*[31]Loka!_xlbgnm.SQU16</f>
        <v>#REF!</v>
      </c>
      <c r="SQW158" s="62" t="s">
        <v>291</v>
      </c>
      <c r="SQX158" s="123" t="e">
        <f>[32]Loka!#REF!</f>
        <v>#REF!</v>
      </c>
      <c r="SQY158" s="124" t="e">
        <f>[32]Loka!#REF!</f>
        <v>#REF!</v>
      </c>
      <c r="SQZ158" s="125" t="e">
        <f>SQX158*[31]Loka!_xlbgnm.SQY16</f>
        <v>#REF!</v>
      </c>
      <c r="SRA158" s="62" t="s">
        <v>291</v>
      </c>
      <c r="SRB158" s="123" t="e">
        <f>[32]Loka!#REF!</f>
        <v>#REF!</v>
      </c>
      <c r="SRC158" s="124" t="e">
        <f>[32]Loka!#REF!</f>
        <v>#REF!</v>
      </c>
      <c r="SRD158" s="125" t="e">
        <f>SRB158*[31]Loka!_xlbgnm.SRC16</f>
        <v>#REF!</v>
      </c>
      <c r="SRE158" s="62" t="s">
        <v>291</v>
      </c>
      <c r="SRF158" s="123" t="e">
        <f>[32]Loka!#REF!</f>
        <v>#REF!</v>
      </c>
      <c r="SRG158" s="124" t="e">
        <f>[32]Loka!#REF!</f>
        <v>#REF!</v>
      </c>
      <c r="SRH158" s="125" t="e">
        <f>SRF158*[31]Loka!_xlbgnm.SRG16</f>
        <v>#REF!</v>
      </c>
      <c r="SRI158" s="62" t="s">
        <v>291</v>
      </c>
      <c r="SRJ158" s="123" t="e">
        <f>[32]Loka!#REF!</f>
        <v>#REF!</v>
      </c>
      <c r="SRK158" s="124" t="e">
        <f>[32]Loka!#REF!</f>
        <v>#REF!</v>
      </c>
      <c r="SRL158" s="125" t="e">
        <f>SRJ158*[31]Loka!_xlbgnm.SRK16</f>
        <v>#REF!</v>
      </c>
      <c r="SRM158" s="62" t="s">
        <v>291</v>
      </c>
      <c r="SRN158" s="123" t="e">
        <f>[32]Loka!#REF!</f>
        <v>#REF!</v>
      </c>
      <c r="SRO158" s="124" t="e">
        <f>[32]Loka!#REF!</f>
        <v>#REF!</v>
      </c>
      <c r="SRP158" s="125" t="e">
        <f>SRN158*[31]Loka!_xlbgnm.SRO16</f>
        <v>#REF!</v>
      </c>
      <c r="SRQ158" s="62" t="s">
        <v>291</v>
      </c>
      <c r="SRR158" s="123" t="e">
        <f>[32]Loka!#REF!</f>
        <v>#REF!</v>
      </c>
      <c r="SRS158" s="124" t="e">
        <f>[32]Loka!#REF!</f>
        <v>#REF!</v>
      </c>
      <c r="SRT158" s="125" t="e">
        <f>SRR158*[31]Loka!_xlbgnm.SRS16</f>
        <v>#REF!</v>
      </c>
      <c r="SRU158" s="62" t="s">
        <v>291</v>
      </c>
      <c r="SRV158" s="123" t="e">
        <f>[32]Loka!#REF!</f>
        <v>#REF!</v>
      </c>
      <c r="SRW158" s="124" t="e">
        <f>[32]Loka!#REF!</f>
        <v>#REF!</v>
      </c>
      <c r="SRX158" s="125" t="e">
        <f>SRV158*[31]Loka!_xlbgnm.SRW16</f>
        <v>#REF!</v>
      </c>
      <c r="SRY158" s="62" t="s">
        <v>291</v>
      </c>
      <c r="SRZ158" s="123" t="e">
        <f>[32]Loka!#REF!</f>
        <v>#REF!</v>
      </c>
      <c r="SSA158" s="124" t="e">
        <f>[32]Loka!#REF!</f>
        <v>#REF!</v>
      </c>
      <c r="SSB158" s="125" t="e">
        <f>SRZ158*[31]Loka!_xlbgnm.SSA16</f>
        <v>#REF!</v>
      </c>
      <c r="SSC158" s="62" t="s">
        <v>291</v>
      </c>
      <c r="SSD158" s="123" t="e">
        <f>[32]Loka!#REF!</f>
        <v>#REF!</v>
      </c>
      <c r="SSE158" s="124" t="e">
        <f>[32]Loka!#REF!</f>
        <v>#REF!</v>
      </c>
      <c r="SSF158" s="125" t="e">
        <f>SSD158*[31]Loka!_xlbgnm.SSE16</f>
        <v>#REF!</v>
      </c>
      <c r="SSG158" s="62" t="s">
        <v>291</v>
      </c>
      <c r="SSH158" s="123" t="e">
        <f>[32]Loka!#REF!</f>
        <v>#REF!</v>
      </c>
      <c r="SSI158" s="124" t="e">
        <f>[32]Loka!#REF!</f>
        <v>#REF!</v>
      </c>
      <c r="SSJ158" s="125" t="e">
        <f>SSH158*[31]Loka!_xlbgnm.SSI16</f>
        <v>#REF!</v>
      </c>
      <c r="SSK158" s="62" t="s">
        <v>291</v>
      </c>
      <c r="SSL158" s="123" t="e">
        <f>[32]Loka!#REF!</f>
        <v>#REF!</v>
      </c>
      <c r="SSM158" s="124" t="e">
        <f>[32]Loka!#REF!</f>
        <v>#REF!</v>
      </c>
      <c r="SSN158" s="125" t="e">
        <f>SSL158*[31]Loka!_xlbgnm.SSM16</f>
        <v>#REF!</v>
      </c>
      <c r="SSO158" s="62" t="s">
        <v>291</v>
      </c>
      <c r="SSP158" s="123" t="e">
        <f>[32]Loka!#REF!</f>
        <v>#REF!</v>
      </c>
      <c r="SSQ158" s="124" t="e">
        <f>[32]Loka!#REF!</f>
        <v>#REF!</v>
      </c>
      <c r="SSR158" s="125" t="e">
        <f>SSP158*[31]Loka!_xlbgnm.SSQ16</f>
        <v>#REF!</v>
      </c>
      <c r="SSS158" s="62" t="s">
        <v>291</v>
      </c>
      <c r="SST158" s="123" t="e">
        <f>[32]Loka!#REF!</f>
        <v>#REF!</v>
      </c>
      <c r="SSU158" s="124" t="e">
        <f>[32]Loka!#REF!</f>
        <v>#REF!</v>
      </c>
      <c r="SSV158" s="125" t="e">
        <f>SST158*[31]Loka!_xlbgnm.SSU16</f>
        <v>#REF!</v>
      </c>
      <c r="SSW158" s="62" t="s">
        <v>291</v>
      </c>
      <c r="SSX158" s="123" t="e">
        <f>[32]Loka!#REF!</f>
        <v>#REF!</v>
      </c>
      <c r="SSY158" s="124" t="e">
        <f>[32]Loka!#REF!</f>
        <v>#REF!</v>
      </c>
      <c r="SSZ158" s="125" t="e">
        <f>SSX158*[31]Loka!_xlbgnm.SSY16</f>
        <v>#REF!</v>
      </c>
      <c r="STA158" s="62" t="s">
        <v>291</v>
      </c>
      <c r="STB158" s="123" t="e">
        <f>[32]Loka!#REF!</f>
        <v>#REF!</v>
      </c>
      <c r="STC158" s="124" t="e">
        <f>[32]Loka!#REF!</f>
        <v>#REF!</v>
      </c>
      <c r="STD158" s="125" t="e">
        <f>STB158*[31]Loka!_xlbgnm.STC16</f>
        <v>#REF!</v>
      </c>
      <c r="STE158" s="62" t="s">
        <v>291</v>
      </c>
      <c r="STF158" s="123" t="e">
        <f>[32]Loka!#REF!</f>
        <v>#REF!</v>
      </c>
      <c r="STG158" s="124" t="e">
        <f>[32]Loka!#REF!</f>
        <v>#REF!</v>
      </c>
      <c r="STH158" s="125" t="e">
        <f>STF158*[31]Loka!_xlbgnm.STG16</f>
        <v>#REF!</v>
      </c>
      <c r="STI158" s="62" t="s">
        <v>291</v>
      </c>
      <c r="STJ158" s="123" t="e">
        <f>[32]Loka!#REF!</f>
        <v>#REF!</v>
      </c>
      <c r="STK158" s="124" t="e">
        <f>[32]Loka!#REF!</f>
        <v>#REF!</v>
      </c>
      <c r="STL158" s="125" t="e">
        <f>STJ158*[31]Loka!_xlbgnm.STK16</f>
        <v>#REF!</v>
      </c>
      <c r="STM158" s="62" t="s">
        <v>291</v>
      </c>
      <c r="STN158" s="123" t="e">
        <f>[32]Loka!#REF!</f>
        <v>#REF!</v>
      </c>
      <c r="STO158" s="124" t="e">
        <f>[32]Loka!#REF!</f>
        <v>#REF!</v>
      </c>
      <c r="STP158" s="125" t="e">
        <f>STN158*[31]Loka!_xlbgnm.STO16</f>
        <v>#REF!</v>
      </c>
      <c r="STQ158" s="62" t="s">
        <v>291</v>
      </c>
      <c r="STR158" s="123" t="e">
        <f>[32]Loka!#REF!</f>
        <v>#REF!</v>
      </c>
      <c r="STS158" s="124" t="e">
        <f>[32]Loka!#REF!</f>
        <v>#REF!</v>
      </c>
      <c r="STT158" s="125" t="e">
        <f>STR158*[31]Loka!_xlbgnm.STS16</f>
        <v>#REF!</v>
      </c>
      <c r="STU158" s="62" t="s">
        <v>291</v>
      </c>
      <c r="STV158" s="123" t="e">
        <f>[32]Loka!#REF!</f>
        <v>#REF!</v>
      </c>
      <c r="STW158" s="124" t="e">
        <f>[32]Loka!#REF!</f>
        <v>#REF!</v>
      </c>
      <c r="STX158" s="125" t="e">
        <f>STV158*[31]Loka!_xlbgnm.STW16</f>
        <v>#REF!</v>
      </c>
      <c r="STY158" s="62" t="s">
        <v>291</v>
      </c>
      <c r="STZ158" s="123" t="e">
        <f>[32]Loka!#REF!</f>
        <v>#REF!</v>
      </c>
      <c r="SUA158" s="124" t="e">
        <f>[32]Loka!#REF!</f>
        <v>#REF!</v>
      </c>
      <c r="SUB158" s="125" t="e">
        <f>STZ158*[31]Loka!_xlbgnm.SUA16</f>
        <v>#REF!</v>
      </c>
      <c r="SUC158" s="62" t="s">
        <v>291</v>
      </c>
      <c r="SUD158" s="123" t="e">
        <f>[32]Loka!#REF!</f>
        <v>#REF!</v>
      </c>
      <c r="SUE158" s="124" t="e">
        <f>[32]Loka!#REF!</f>
        <v>#REF!</v>
      </c>
      <c r="SUF158" s="125" t="e">
        <f>SUD158*[31]Loka!_xlbgnm.SUE16</f>
        <v>#REF!</v>
      </c>
      <c r="SUG158" s="62" t="s">
        <v>291</v>
      </c>
      <c r="SUH158" s="123" t="e">
        <f>[32]Loka!#REF!</f>
        <v>#REF!</v>
      </c>
      <c r="SUI158" s="124" t="e">
        <f>[32]Loka!#REF!</f>
        <v>#REF!</v>
      </c>
      <c r="SUJ158" s="125" t="e">
        <f>SUH158*[31]Loka!_xlbgnm.SUI16</f>
        <v>#REF!</v>
      </c>
      <c r="SUK158" s="62" t="s">
        <v>291</v>
      </c>
      <c r="SUL158" s="123" t="e">
        <f>[32]Loka!#REF!</f>
        <v>#REF!</v>
      </c>
      <c r="SUM158" s="124" t="e">
        <f>[32]Loka!#REF!</f>
        <v>#REF!</v>
      </c>
      <c r="SUN158" s="125" t="e">
        <f>SUL158*[31]Loka!_xlbgnm.SUM16</f>
        <v>#REF!</v>
      </c>
      <c r="SUO158" s="62" t="s">
        <v>291</v>
      </c>
      <c r="SUP158" s="123" t="e">
        <f>[32]Loka!#REF!</f>
        <v>#REF!</v>
      </c>
      <c r="SUQ158" s="124" t="e">
        <f>[32]Loka!#REF!</f>
        <v>#REF!</v>
      </c>
      <c r="SUR158" s="125" t="e">
        <f>SUP158*[31]Loka!_xlbgnm.SUQ16</f>
        <v>#REF!</v>
      </c>
      <c r="SUS158" s="62" t="s">
        <v>291</v>
      </c>
      <c r="SUT158" s="123" t="e">
        <f>[32]Loka!#REF!</f>
        <v>#REF!</v>
      </c>
      <c r="SUU158" s="124" t="e">
        <f>[32]Loka!#REF!</f>
        <v>#REF!</v>
      </c>
      <c r="SUV158" s="125" t="e">
        <f>SUT158*[31]Loka!_xlbgnm.SUU16</f>
        <v>#REF!</v>
      </c>
      <c r="SUW158" s="62" t="s">
        <v>291</v>
      </c>
      <c r="SUX158" s="123" t="e">
        <f>[32]Loka!#REF!</f>
        <v>#REF!</v>
      </c>
      <c r="SUY158" s="124" t="e">
        <f>[32]Loka!#REF!</f>
        <v>#REF!</v>
      </c>
      <c r="SUZ158" s="125" t="e">
        <f>SUX158*[31]Loka!_xlbgnm.SUY16</f>
        <v>#REF!</v>
      </c>
      <c r="SVA158" s="62" t="s">
        <v>291</v>
      </c>
      <c r="SVB158" s="123" t="e">
        <f>[32]Loka!#REF!</f>
        <v>#REF!</v>
      </c>
      <c r="SVC158" s="124" t="e">
        <f>[32]Loka!#REF!</f>
        <v>#REF!</v>
      </c>
      <c r="SVD158" s="125" t="e">
        <f>SVB158*[31]Loka!_xlbgnm.SVC16</f>
        <v>#REF!</v>
      </c>
      <c r="SVE158" s="62" t="s">
        <v>291</v>
      </c>
      <c r="SVF158" s="123" t="e">
        <f>[32]Loka!#REF!</f>
        <v>#REF!</v>
      </c>
      <c r="SVG158" s="124" t="e">
        <f>[32]Loka!#REF!</f>
        <v>#REF!</v>
      </c>
      <c r="SVH158" s="125" t="e">
        <f>SVF158*[31]Loka!_xlbgnm.SVG16</f>
        <v>#REF!</v>
      </c>
      <c r="SVI158" s="62" t="s">
        <v>291</v>
      </c>
      <c r="SVJ158" s="123" t="e">
        <f>[32]Loka!#REF!</f>
        <v>#REF!</v>
      </c>
      <c r="SVK158" s="124" t="e">
        <f>[32]Loka!#REF!</f>
        <v>#REF!</v>
      </c>
      <c r="SVL158" s="125" t="e">
        <f>SVJ158*[31]Loka!_xlbgnm.SVK16</f>
        <v>#REF!</v>
      </c>
      <c r="SVM158" s="62" t="s">
        <v>291</v>
      </c>
      <c r="SVN158" s="123" t="e">
        <f>[32]Loka!#REF!</f>
        <v>#REF!</v>
      </c>
      <c r="SVO158" s="124" t="e">
        <f>[32]Loka!#REF!</f>
        <v>#REF!</v>
      </c>
      <c r="SVP158" s="125" t="e">
        <f>SVN158*[31]Loka!_xlbgnm.SVO16</f>
        <v>#REF!</v>
      </c>
      <c r="SVQ158" s="62" t="s">
        <v>291</v>
      </c>
      <c r="SVR158" s="123" t="e">
        <f>[32]Loka!#REF!</f>
        <v>#REF!</v>
      </c>
      <c r="SVS158" s="124" t="e">
        <f>[32]Loka!#REF!</f>
        <v>#REF!</v>
      </c>
      <c r="SVT158" s="125" t="e">
        <f>SVR158*[31]Loka!_xlbgnm.SVS16</f>
        <v>#REF!</v>
      </c>
      <c r="SVU158" s="62" t="s">
        <v>291</v>
      </c>
      <c r="SVV158" s="123" t="e">
        <f>[32]Loka!#REF!</f>
        <v>#REF!</v>
      </c>
      <c r="SVW158" s="124" t="e">
        <f>[32]Loka!#REF!</f>
        <v>#REF!</v>
      </c>
      <c r="SVX158" s="125" t="e">
        <f>SVV158*[31]Loka!_xlbgnm.SVW16</f>
        <v>#REF!</v>
      </c>
      <c r="SVY158" s="62" t="s">
        <v>291</v>
      </c>
      <c r="SVZ158" s="123" t="e">
        <f>[32]Loka!#REF!</f>
        <v>#REF!</v>
      </c>
      <c r="SWA158" s="124" t="e">
        <f>[32]Loka!#REF!</f>
        <v>#REF!</v>
      </c>
      <c r="SWB158" s="125" t="e">
        <f>SVZ158*[31]Loka!_xlbgnm.SWA16</f>
        <v>#REF!</v>
      </c>
      <c r="SWC158" s="62" t="s">
        <v>291</v>
      </c>
      <c r="SWD158" s="123" t="e">
        <f>[32]Loka!#REF!</f>
        <v>#REF!</v>
      </c>
      <c r="SWE158" s="124" t="e">
        <f>[32]Loka!#REF!</f>
        <v>#REF!</v>
      </c>
      <c r="SWF158" s="125" t="e">
        <f>SWD158*[31]Loka!_xlbgnm.SWE16</f>
        <v>#REF!</v>
      </c>
      <c r="SWG158" s="62" t="s">
        <v>291</v>
      </c>
      <c r="SWH158" s="123" t="e">
        <f>[32]Loka!#REF!</f>
        <v>#REF!</v>
      </c>
      <c r="SWI158" s="124" t="e">
        <f>[32]Loka!#REF!</f>
        <v>#REF!</v>
      </c>
      <c r="SWJ158" s="125" t="e">
        <f>SWH158*[31]Loka!_xlbgnm.SWI16</f>
        <v>#REF!</v>
      </c>
      <c r="SWK158" s="62" t="s">
        <v>291</v>
      </c>
      <c r="SWL158" s="123" t="e">
        <f>[32]Loka!#REF!</f>
        <v>#REF!</v>
      </c>
      <c r="SWM158" s="124" t="e">
        <f>[32]Loka!#REF!</f>
        <v>#REF!</v>
      </c>
      <c r="SWN158" s="125" t="e">
        <f>SWL158*[31]Loka!_xlbgnm.SWM16</f>
        <v>#REF!</v>
      </c>
      <c r="SWO158" s="62" t="s">
        <v>291</v>
      </c>
      <c r="SWP158" s="123" t="e">
        <f>[32]Loka!#REF!</f>
        <v>#REF!</v>
      </c>
      <c r="SWQ158" s="124" t="e">
        <f>[32]Loka!#REF!</f>
        <v>#REF!</v>
      </c>
      <c r="SWR158" s="125" t="e">
        <f>SWP158*[31]Loka!_xlbgnm.SWQ16</f>
        <v>#REF!</v>
      </c>
      <c r="SWS158" s="62" t="s">
        <v>291</v>
      </c>
      <c r="SWT158" s="123" t="e">
        <f>[32]Loka!#REF!</f>
        <v>#REF!</v>
      </c>
      <c r="SWU158" s="124" t="e">
        <f>[32]Loka!#REF!</f>
        <v>#REF!</v>
      </c>
      <c r="SWV158" s="125" t="e">
        <f>SWT158*[31]Loka!_xlbgnm.SWU16</f>
        <v>#REF!</v>
      </c>
      <c r="SWW158" s="62" t="s">
        <v>291</v>
      </c>
      <c r="SWX158" s="123" t="e">
        <f>[32]Loka!#REF!</f>
        <v>#REF!</v>
      </c>
      <c r="SWY158" s="124" t="e">
        <f>[32]Loka!#REF!</f>
        <v>#REF!</v>
      </c>
      <c r="SWZ158" s="125" t="e">
        <f>SWX158*[31]Loka!_xlbgnm.SWY16</f>
        <v>#REF!</v>
      </c>
      <c r="SXA158" s="62" t="s">
        <v>291</v>
      </c>
      <c r="SXB158" s="123" t="e">
        <f>[32]Loka!#REF!</f>
        <v>#REF!</v>
      </c>
      <c r="SXC158" s="124" t="e">
        <f>[32]Loka!#REF!</f>
        <v>#REF!</v>
      </c>
      <c r="SXD158" s="125" t="e">
        <f>SXB158*[31]Loka!_xlbgnm.SXC16</f>
        <v>#REF!</v>
      </c>
      <c r="SXE158" s="62" t="s">
        <v>291</v>
      </c>
      <c r="SXF158" s="123" t="e">
        <f>[32]Loka!#REF!</f>
        <v>#REF!</v>
      </c>
      <c r="SXG158" s="124" t="e">
        <f>[32]Loka!#REF!</f>
        <v>#REF!</v>
      </c>
      <c r="SXH158" s="125" t="e">
        <f>SXF158*[31]Loka!_xlbgnm.SXG16</f>
        <v>#REF!</v>
      </c>
      <c r="SXI158" s="62" t="s">
        <v>291</v>
      </c>
      <c r="SXJ158" s="123" t="e">
        <f>[32]Loka!#REF!</f>
        <v>#REF!</v>
      </c>
      <c r="SXK158" s="124" t="e">
        <f>[32]Loka!#REF!</f>
        <v>#REF!</v>
      </c>
      <c r="SXL158" s="125" t="e">
        <f>SXJ158*[31]Loka!_xlbgnm.SXK16</f>
        <v>#REF!</v>
      </c>
      <c r="SXM158" s="62" t="s">
        <v>291</v>
      </c>
      <c r="SXN158" s="123" t="e">
        <f>[32]Loka!#REF!</f>
        <v>#REF!</v>
      </c>
      <c r="SXO158" s="124" t="e">
        <f>[32]Loka!#REF!</f>
        <v>#REF!</v>
      </c>
      <c r="SXP158" s="125" t="e">
        <f>SXN158*[31]Loka!_xlbgnm.SXO16</f>
        <v>#REF!</v>
      </c>
      <c r="SXQ158" s="62" t="s">
        <v>291</v>
      </c>
      <c r="SXR158" s="123" t="e">
        <f>[32]Loka!#REF!</f>
        <v>#REF!</v>
      </c>
      <c r="SXS158" s="124" t="e">
        <f>[32]Loka!#REF!</f>
        <v>#REF!</v>
      </c>
      <c r="SXT158" s="125" t="e">
        <f>SXR158*[31]Loka!_xlbgnm.SXS16</f>
        <v>#REF!</v>
      </c>
      <c r="SXU158" s="62" t="s">
        <v>291</v>
      </c>
      <c r="SXV158" s="123" t="e">
        <f>[32]Loka!#REF!</f>
        <v>#REF!</v>
      </c>
      <c r="SXW158" s="124" t="e">
        <f>[32]Loka!#REF!</f>
        <v>#REF!</v>
      </c>
      <c r="SXX158" s="125" t="e">
        <f>SXV158*[31]Loka!_xlbgnm.SXW16</f>
        <v>#REF!</v>
      </c>
      <c r="SXY158" s="62" t="s">
        <v>291</v>
      </c>
      <c r="SXZ158" s="123" t="e">
        <f>[32]Loka!#REF!</f>
        <v>#REF!</v>
      </c>
      <c r="SYA158" s="124" t="e">
        <f>[32]Loka!#REF!</f>
        <v>#REF!</v>
      </c>
      <c r="SYB158" s="125" t="e">
        <f>SXZ158*[31]Loka!_xlbgnm.SYA16</f>
        <v>#REF!</v>
      </c>
      <c r="SYC158" s="62" t="s">
        <v>291</v>
      </c>
      <c r="SYD158" s="123" t="e">
        <f>[32]Loka!#REF!</f>
        <v>#REF!</v>
      </c>
      <c r="SYE158" s="124" t="e">
        <f>[32]Loka!#REF!</f>
        <v>#REF!</v>
      </c>
      <c r="SYF158" s="125" t="e">
        <f>SYD158*[31]Loka!_xlbgnm.SYE16</f>
        <v>#REF!</v>
      </c>
      <c r="SYG158" s="62" t="s">
        <v>291</v>
      </c>
      <c r="SYH158" s="123" t="e">
        <f>[32]Loka!#REF!</f>
        <v>#REF!</v>
      </c>
      <c r="SYI158" s="124" t="e">
        <f>[32]Loka!#REF!</f>
        <v>#REF!</v>
      </c>
      <c r="SYJ158" s="125" t="e">
        <f>SYH158*[31]Loka!_xlbgnm.SYI16</f>
        <v>#REF!</v>
      </c>
      <c r="SYK158" s="62" t="s">
        <v>291</v>
      </c>
      <c r="SYL158" s="123" t="e">
        <f>[32]Loka!#REF!</f>
        <v>#REF!</v>
      </c>
      <c r="SYM158" s="124" t="e">
        <f>[32]Loka!#REF!</f>
        <v>#REF!</v>
      </c>
      <c r="SYN158" s="125" t="e">
        <f>SYL158*[31]Loka!_xlbgnm.SYM16</f>
        <v>#REF!</v>
      </c>
      <c r="SYO158" s="62" t="s">
        <v>291</v>
      </c>
      <c r="SYP158" s="123" t="e">
        <f>[32]Loka!#REF!</f>
        <v>#REF!</v>
      </c>
      <c r="SYQ158" s="124" t="e">
        <f>[32]Loka!#REF!</f>
        <v>#REF!</v>
      </c>
      <c r="SYR158" s="125" t="e">
        <f>SYP158*[31]Loka!_xlbgnm.SYQ16</f>
        <v>#REF!</v>
      </c>
      <c r="SYS158" s="62" t="s">
        <v>291</v>
      </c>
      <c r="SYT158" s="123" t="e">
        <f>[32]Loka!#REF!</f>
        <v>#REF!</v>
      </c>
      <c r="SYU158" s="124" t="e">
        <f>[32]Loka!#REF!</f>
        <v>#REF!</v>
      </c>
      <c r="SYV158" s="125" t="e">
        <f>SYT158*[31]Loka!_xlbgnm.SYU16</f>
        <v>#REF!</v>
      </c>
      <c r="SYW158" s="62" t="s">
        <v>291</v>
      </c>
      <c r="SYX158" s="123" t="e">
        <f>[32]Loka!#REF!</f>
        <v>#REF!</v>
      </c>
      <c r="SYY158" s="124" t="e">
        <f>[32]Loka!#REF!</f>
        <v>#REF!</v>
      </c>
      <c r="SYZ158" s="125" t="e">
        <f>SYX158*[31]Loka!_xlbgnm.SYY16</f>
        <v>#REF!</v>
      </c>
      <c r="SZA158" s="62" t="s">
        <v>291</v>
      </c>
      <c r="SZB158" s="123" t="e">
        <f>[32]Loka!#REF!</f>
        <v>#REF!</v>
      </c>
      <c r="SZC158" s="124" t="e">
        <f>[32]Loka!#REF!</f>
        <v>#REF!</v>
      </c>
      <c r="SZD158" s="125" t="e">
        <f>SZB158*[31]Loka!_xlbgnm.SZC16</f>
        <v>#REF!</v>
      </c>
      <c r="SZE158" s="62" t="s">
        <v>291</v>
      </c>
      <c r="SZF158" s="123" t="e">
        <f>[32]Loka!#REF!</f>
        <v>#REF!</v>
      </c>
      <c r="SZG158" s="124" t="e">
        <f>[32]Loka!#REF!</f>
        <v>#REF!</v>
      </c>
      <c r="SZH158" s="125" t="e">
        <f>SZF158*[31]Loka!_xlbgnm.SZG16</f>
        <v>#REF!</v>
      </c>
      <c r="SZI158" s="62" t="s">
        <v>291</v>
      </c>
      <c r="SZJ158" s="123" t="e">
        <f>[32]Loka!#REF!</f>
        <v>#REF!</v>
      </c>
      <c r="SZK158" s="124" t="e">
        <f>[32]Loka!#REF!</f>
        <v>#REF!</v>
      </c>
      <c r="SZL158" s="125" t="e">
        <f>SZJ158*[31]Loka!_xlbgnm.SZK16</f>
        <v>#REF!</v>
      </c>
      <c r="SZM158" s="62" t="s">
        <v>291</v>
      </c>
      <c r="SZN158" s="123" t="e">
        <f>[32]Loka!#REF!</f>
        <v>#REF!</v>
      </c>
      <c r="SZO158" s="124" t="e">
        <f>[32]Loka!#REF!</f>
        <v>#REF!</v>
      </c>
      <c r="SZP158" s="125" t="e">
        <f>SZN158*[31]Loka!_xlbgnm.SZO16</f>
        <v>#REF!</v>
      </c>
      <c r="SZQ158" s="62" t="s">
        <v>291</v>
      </c>
      <c r="SZR158" s="123" t="e">
        <f>[32]Loka!#REF!</f>
        <v>#REF!</v>
      </c>
      <c r="SZS158" s="124" t="e">
        <f>[32]Loka!#REF!</f>
        <v>#REF!</v>
      </c>
      <c r="SZT158" s="125" t="e">
        <f>SZR158*[31]Loka!_xlbgnm.SZS16</f>
        <v>#REF!</v>
      </c>
      <c r="SZU158" s="62" t="s">
        <v>291</v>
      </c>
      <c r="SZV158" s="123" t="e">
        <f>[32]Loka!#REF!</f>
        <v>#REF!</v>
      </c>
      <c r="SZW158" s="124" t="e">
        <f>[32]Loka!#REF!</f>
        <v>#REF!</v>
      </c>
      <c r="SZX158" s="125" t="e">
        <f>SZV158*[31]Loka!_xlbgnm.SZW16</f>
        <v>#REF!</v>
      </c>
      <c r="SZY158" s="62" t="s">
        <v>291</v>
      </c>
      <c r="SZZ158" s="123" t="e">
        <f>[32]Loka!#REF!</f>
        <v>#REF!</v>
      </c>
      <c r="TAA158" s="124" t="e">
        <f>[32]Loka!#REF!</f>
        <v>#REF!</v>
      </c>
      <c r="TAB158" s="125" t="e">
        <f>SZZ158*[31]Loka!_xlbgnm.TAA16</f>
        <v>#REF!</v>
      </c>
      <c r="TAC158" s="62" t="s">
        <v>291</v>
      </c>
      <c r="TAD158" s="123" t="e">
        <f>[32]Loka!#REF!</f>
        <v>#REF!</v>
      </c>
      <c r="TAE158" s="124" t="e">
        <f>[32]Loka!#REF!</f>
        <v>#REF!</v>
      </c>
      <c r="TAF158" s="125" t="e">
        <f>TAD158*[31]Loka!_xlbgnm.TAE16</f>
        <v>#REF!</v>
      </c>
      <c r="TAG158" s="62" t="s">
        <v>291</v>
      </c>
      <c r="TAH158" s="123" t="e">
        <f>[32]Loka!#REF!</f>
        <v>#REF!</v>
      </c>
      <c r="TAI158" s="124" t="e">
        <f>[32]Loka!#REF!</f>
        <v>#REF!</v>
      </c>
      <c r="TAJ158" s="125" t="e">
        <f>TAH158*[31]Loka!_xlbgnm.TAI16</f>
        <v>#REF!</v>
      </c>
      <c r="TAK158" s="62" t="s">
        <v>291</v>
      </c>
      <c r="TAL158" s="123" t="e">
        <f>[32]Loka!#REF!</f>
        <v>#REF!</v>
      </c>
      <c r="TAM158" s="124" t="e">
        <f>[32]Loka!#REF!</f>
        <v>#REF!</v>
      </c>
      <c r="TAN158" s="125" t="e">
        <f>TAL158*[31]Loka!_xlbgnm.TAM16</f>
        <v>#REF!</v>
      </c>
      <c r="TAO158" s="62" t="s">
        <v>291</v>
      </c>
      <c r="TAP158" s="123" t="e">
        <f>[32]Loka!#REF!</f>
        <v>#REF!</v>
      </c>
      <c r="TAQ158" s="124" t="e">
        <f>[32]Loka!#REF!</f>
        <v>#REF!</v>
      </c>
      <c r="TAR158" s="125" t="e">
        <f>TAP158*[31]Loka!_xlbgnm.TAQ16</f>
        <v>#REF!</v>
      </c>
      <c r="TAS158" s="62" t="s">
        <v>291</v>
      </c>
      <c r="TAT158" s="123" t="e">
        <f>[32]Loka!#REF!</f>
        <v>#REF!</v>
      </c>
      <c r="TAU158" s="124" t="e">
        <f>[32]Loka!#REF!</f>
        <v>#REF!</v>
      </c>
      <c r="TAV158" s="125" t="e">
        <f>TAT158*[31]Loka!_xlbgnm.TAU16</f>
        <v>#REF!</v>
      </c>
      <c r="TAW158" s="62" t="s">
        <v>291</v>
      </c>
      <c r="TAX158" s="123" t="e">
        <f>[32]Loka!#REF!</f>
        <v>#REF!</v>
      </c>
      <c r="TAY158" s="124" t="e">
        <f>[32]Loka!#REF!</f>
        <v>#REF!</v>
      </c>
      <c r="TAZ158" s="125" t="e">
        <f>TAX158*[31]Loka!_xlbgnm.TAY16</f>
        <v>#REF!</v>
      </c>
      <c r="TBA158" s="62" t="s">
        <v>291</v>
      </c>
      <c r="TBB158" s="123" t="e">
        <f>[32]Loka!#REF!</f>
        <v>#REF!</v>
      </c>
      <c r="TBC158" s="124" t="e">
        <f>[32]Loka!#REF!</f>
        <v>#REF!</v>
      </c>
      <c r="TBD158" s="125" t="e">
        <f>TBB158*[31]Loka!_xlbgnm.TBC16</f>
        <v>#REF!</v>
      </c>
      <c r="TBE158" s="62" t="s">
        <v>291</v>
      </c>
      <c r="TBF158" s="123" t="e">
        <f>[32]Loka!#REF!</f>
        <v>#REF!</v>
      </c>
      <c r="TBG158" s="124" t="e">
        <f>[32]Loka!#REF!</f>
        <v>#REF!</v>
      </c>
      <c r="TBH158" s="125" t="e">
        <f>TBF158*[31]Loka!_xlbgnm.TBG16</f>
        <v>#REF!</v>
      </c>
      <c r="TBI158" s="62" t="s">
        <v>291</v>
      </c>
      <c r="TBJ158" s="123" t="e">
        <f>[32]Loka!#REF!</f>
        <v>#REF!</v>
      </c>
      <c r="TBK158" s="124" t="e">
        <f>[32]Loka!#REF!</f>
        <v>#REF!</v>
      </c>
      <c r="TBL158" s="125" t="e">
        <f>TBJ158*[31]Loka!_xlbgnm.TBK16</f>
        <v>#REF!</v>
      </c>
      <c r="TBM158" s="62" t="s">
        <v>291</v>
      </c>
      <c r="TBN158" s="123" t="e">
        <f>[32]Loka!#REF!</f>
        <v>#REF!</v>
      </c>
      <c r="TBO158" s="124" t="e">
        <f>[32]Loka!#REF!</f>
        <v>#REF!</v>
      </c>
      <c r="TBP158" s="125" t="e">
        <f>TBN158*[31]Loka!_xlbgnm.TBO16</f>
        <v>#REF!</v>
      </c>
      <c r="TBQ158" s="62" t="s">
        <v>291</v>
      </c>
      <c r="TBR158" s="123" t="e">
        <f>[32]Loka!#REF!</f>
        <v>#REF!</v>
      </c>
      <c r="TBS158" s="124" t="e">
        <f>[32]Loka!#REF!</f>
        <v>#REF!</v>
      </c>
      <c r="TBT158" s="125" t="e">
        <f>TBR158*[31]Loka!_xlbgnm.TBS16</f>
        <v>#REF!</v>
      </c>
      <c r="TBU158" s="62" t="s">
        <v>291</v>
      </c>
      <c r="TBV158" s="123" t="e">
        <f>[32]Loka!#REF!</f>
        <v>#REF!</v>
      </c>
      <c r="TBW158" s="124" t="e">
        <f>[32]Loka!#REF!</f>
        <v>#REF!</v>
      </c>
      <c r="TBX158" s="125" t="e">
        <f>TBV158*[31]Loka!_xlbgnm.TBW16</f>
        <v>#REF!</v>
      </c>
      <c r="TBY158" s="62" t="s">
        <v>291</v>
      </c>
      <c r="TBZ158" s="123" t="e">
        <f>[32]Loka!#REF!</f>
        <v>#REF!</v>
      </c>
      <c r="TCA158" s="124" t="e">
        <f>[32]Loka!#REF!</f>
        <v>#REF!</v>
      </c>
      <c r="TCB158" s="125" t="e">
        <f>TBZ158*[31]Loka!_xlbgnm.TCA16</f>
        <v>#REF!</v>
      </c>
      <c r="TCC158" s="62" t="s">
        <v>291</v>
      </c>
      <c r="TCD158" s="123" t="e">
        <f>[32]Loka!#REF!</f>
        <v>#REF!</v>
      </c>
      <c r="TCE158" s="124" t="e">
        <f>[32]Loka!#REF!</f>
        <v>#REF!</v>
      </c>
      <c r="TCF158" s="125" t="e">
        <f>TCD158*[31]Loka!_xlbgnm.TCE16</f>
        <v>#REF!</v>
      </c>
      <c r="TCG158" s="62" t="s">
        <v>291</v>
      </c>
      <c r="TCH158" s="123" t="e">
        <f>[32]Loka!#REF!</f>
        <v>#REF!</v>
      </c>
      <c r="TCI158" s="124" t="e">
        <f>[32]Loka!#REF!</f>
        <v>#REF!</v>
      </c>
      <c r="TCJ158" s="125" t="e">
        <f>TCH158*[31]Loka!_xlbgnm.TCI16</f>
        <v>#REF!</v>
      </c>
      <c r="TCK158" s="62" t="s">
        <v>291</v>
      </c>
      <c r="TCL158" s="123" t="e">
        <f>[32]Loka!#REF!</f>
        <v>#REF!</v>
      </c>
      <c r="TCM158" s="124" t="e">
        <f>[32]Loka!#REF!</f>
        <v>#REF!</v>
      </c>
      <c r="TCN158" s="125" t="e">
        <f>TCL158*[31]Loka!_xlbgnm.TCM16</f>
        <v>#REF!</v>
      </c>
      <c r="TCO158" s="62" t="s">
        <v>291</v>
      </c>
      <c r="TCP158" s="123" t="e">
        <f>[32]Loka!#REF!</f>
        <v>#REF!</v>
      </c>
      <c r="TCQ158" s="124" t="e">
        <f>[32]Loka!#REF!</f>
        <v>#REF!</v>
      </c>
      <c r="TCR158" s="125" t="e">
        <f>TCP158*[31]Loka!_xlbgnm.TCQ16</f>
        <v>#REF!</v>
      </c>
      <c r="TCS158" s="62" t="s">
        <v>291</v>
      </c>
      <c r="TCT158" s="123" t="e">
        <f>[32]Loka!#REF!</f>
        <v>#REF!</v>
      </c>
      <c r="TCU158" s="124" t="e">
        <f>[32]Loka!#REF!</f>
        <v>#REF!</v>
      </c>
      <c r="TCV158" s="125" t="e">
        <f>TCT158*[31]Loka!_xlbgnm.TCU16</f>
        <v>#REF!</v>
      </c>
      <c r="TCW158" s="62" t="s">
        <v>291</v>
      </c>
      <c r="TCX158" s="123" t="e">
        <f>[32]Loka!#REF!</f>
        <v>#REF!</v>
      </c>
      <c r="TCY158" s="124" t="e">
        <f>[32]Loka!#REF!</f>
        <v>#REF!</v>
      </c>
      <c r="TCZ158" s="125" t="e">
        <f>TCX158*[31]Loka!_xlbgnm.TCY16</f>
        <v>#REF!</v>
      </c>
      <c r="TDA158" s="62" t="s">
        <v>291</v>
      </c>
      <c r="TDB158" s="123" t="e">
        <f>[32]Loka!#REF!</f>
        <v>#REF!</v>
      </c>
      <c r="TDC158" s="124" t="e">
        <f>[32]Loka!#REF!</f>
        <v>#REF!</v>
      </c>
      <c r="TDD158" s="125" t="e">
        <f>TDB158*[31]Loka!_xlbgnm.TDC16</f>
        <v>#REF!</v>
      </c>
      <c r="TDE158" s="62" t="s">
        <v>291</v>
      </c>
      <c r="TDF158" s="123" t="e">
        <f>[32]Loka!#REF!</f>
        <v>#REF!</v>
      </c>
      <c r="TDG158" s="124" t="e">
        <f>[32]Loka!#REF!</f>
        <v>#REF!</v>
      </c>
      <c r="TDH158" s="125" t="e">
        <f>TDF158*[31]Loka!_xlbgnm.TDG16</f>
        <v>#REF!</v>
      </c>
      <c r="TDI158" s="62" t="s">
        <v>291</v>
      </c>
      <c r="TDJ158" s="123" t="e">
        <f>[32]Loka!#REF!</f>
        <v>#REF!</v>
      </c>
      <c r="TDK158" s="124" t="e">
        <f>[32]Loka!#REF!</f>
        <v>#REF!</v>
      </c>
      <c r="TDL158" s="125" t="e">
        <f>TDJ158*[31]Loka!_xlbgnm.TDK16</f>
        <v>#REF!</v>
      </c>
      <c r="TDM158" s="62" t="s">
        <v>291</v>
      </c>
      <c r="TDN158" s="123" t="e">
        <f>[32]Loka!#REF!</f>
        <v>#REF!</v>
      </c>
      <c r="TDO158" s="124" t="e">
        <f>[32]Loka!#REF!</f>
        <v>#REF!</v>
      </c>
      <c r="TDP158" s="125" t="e">
        <f>TDN158*[31]Loka!_xlbgnm.TDO16</f>
        <v>#REF!</v>
      </c>
      <c r="TDQ158" s="62" t="s">
        <v>291</v>
      </c>
      <c r="TDR158" s="123" t="e">
        <f>[32]Loka!#REF!</f>
        <v>#REF!</v>
      </c>
      <c r="TDS158" s="124" t="e">
        <f>[32]Loka!#REF!</f>
        <v>#REF!</v>
      </c>
      <c r="TDT158" s="125" t="e">
        <f>TDR158*[31]Loka!_xlbgnm.TDS16</f>
        <v>#REF!</v>
      </c>
      <c r="TDU158" s="62" t="s">
        <v>291</v>
      </c>
      <c r="TDV158" s="123" t="e">
        <f>[32]Loka!#REF!</f>
        <v>#REF!</v>
      </c>
      <c r="TDW158" s="124" t="e">
        <f>[32]Loka!#REF!</f>
        <v>#REF!</v>
      </c>
      <c r="TDX158" s="125" t="e">
        <f>TDV158*[31]Loka!_xlbgnm.TDW16</f>
        <v>#REF!</v>
      </c>
      <c r="TDY158" s="62" t="s">
        <v>291</v>
      </c>
      <c r="TDZ158" s="123" t="e">
        <f>[32]Loka!#REF!</f>
        <v>#REF!</v>
      </c>
      <c r="TEA158" s="124" t="e">
        <f>[32]Loka!#REF!</f>
        <v>#REF!</v>
      </c>
      <c r="TEB158" s="125" t="e">
        <f>TDZ158*[31]Loka!_xlbgnm.TEA16</f>
        <v>#REF!</v>
      </c>
      <c r="TEC158" s="62" t="s">
        <v>291</v>
      </c>
      <c r="TED158" s="123" t="e">
        <f>[32]Loka!#REF!</f>
        <v>#REF!</v>
      </c>
      <c r="TEE158" s="124" t="e">
        <f>[32]Loka!#REF!</f>
        <v>#REF!</v>
      </c>
      <c r="TEF158" s="125" t="e">
        <f>TED158*[31]Loka!_xlbgnm.TEE16</f>
        <v>#REF!</v>
      </c>
      <c r="TEG158" s="62" t="s">
        <v>291</v>
      </c>
      <c r="TEH158" s="123" t="e">
        <f>[32]Loka!#REF!</f>
        <v>#REF!</v>
      </c>
      <c r="TEI158" s="124" t="e">
        <f>[32]Loka!#REF!</f>
        <v>#REF!</v>
      </c>
      <c r="TEJ158" s="125" t="e">
        <f>TEH158*[31]Loka!_xlbgnm.TEI16</f>
        <v>#REF!</v>
      </c>
      <c r="TEK158" s="62" t="s">
        <v>291</v>
      </c>
      <c r="TEL158" s="123" t="e">
        <f>[32]Loka!#REF!</f>
        <v>#REF!</v>
      </c>
      <c r="TEM158" s="124" t="e">
        <f>[32]Loka!#REF!</f>
        <v>#REF!</v>
      </c>
      <c r="TEN158" s="125" t="e">
        <f>TEL158*[31]Loka!_xlbgnm.TEM16</f>
        <v>#REF!</v>
      </c>
      <c r="TEO158" s="62" t="s">
        <v>291</v>
      </c>
      <c r="TEP158" s="123" t="e">
        <f>[32]Loka!#REF!</f>
        <v>#REF!</v>
      </c>
      <c r="TEQ158" s="124" t="e">
        <f>[32]Loka!#REF!</f>
        <v>#REF!</v>
      </c>
      <c r="TER158" s="125" t="e">
        <f>TEP158*[31]Loka!_xlbgnm.TEQ16</f>
        <v>#REF!</v>
      </c>
      <c r="TES158" s="62" t="s">
        <v>291</v>
      </c>
      <c r="TET158" s="123" t="e">
        <f>[32]Loka!#REF!</f>
        <v>#REF!</v>
      </c>
      <c r="TEU158" s="124" t="e">
        <f>[32]Loka!#REF!</f>
        <v>#REF!</v>
      </c>
      <c r="TEV158" s="125" t="e">
        <f>TET158*[31]Loka!_xlbgnm.TEU16</f>
        <v>#REF!</v>
      </c>
      <c r="TEW158" s="62" t="s">
        <v>291</v>
      </c>
      <c r="TEX158" s="123" t="e">
        <f>[32]Loka!#REF!</f>
        <v>#REF!</v>
      </c>
      <c r="TEY158" s="124" t="e">
        <f>[32]Loka!#REF!</f>
        <v>#REF!</v>
      </c>
      <c r="TEZ158" s="125" t="e">
        <f>TEX158*[31]Loka!_xlbgnm.TEY16</f>
        <v>#REF!</v>
      </c>
      <c r="TFA158" s="62" t="s">
        <v>291</v>
      </c>
      <c r="TFB158" s="123" t="e">
        <f>[32]Loka!#REF!</f>
        <v>#REF!</v>
      </c>
      <c r="TFC158" s="124" t="e">
        <f>[32]Loka!#REF!</f>
        <v>#REF!</v>
      </c>
      <c r="TFD158" s="125" t="e">
        <f>TFB158*[31]Loka!_xlbgnm.TFC16</f>
        <v>#REF!</v>
      </c>
      <c r="TFE158" s="62" t="s">
        <v>291</v>
      </c>
      <c r="TFF158" s="123" t="e">
        <f>[32]Loka!#REF!</f>
        <v>#REF!</v>
      </c>
      <c r="TFG158" s="124" t="e">
        <f>[32]Loka!#REF!</f>
        <v>#REF!</v>
      </c>
      <c r="TFH158" s="125" t="e">
        <f>TFF158*[31]Loka!_xlbgnm.TFG16</f>
        <v>#REF!</v>
      </c>
      <c r="TFI158" s="62" t="s">
        <v>291</v>
      </c>
      <c r="TFJ158" s="123" t="e">
        <f>[32]Loka!#REF!</f>
        <v>#REF!</v>
      </c>
      <c r="TFK158" s="124" t="e">
        <f>[32]Loka!#REF!</f>
        <v>#REF!</v>
      </c>
      <c r="TFL158" s="125" t="e">
        <f>TFJ158*[31]Loka!_xlbgnm.TFK16</f>
        <v>#REF!</v>
      </c>
      <c r="TFM158" s="62" t="s">
        <v>291</v>
      </c>
      <c r="TFN158" s="123" t="e">
        <f>[32]Loka!#REF!</f>
        <v>#REF!</v>
      </c>
      <c r="TFO158" s="124" t="e">
        <f>[32]Loka!#REF!</f>
        <v>#REF!</v>
      </c>
      <c r="TFP158" s="125" t="e">
        <f>TFN158*[31]Loka!_xlbgnm.TFO16</f>
        <v>#REF!</v>
      </c>
      <c r="TFQ158" s="62" t="s">
        <v>291</v>
      </c>
      <c r="TFR158" s="123" t="e">
        <f>[32]Loka!#REF!</f>
        <v>#REF!</v>
      </c>
      <c r="TFS158" s="124" t="e">
        <f>[32]Loka!#REF!</f>
        <v>#REF!</v>
      </c>
      <c r="TFT158" s="125" t="e">
        <f>TFR158*[31]Loka!_xlbgnm.TFS16</f>
        <v>#REF!</v>
      </c>
      <c r="TFU158" s="62" t="s">
        <v>291</v>
      </c>
      <c r="TFV158" s="123" t="e">
        <f>[32]Loka!#REF!</f>
        <v>#REF!</v>
      </c>
      <c r="TFW158" s="124" t="e">
        <f>[32]Loka!#REF!</f>
        <v>#REF!</v>
      </c>
      <c r="TFX158" s="125" t="e">
        <f>TFV158*[31]Loka!_xlbgnm.TFW16</f>
        <v>#REF!</v>
      </c>
      <c r="TFY158" s="62" t="s">
        <v>291</v>
      </c>
      <c r="TFZ158" s="123" t="e">
        <f>[32]Loka!#REF!</f>
        <v>#REF!</v>
      </c>
      <c r="TGA158" s="124" t="e">
        <f>[32]Loka!#REF!</f>
        <v>#REF!</v>
      </c>
      <c r="TGB158" s="125" t="e">
        <f>TFZ158*[31]Loka!_xlbgnm.TGA16</f>
        <v>#REF!</v>
      </c>
      <c r="TGC158" s="62" t="s">
        <v>291</v>
      </c>
      <c r="TGD158" s="123" t="e">
        <f>[32]Loka!#REF!</f>
        <v>#REF!</v>
      </c>
      <c r="TGE158" s="124" t="e">
        <f>[32]Loka!#REF!</f>
        <v>#REF!</v>
      </c>
      <c r="TGF158" s="125" t="e">
        <f>TGD158*[31]Loka!_xlbgnm.TGE16</f>
        <v>#REF!</v>
      </c>
      <c r="TGG158" s="62" t="s">
        <v>291</v>
      </c>
      <c r="TGH158" s="123" t="e">
        <f>[32]Loka!#REF!</f>
        <v>#REF!</v>
      </c>
      <c r="TGI158" s="124" t="e">
        <f>[32]Loka!#REF!</f>
        <v>#REF!</v>
      </c>
      <c r="TGJ158" s="125" t="e">
        <f>TGH158*[31]Loka!_xlbgnm.TGI16</f>
        <v>#REF!</v>
      </c>
      <c r="TGK158" s="62" t="s">
        <v>291</v>
      </c>
      <c r="TGL158" s="123" t="e">
        <f>[32]Loka!#REF!</f>
        <v>#REF!</v>
      </c>
      <c r="TGM158" s="124" t="e">
        <f>[32]Loka!#REF!</f>
        <v>#REF!</v>
      </c>
      <c r="TGN158" s="125" t="e">
        <f>TGL158*[31]Loka!_xlbgnm.TGM16</f>
        <v>#REF!</v>
      </c>
      <c r="TGO158" s="62" t="s">
        <v>291</v>
      </c>
      <c r="TGP158" s="123" t="e">
        <f>[32]Loka!#REF!</f>
        <v>#REF!</v>
      </c>
      <c r="TGQ158" s="124" t="e">
        <f>[32]Loka!#REF!</f>
        <v>#REF!</v>
      </c>
      <c r="TGR158" s="125" t="e">
        <f>TGP158*[31]Loka!_xlbgnm.TGQ16</f>
        <v>#REF!</v>
      </c>
      <c r="TGS158" s="62" t="s">
        <v>291</v>
      </c>
      <c r="TGT158" s="123" t="e">
        <f>[32]Loka!#REF!</f>
        <v>#REF!</v>
      </c>
      <c r="TGU158" s="124" t="e">
        <f>[32]Loka!#REF!</f>
        <v>#REF!</v>
      </c>
      <c r="TGV158" s="125" t="e">
        <f>TGT158*[31]Loka!_xlbgnm.TGU16</f>
        <v>#REF!</v>
      </c>
      <c r="TGW158" s="62" t="s">
        <v>291</v>
      </c>
      <c r="TGX158" s="123" t="e">
        <f>[32]Loka!#REF!</f>
        <v>#REF!</v>
      </c>
      <c r="TGY158" s="124" t="e">
        <f>[32]Loka!#REF!</f>
        <v>#REF!</v>
      </c>
      <c r="TGZ158" s="125" t="e">
        <f>TGX158*[31]Loka!_xlbgnm.TGY16</f>
        <v>#REF!</v>
      </c>
      <c r="THA158" s="62" t="s">
        <v>291</v>
      </c>
      <c r="THB158" s="123" t="e">
        <f>[32]Loka!#REF!</f>
        <v>#REF!</v>
      </c>
      <c r="THC158" s="124" t="e">
        <f>[32]Loka!#REF!</f>
        <v>#REF!</v>
      </c>
      <c r="THD158" s="125" t="e">
        <f>THB158*[31]Loka!_xlbgnm.THC16</f>
        <v>#REF!</v>
      </c>
      <c r="THE158" s="62" t="s">
        <v>291</v>
      </c>
      <c r="THF158" s="123" t="e">
        <f>[32]Loka!#REF!</f>
        <v>#REF!</v>
      </c>
      <c r="THG158" s="124" t="e">
        <f>[32]Loka!#REF!</f>
        <v>#REF!</v>
      </c>
      <c r="THH158" s="125" t="e">
        <f>THF158*[31]Loka!_xlbgnm.THG16</f>
        <v>#REF!</v>
      </c>
      <c r="THI158" s="62" t="s">
        <v>291</v>
      </c>
      <c r="THJ158" s="123" t="e">
        <f>[32]Loka!#REF!</f>
        <v>#REF!</v>
      </c>
      <c r="THK158" s="124" t="e">
        <f>[32]Loka!#REF!</f>
        <v>#REF!</v>
      </c>
      <c r="THL158" s="125" t="e">
        <f>THJ158*[31]Loka!_xlbgnm.THK16</f>
        <v>#REF!</v>
      </c>
      <c r="THM158" s="62" t="s">
        <v>291</v>
      </c>
      <c r="THN158" s="123" t="e">
        <f>[32]Loka!#REF!</f>
        <v>#REF!</v>
      </c>
      <c r="THO158" s="124" t="e">
        <f>[32]Loka!#REF!</f>
        <v>#REF!</v>
      </c>
      <c r="THP158" s="125" t="e">
        <f>THN158*[31]Loka!_xlbgnm.THO16</f>
        <v>#REF!</v>
      </c>
      <c r="THQ158" s="62" t="s">
        <v>291</v>
      </c>
      <c r="THR158" s="123" t="e">
        <f>[32]Loka!#REF!</f>
        <v>#REF!</v>
      </c>
      <c r="THS158" s="124" t="e">
        <f>[32]Loka!#REF!</f>
        <v>#REF!</v>
      </c>
      <c r="THT158" s="125" t="e">
        <f>THR158*[31]Loka!_xlbgnm.THS16</f>
        <v>#REF!</v>
      </c>
      <c r="THU158" s="62" t="s">
        <v>291</v>
      </c>
      <c r="THV158" s="123" t="e">
        <f>[32]Loka!#REF!</f>
        <v>#REF!</v>
      </c>
      <c r="THW158" s="124" t="e">
        <f>[32]Loka!#REF!</f>
        <v>#REF!</v>
      </c>
      <c r="THX158" s="125" t="e">
        <f>THV158*[31]Loka!_xlbgnm.THW16</f>
        <v>#REF!</v>
      </c>
      <c r="THY158" s="62" t="s">
        <v>291</v>
      </c>
      <c r="THZ158" s="123" t="e">
        <f>[32]Loka!#REF!</f>
        <v>#REF!</v>
      </c>
      <c r="TIA158" s="124" t="e">
        <f>[32]Loka!#REF!</f>
        <v>#REF!</v>
      </c>
      <c r="TIB158" s="125" t="e">
        <f>THZ158*[31]Loka!_xlbgnm.TIA16</f>
        <v>#REF!</v>
      </c>
      <c r="TIC158" s="62" t="s">
        <v>291</v>
      </c>
      <c r="TID158" s="123" t="e">
        <f>[32]Loka!#REF!</f>
        <v>#REF!</v>
      </c>
      <c r="TIE158" s="124" t="e">
        <f>[32]Loka!#REF!</f>
        <v>#REF!</v>
      </c>
      <c r="TIF158" s="125" t="e">
        <f>TID158*[31]Loka!_xlbgnm.TIE16</f>
        <v>#REF!</v>
      </c>
      <c r="TIG158" s="62" t="s">
        <v>291</v>
      </c>
      <c r="TIH158" s="123" t="e">
        <f>[32]Loka!#REF!</f>
        <v>#REF!</v>
      </c>
      <c r="TII158" s="124" t="e">
        <f>[32]Loka!#REF!</f>
        <v>#REF!</v>
      </c>
      <c r="TIJ158" s="125" t="e">
        <f>TIH158*[31]Loka!_xlbgnm.TII16</f>
        <v>#REF!</v>
      </c>
      <c r="TIK158" s="62" t="s">
        <v>291</v>
      </c>
      <c r="TIL158" s="123" t="e">
        <f>[32]Loka!#REF!</f>
        <v>#REF!</v>
      </c>
      <c r="TIM158" s="124" t="e">
        <f>[32]Loka!#REF!</f>
        <v>#REF!</v>
      </c>
      <c r="TIN158" s="125" t="e">
        <f>TIL158*[31]Loka!_xlbgnm.TIM16</f>
        <v>#REF!</v>
      </c>
      <c r="TIO158" s="62" t="s">
        <v>291</v>
      </c>
      <c r="TIP158" s="123" t="e">
        <f>[32]Loka!#REF!</f>
        <v>#REF!</v>
      </c>
      <c r="TIQ158" s="124" t="e">
        <f>[32]Loka!#REF!</f>
        <v>#REF!</v>
      </c>
      <c r="TIR158" s="125" t="e">
        <f>TIP158*[31]Loka!_xlbgnm.TIQ16</f>
        <v>#REF!</v>
      </c>
      <c r="TIS158" s="62" t="s">
        <v>291</v>
      </c>
      <c r="TIT158" s="123" t="e">
        <f>[32]Loka!#REF!</f>
        <v>#REF!</v>
      </c>
      <c r="TIU158" s="124" t="e">
        <f>[32]Loka!#REF!</f>
        <v>#REF!</v>
      </c>
      <c r="TIV158" s="125" t="e">
        <f>TIT158*[31]Loka!_xlbgnm.TIU16</f>
        <v>#REF!</v>
      </c>
      <c r="TIW158" s="62" t="s">
        <v>291</v>
      </c>
      <c r="TIX158" s="123" t="e">
        <f>[32]Loka!#REF!</f>
        <v>#REF!</v>
      </c>
      <c r="TIY158" s="124" t="e">
        <f>[32]Loka!#REF!</f>
        <v>#REF!</v>
      </c>
      <c r="TIZ158" s="125" t="e">
        <f>TIX158*[31]Loka!_xlbgnm.TIY16</f>
        <v>#REF!</v>
      </c>
      <c r="TJA158" s="62" t="s">
        <v>291</v>
      </c>
      <c r="TJB158" s="123" t="e">
        <f>[32]Loka!#REF!</f>
        <v>#REF!</v>
      </c>
      <c r="TJC158" s="124" t="e">
        <f>[32]Loka!#REF!</f>
        <v>#REF!</v>
      </c>
      <c r="TJD158" s="125" t="e">
        <f>TJB158*[31]Loka!_xlbgnm.TJC16</f>
        <v>#REF!</v>
      </c>
      <c r="TJE158" s="62" t="s">
        <v>291</v>
      </c>
      <c r="TJF158" s="123" t="e">
        <f>[32]Loka!#REF!</f>
        <v>#REF!</v>
      </c>
      <c r="TJG158" s="124" t="e">
        <f>[32]Loka!#REF!</f>
        <v>#REF!</v>
      </c>
      <c r="TJH158" s="125" t="e">
        <f>TJF158*[31]Loka!_xlbgnm.TJG16</f>
        <v>#REF!</v>
      </c>
      <c r="TJI158" s="62" t="s">
        <v>291</v>
      </c>
      <c r="TJJ158" s="123" t="e">
        <f>[32]Loka!#REF!</f>
        <v>#REF!</v>
      </c>
      <c r="TJK158" s="124" t="e">
        <f>[32]Loka!#REF!</f>
        <v>#REF!</v>
      </c>
      <c r="TJL158" s="125" t="e">
        <f>TJJ158*[31]Loka!_xlbgnm.TJK16</f>
        <v>#REF!</v>
      </c>
      <c r="TJM158" s="62" t="s">
        <v>291</v>
      </c>
      <c r="TJN158" s="123" t="e">
        <f>[32]Loka!#REF!</f>
        <v>#REF!</v>
      </c>
      <c r="TJO158" s="124" t="e">
        <f>[32]Loka!#REF!</f>
        <v>#REF!</v>
      </c>
      <c r="TJP158" s="125" t="e">
        <f>TJN158*[31]Loka!_xlbgnm.TJO16</f>
        <v>#REF!</v>
      </c>
      <c r="TJQ158" s="62" t="s">
        <v>291</v>
      </c>
      <c r="TJR158" s="123" t="e">
        <f>[32]Loka!#REF!</f>
        <v>#REF!</v>
      </c>
      <c r="TJS158" s="124" t="e">
        <f>[32]Loka!#REF!</f>
        <v>#REF!</v>
      </c>
      <c r="TJT158" s="125" t="e">
        <f>TJR158*[31]Loka!_xlbgnm.TJS16</f>
        <v>#REF!</v>
      </c>
      <c r="TJU158" s="62" t="s">
        <v>291</v>
      </c>
      <c r="TJV158" s="123" t="e">
        <f>[32]Loka!#REF!</f>
        <v>#REF!</v>
      </c>
      <c r="TJW158" s="124" t="e">
        <f>[32]Loka!#REF!</f>
        <v>#REF!</v>
      </c>
      <c r="TJX158" s="125" t="e">
        <f>TJV158*[31]Loka!_xlbgnm.TJW16</f>
        <v>#REF!</v>
      </c>
      <c r="TJY158" s="62" t="s">
        <v>291</v>
      </c>
      <c r="TJZ158" s="123" t="e">
        <f>[32]Loka!#REF!</f>
        <v>#REF!</v>
      </c>
      <c r="TKA158" s="124" t="e">
        <f>[32]Loka!#REF!</f>
        <v>#REF!</v>
      </c>
      <c r="TKB158" s="125" t="e">
        <f>TJZ158*[31]Loka!_xlbgnm.TKA16</f>
        <v>#REF!</v>
      </c>
      <c r="TKC158" s="62" t="s">
        <v>291</v>
      </c>
      <c r="TKD158" s="123" t="e">
        <f>[32]Loka!#REF!</f>
        <v>#REF!</v>
      </c>
      <c r="TKE158" s="124" t="e">
        <f>[32]Loka!#REF!</f>
        <v>#REF!</v>
      </c>
      <c r="TKF158" s="125" t="e">
        <f>TKD158*[31]Loka!_xlbgnm.TKE16</f>
        <v>#REF!</v>
      </c>
      <c r="TKG158" s="62" t="s">
        <v>291</v>
      </c>
      <c r="TKH158" s="123" t="e">
        <f>[32]Loka!#REF!</f>
        <v>#REF!</v>
      </c>
      <c r="TKI158" s="124" t="e">
        <f>[32]Loka!#REF!</f>
        <v>#REF!</v>
      </c>
      <c r="TKJ158" s="125" t="e">
        <f>TKH158*[31]Loka!_xlbgnm.TKI16</f>
        <v>#REF!</v>
      </c>
      <c r="TKK158" s="62" t="s">
        <v>291</v>
      </c>
      <c r="TKL158" s="123" t="e">
        <f>[32]Loka!#REF!</f>
        <v>#REF!</v>
      </c>
      <c r="TKM158" s="124" t="e">
        <f>[32]Loka!#REF!</f>
        <v>#REF!</v>
      </c>
      <c r="TKN158" s="125" t="e">
        <f>TKL158*[31]Loka!_xlbgnm.TKM16</f>
        <v>#REF!</v>
      </c>
      <c r="TKO158" s="62" t="s">
        <v>291</v>
      </c>
      <c r="TKP158" s="123" t="e">
        <f>[32]Loka!#REF!</f>
        <v>#REF!</v>
      </c>
      <c r="TKQ158" s="124" t="e">
        <f>[32]Loka!#REF!</f>
        <v>#REF!</v>
      </c>
      <c r="TKR158" s="125" t="e">
        <f>TKP158*[31]Loka!_xlbgnm.TKQ16</f>
        <v>#REF!</v>
      </c>
      <c r="TKS158" s="62" t="s">
        <v>291</v>
      </c>
      <c r="TKT158" s="123" t="e">
        <f>[32]Loka!#REF!</f>
        <v>#REF!</v>
      </c>
      <c r="TKU158" s="124" t="e">
        <f>[32]Loka!#REF!</f>
        <v>#REF!</v>
      </c>
      <c r="TKV158" s="125" t="e">
        <f>TKT158*[31]Loka!_xlbgnm.TKU16</f>
        <v>#REF!</v>
      </c>
      <c r="TKW158" s="62" t="s">
        <v>291</v>
      </c>
      <c r="TKX158" s="123" t="e">
        <f>[32]Loka!#REF!</f>
        <v>#REF!</v>
      </c>
      <c r="TKY158" s="124" t="e">
        <f>[32]Loka!#REF!</f>
        <v>#REF!</v>
      </c>
      <c r="TKZ158" s="125" t="e">
        <f>TKX158*[31]Loka!_xlbgnm.TKY16</f>
        <v>#REF!</v>
      </c>
      <c r="TLA158" s="62" t="s">
        <v>291</v>
      </c>
      <c r="TLB158" s="123" t="e">
        <f>[32]Loka!#REF!</f>
        <v>#REF!</v>
      </c>
      <c r="TLC158" s="124" t="e">
        <f>[32]Loka!#REF!</f>
        <v>#REF!</v>
      </c>
      <c r="TLD158" s="125" t="e">
        <f>TLB158*[31]Loka!_xlbgnm.TLC16</f>
        <v>#REF!</v>
      </c>
      <c r="TLE158" s="62" t="s">
        <v>291</v>
      </c>
      <c r="TLF158" s="123" t="e">
        <f>[32]Loka!#REF!</f>
        <v>#REF!</v>
      </c>
      <c r="TLG158" s="124" t="e">
        <f>[32]Loka!#REF!</f>
        <v>#REF!</v>
      </c>
      <c r="TLH158" s="125" t="e">
        <f>TLF158*[31]Loka!_xlbgnm.TLG16</f>
        <v>#REF!</v>
      </c>
      <c r="TLI158" s="62" t="s">
        <v>291</v>
      </c>
      <c r="TLJ158" s="123" t="e">
        <f>[32]Loka!#REF!</f>
        <v>#REF!</v>
      </c>
      <c r="TLK158" s="124" t="e">
        <f>[32]Loka!#REF!</f>
        <v>#REF!</v>
      </c>
      <c r="TLL158" s="125" t="e">
        <f>TLJ158*[31]Loka!_xlbgnm.TLK16</f>
        <v>#REF!</v>
      </c>
      <c r="TLM158" s="62" t="s">
        <v>291</v>
      </c>
      <c r="TLN158" s="123" t="e">
        <f>[32]Loka!#REF!</f>
        <v>#REF!</v>
      </c>
      <c r="TLO158" s="124" t="e">
        <f>[32]Loka!#REF!</f>
        <v>#REF!</v>
      </c>
      <c r="TLP158" s="125" t="e">
        <f>TLN158*[31]Loka!_xlbgnm.TLO16</f>
        <v>#REF!</v>
      </c>
      <c r="TLQ158" s="62" t="s">
        <v>291</v>
      </c>
      <c r="TLR158" s="123" t="e">
        <f>[32]Loka!#REF!</f>
        <v>#REF!</v>
      </c>
      <c r="TLS158" s="124" t="e">
        <f>[32]Loka!#REF!</f>
        <v>#REF!</v>
      </c>
      <c r="TLT158" s="125" t="e">
        <f>TLR158*[31]Loka!_xlbgnm.TLS16</f>
        <v>#REF!</v>
      </c>
      <c r="TLU158" s="62" t="s">
        <v>291</v>
      </c>
      <c r="TLV158" s="123" t="e">
        <f>[32]Loka!#REF!</f>
        <v>#REF!</v>
      </c>
      <c r="TLW158" s="124" t="e">
        <f>[32]Loka!#REF!</f>
        <v>#REF!</v>
      </c>
      <c r="TLX158" s="125" t="e">
        <f>TLV158*[31]Loka!_xlbgnm.TLW16</f>
        <v>#REF!</v>
      </c>
      <c r="TLY158" s="62" t="s">
        <v>291</v>
      </c>
      <c r="TLZ158" s="123" t="e">
        <f>[32]Loka!#REF!</f>
        <v>#REF!</v>
      </c>
      <c r="TMA158" s="124" t="e">
        <f>[32]Loka!#REF!</f>
        <v>#REF!</v>
      </c>
      <c r="TMB158" s="125" t="e">
        <f>TLZ158*[31]Loka!_xlbgnm.TMA16</f>
        <v>#REF!</v>
      </c>
      <c r="TMC158" s="62" t="s">
        <v>291</v>
      </c>
      <c r="TMD158" s="123" t="e">
        <f>[32]Loka!#REF!</f>
        <v>#REF!</v>
      </c>
      <c r="TME158" s="124" t="e">
        <f>[32]Loka!#REF!</f>
        <v>#REF!</v>
      </c>
      <c r="TMF158" s="125" t="e">
        <f>TMD158*[31]Loka!_xlbgnm.TME16</f>
        <v>#REF!</v>
      </c>
      <c r="TMG158" s="62" t="s">
        <v>291</v>
      </c>
      <c r="TMH158" s="123" t="e">
        <f>[32]Loka!#REF!</f>
        <v>#REF!</v>
      </c>
      <c r="TMI158" s="124" t="e">
        <f>[32]Loka!#REF!</f>
        <v>#REF!</v>
      </c>
      <c r="TMJ158" s="125" t="e">
        <f>TMH158*[31]Loka!_xlbgnm.TMI16</f>
        <v>#REF!</v>
      </c>
      <c r="TMK158" s="62" t="s">
        <v>291</v>
      </c>
      <c r="TML158" s="123" t="e">
        <f>[32]Loka!#REF!</f>
        <v>#REF!</v>
      </c>
      <c r="TMM158" s="124" t="e">
        <f>[32]Loka!#REF!</f>
        <v>#REF!</v>
      </c>
      <c r="TMN158" s="125" t="e">
        <f>TML158*[31]Loka!_xlbgnm.TMM16</f>
        <v>#REF!</v>
      </c>
      <c r="TMO158" s="62" t="s">
        <v>291</v>
      </c>
      <c r="TMP158" s="123" t="e">
        <f>[32]Loka!#REF!</f>
        <v>#REF!</v>
      </c>
      <c r="TMQ158" s="124" t="e">
        <f>[32]Loka!#REF!</f>
        <v>#REF!</v>
      </c>
      <c r="TMR158" s="125" t="e">
        <f>TMP158*[31]Loka!_xlbgnm.TMQ16</f>
        <v>#REF!</v>
      </c>
      <c r="TMS158" s="62" t="s">
        <v>291</v>
      </c>
      <c r="TMT158" s="123" t="e">
        <f>[32]Loka!#REF!</f>
        <v>#REF!</v>
      </c>
      <c r="TMU158" s="124" t="e">
        <f>[32]Loka!#REF!</f>
        <v>#REF!</v>
      </c>
      <c r="TMV158" s="125" t="e">
        <f>TMT158*[31]Loka!_xlbgnm.TMU16</f>
        <v>#REF!</v>
      </c>
      <c r="TMW158" s="62" t="s">
        <v>291</v>
      </c>
      <c r="TMX158" s="123" t="e">
        <f>[32]Loka!#REF!</f>
        <v>#REF!</v>
      </c>
      <c r="TMY158" s="124" t="e">
        <f>[32]Loka!#REF!</f>
        <v>#REF!</v>
      </c>
      <c r="TMZ158" s="125" t="e">
        <f>TMX158*[31]Loka!_xlbgnm.TMY16</f>
        <v>#REF!</v>
      </c>
      <c r="TNA158" s="62" t="s">
        <v>291</v>
      </c>
      <c r="TNB158" s="123" t="e">
        <f>[32]Loka!#REF!</f>
        <v>#REF!</v>
      </c>
      <c r="TNC158" s="124" t="e">
        <f>[32]Loka!#REF!</f>
        <v>#REF!</v>
      </c>
      <c r="TND158" s="125" t="e">
        <f>TNB158*[31]Loka!_xlbgnm.TNC16</f>
        <v>#REF!</v>
      </c>
      <c r="TNE158" s="62" t="s">
        <v>291</v>
      </c>
      <c r="TNF158" s="123" t="e">
        <f>[32]Loka!#REF!</f>
        <v>#REF!</v>
      </c>
      <c r="TNG158" s="124" t="e">
        <f>[32]Loka!#REF!</f>
        <v>#REF!</v>
      </c>
      <c r="TNH158" s="125" t="e">
        <f>TNF158*[31]Loka!_xlbgnm.TNG16</f>
        <v>#REF!</v>
      </c>
      <c r="TNI158" s="62" t="s">
        <v>291</v>
      </c>
      <c r="TNJ158" s="123" t="e">
        <f>[32]Loka!#REF!</f>
        <v>#REF!</v>
      </c>
      <c r="TNK158" s="124" t="e">
        <f>[32]Loka!#REF!</f>
        <v>#REF!</v>
      </c>
      <c r="TNL158" s="125" t="e">
        <f>TNJ158*[31]Loka!_xlbgnm.TNK16</f>
        <v>#REF!</v>
      </c>
      <c r="TNM158" s="62" t="s">
        <v>291</v>
      </c>
      <c r="TNN158" s="123" t="e">
        <f>[32]Loka!#REF!</f>
        <v>#REF!</v>
      </c>
      <c r="TNO158" s="124" t="e">
        <f>[32]Loka!#REF!</f>
        <v>#REF!</v>
      </c>
      <c r="TNP158" s="125" t="e">
        <f>TNN158*[31]Loka!_xlbgnm.TNO16</f>
        <v>#REF!</v>
      </c>
      <c r="TNQ158" s="62" t="s">
        <v>291</v>
      </c>
      <c r="TNR158" s="123" t="e">
        <f>[32]Loka!#REF!</f>
        <v>#REF!</v>
      </c>
      <c r="TNS158" s="124" t="e">
        <f>[32]Loka!#REF!</f>
        <v>#REF!</v>
      </c>
      <c r="TNT158" s="125" t="e">
        <f>TNR158*[31]Loka!_xlbgnm.TNS16</f>
        <v>#REF!</v>
      </c>
      <c r="TNU158" s="62" t="s">
        <v>291</v>
      </c>
      <c r="TNV158" s="123" t="e">
        <f>[32]Loka!#REF!</f>
        <v>#REF!</v>
      </c>
      <c r="TNW158" s="124" t="e">
        <f>[32]Loka!#REF!</f>
        <v>#REF!</v>
      </c>
      <c r="TNX158" s="125" t="e">
        <f>TNV158*[31]Loka!_xlbgnm.TNW16</f>
        <v>#REF!</v>
      </c>
      <c r="TNY158" s="62" t="s">
        <v>291</v>
      </c>
      <c r="TNZ158" s="123" t="e">
        <f>[32]Loka!#REF!</f>
        <v>#REF!</v>
      </c>
      <c r="TOA158" s="124" t="e">
        <f>[32]Loka!#REF!</f>
        <v>#REF!</v>
      </c>
      <c r="TOB158" s="125" t="e">
        <f>TNZ158*[31]Loka!_xlbgnm.TOA16</f>
        <v>#REF!</v>
      </c>
      <c r="TOC158" s="62" t="s">
        <v>291</v>
      </c>
      <c r="TOD158" s="123" t="e">
        <f>[32]Loka!#REF!</f>
        <v>#REF!</v>
      </c>
      <c r="TOE158" s="124" t="e">
        <f>[32]Loka!#REF!</f>
        <v>#REF!</v>
      </c>
      <c r="TOF158" s="125" t="e">
        <f>TOD158*[31]Loka!_xlbgnm.TOE16</f>
        <v>#REF!</v>
      </c>
      <c r="TOG158" s="62" t="s">
        <v>291</v>
      </c>
      <c r="TOH158" s="123" t="e">
        <f>[32]Loka!#REF!</f>
        <v>#REF!</v>
      </c>
      <c r="TOI158" s="124" t="e">
        <f>[32]Loka!#REF!</f>
        <v>#REF!</v>
      </c>
      <c r="TOJ158" s="125" t="e">
        <f>TOH158*[31]Loka!_xlbgnm.TOI16</f>
        <v>#REF!</v>
      </c>
      <c r="TOK158" s="62" t="s">
        <v>291</v>
      </c>
      <c r="TOL158" s="123" t="e">
        <f>[32]Loka!#REF!</f>
        <v>#REF!</v>
      </c>
      <c r="TOM158" s="124" t="e">
        <f>[32]Loka!#REF!</f>
        <v>#REF!</v>
      </c>
      <c r="TON158" s="125" t="e">
        <f>TOL158*[31]Loka!_xlbgnm.TOM16</f>
        <v>#REF!</v>
      </c>
      <c r="TOO158" s="62" t="s">
        <v>291</v>
      </c>
      <c r="TOP158" s="123" t="e">
        <f>[32]Loka!#REF!</f>
        <v>#REF!</v>
      </c>
      <c r="TOQ158" s="124" t="e">
        <f>[32]Loka!#REF!</f>
        <v>#REF!</v>
      </c>
      <c r="TOR158" s="125" t="e">
        <f>TOP158*[31]Loka!_xlbgnm.TOQ16</f>
        <v>#REF!</v>
      </c>
      <c r="TOS158" s="62" t="s">
        <v>291</v>
      </c>
      <c r="TOT158" s="123" t="e">
        <f>[32]Loka!#REF!</f>
        <v>#REF!</v>
      </c>
      <c r="TOU158" s="124" t="e">
        <f>[32]Loka!#REF!</f>
        <v>#REF!</v>
      </c>
      <c r="TOV158" s="125" t="e">
        <f>TOT158*[31]Loka!_xlbgnm.TOU16</f>
        <v>#REF!</v>
      </c>
      <c r="TOW158" s="62" t="s">
        <v>291</v>
      </c>
      <c r="TOX158" s="123" t="e">
        <f>[32]Loka!#REF!</f>
        <v>#REF!</v>
      </c>
      <c r="TOY158" s="124" t="e">
        <f>[32]Loka!#REF!</f>
        <v>#REF!</v>
      </c>
      <c r="TOZ158" s="125" t="e">
        <f>TOX158*[31]Loka!_xlbgnm.TOY16</f>
        <v>#REF!</v>
      </c>
      <c r="TPA158" s="62" t="s">
        <v>291</v>
      </c>
      <c r="TPB158" s="123" t="e">
        <f>[32]Loka!#REF!</f>
        <v>#REF!</v>
      </c>
      <c r="TPC158" s="124" t="e">
        <f>[32]Loka!#REF!</f>
        <v>#REF!</v>
      </c>
      <c r="TPD158" s="125" t="e">
        <f>TPB158*[31]Loka!_xlbgnm.TPC16</f>
        <v>#REF!</v>
      </c>
      <c r="TPE158" s="62" t="s">
        <v>291</v>
      </c>
      <c r="TPF158" s="123" t="e">
        <f>[32]Loka!#REF!</f>
        <v>#REF!</v>
      </c>
      <c r="TPG158" s="124" t="e">
        <f>[32]Loka!#REF!</f>
        <v>#REF!</v>
      </c>
      <c r="TPH158" s="125" t="e">
        <f>TPF158*[31]Loka!_xlbgnm.TPG16</f>
        <v>#REF!</v>
      </c>
      <c r="TPI158" s="62" t="s">
        <v>291</v>
      </c>
      <c r="TPJ158" s="123" t="e">
        <f>[32]Loka!#REF!</f>
        <v>#REF!</v>
      </c>
      <c r="TPK158" s="124" t="e">
        <f>[32]Loka!#REF!</f>
        <v>#REF!</v>
      </c>
      <c r="TPL158" s="125" t="e">
        <f>TPJ158*[31]Loka!_xlbgnm.TPK16</f>
        <v>#REF!</v>
      </c>
      <c r="TPM158" s="62" t="s">
        <v>291</v>
      </c>
      <c r="TPN158" s="123" t="e">
        <f>[32]Loka!#REF!</f>
        <v>#REF!</v>
      </c>
      <c r="TPO158" s="124" t="e">
        <f>[32]Loka!#REF!</f>
        <v>#REF!</v>
      </c>
      <c r="TPP158" s="125" t="e">
        <f>TPN158*[31]Loka!_xlbgnm.TPO16</f>
        <v>#REF!</v>
      </c>
      <c r="TPQ158" s="62" t="s">
        <v>291</v>
      </c>
      <c r="TPR158" s="123" t="e">
        <f>[32]Loka!#REF!</f>
        <v>#REF!</v>
      </c>
      <c r="TPS158" s="124" t="e">
        <f>[32]Loka!#REF!</f>
        <v>#REF!</v>
      </c>
      <c r="TPT158" s="125" t="e">
        <f>TPR158*[31]Loka!_xlbgnm.TPS16</f>
        <v>#REF!</v>
      </c>
      <c r="TPU158" s="62" t="s">
        <v>291</v>
      </c>
      <c r="TPV158" s="123" t="e">
        <f>[32]Loka!#REF!</f>
        <v>#REF!</v>
      </c>
      <c r="TPW158" s="124" t="e">
        <f>[32]Loka!#REF!</f>
        <v>#REF!</v>
      </c>
      <c r="TPX158" s="125" t="e">
        <f>TPV158*[31]Loka!_xlbgnm.TPW16</f>
        <v>#REF!</v>
      </c>
      <c r="TPY158" s="62" t="s">
        <v>291</v>
      </c>
      <c r="TPZ158" s="123" t="e">
        <f>[32]Loka!#REF!</f>
        <v>#REF!</v>
      </c>
      <c r="TQA158" s="124" t="e">
        <f>[32]Loka!#REF!</f>
        <v>#REF!</v>
      </c>
      <c r="TQB158" s="125" t="e">
        <f>TPZ158*[31]Loka!_xlbgnm.TQA16</f>
        <v>#REF!</v>
      </c>
      <c r="TQC158" s="62" t="s">
        <v>291</v>
      </c>
      <c r="TQD158" s="123" t="e">
        <f>[32]Loka!#REF!</f>
        <v>#REF!</v>
      </c>
      <c r="TQE158" s="124" t="e">
        <f>[32]Loka!#REF!</f>
        <v>#REF!</v>
      </c>
      <c r="TQF158" s="125" t="e">
        <f>TQD158*[31]Loka!_xlbgnm.TQE16</f>
        <v>#REF!</v>
      </c>
      <c r="TQG158" s="62" t="s">
        <v>291</v>
      </c>
      <c r="TQH158" s="123" t="e">
        <f>[32]Loka!#REF!</f>
        <v>#REF!</v>
      </c>
      <c r="TQI158" s="124" t="e">
        <f>[32]Loka!#REF!</f>
        <v>#REF!</v>
      </c>
      <c r="TQJ158" s="125" t="e">
        <f>TQH158*[31]Loka!_xlbgnm.TQI16</f>
        <v>#REF!</v>
      </c>
      <c r="TQK158" s="62" t="s">
        <v>291</v>
      </c>
      <c r="TQL158" s="123" t="e">
        <f>[32]Loka!#REF!</f>
        <v>#REF!</v>
      </c>
      <c r="TQM158" s="124" t="e">
        <f>[32]Loka!#REF!</f>
        <v>#REF!</v>
      </c>
      <c r="TQN158" s="125" t="e">
        <f>TQL158*[31]Loka!_xlbgnm.TQM16</f>
        <v>#REF!</v>
      </c>
      <c r="TQO158" s="62" t="s">
        <v>291</v>
      </c>
      <c r="TQP158" s="123" t="e">
        <f>[32]Loka!#REF!</f>
        <v>#REF!</v>
      </c>
      <c r="TQQ158" s="124" t="e">
        <f>[32]Loka!#REF!</f>
        <v>#REF!</v>
      </c>
      <c r="TQR158" s="125" t="e">
        <f>TQP158*[31]Loka!_xlbgnm.TQQ16</f>
        <v>#REF!</v>
      </c>
      <c r="TQS158" s="62" t="s">
        <v>291</v>
      </c>
      <c r="TQT158" s="123" t="e">
        <f>[32]Loka!#REF!</f>
        <v>#REF!</v>
      </c>
      <c r="TQU158" s="124" t="e">
        <f>[32]Loka!#REF!</f>
        <v>#REF!</v>
      </c>
      <c r="TQV158" s="125" t="e">
        <f>TQT158*[31]Loka!_xlbgnm.TQU16</f>
        <v>#REF!</v>
      </c>
      <c r="TQW158" s="62" t="s">
        <v>291</v>
      </c>
      <c r="TQX158" s="123" t="e">
        <f>[32]Loka!#REF!</f>
        <v>#REF!</v>
      </c>
      <c r="TQY158" s="124" t="e">
        <f>[32]Loka!#REF!</f>
        <v>#REF!</v>
      </c>
      <c r="TQZ158" s="125" t="e">
        <f>TQX158*[31]Loka!_xlbgnm.TQY16</f>
        <v>#REF!</v>
      </c>
      <c r="TRA158" s="62" t="s">
        <v>291</v>
      </c>
      <c r="TRB158" s="123" t="e">
        <f>[32]Loka!#REF!</f>
        <v>#REF!</v>
      </c>
      <c r="TRC158" s="124" t="e">
        <f>[32]Loka!#REF!</f>
        <v>#REF!</v>
      </c>
      <c r="TRD158" s="125" t="e">
        <f>TRB158*[31]Loka!_xlbgnm.TRC16</f>
        <v>#REF!</v>
      </c>
      <c r="TRE158" s="62" t="s">
        <v>291</v>
      </c>
      <c r="TRF158" s="123" t="e">
        <f>[32]Loka!#REF!</f>
        <v>#REF!</v>
      </c>
      <c r="TRG158" s="124" t="e">
        <f>[32]Loka!#REF!</f>
        <v>#REF!</v>
      </c>
      <c r="TRH158" s="125" t="e">
        <f>TRF158*[31]Loka!_xlbgnm.TRG16</f>
        <v>#REF!</v>
      </c>
      <c r="TRI158" s="62" t="s">
        <v>291</v>
      </c>
      <c r="TRJ158" s="123" t="e">
        <f>[32]Loka!#REF!</f>
        <v>#REF!</v>
      </c>
      <c r="TRK158" s="124" t="e">
        <f>[32]Loka!#REF!</f>
        <v>#REF!</v>
      </c>
      <c r="TRL158" s="125" t="e">
        <f>TRJ158*[31]Loka!_xlbgnm.TRK16</f>
        <v>#REF!</v>
      </c>
      <c r="TRM158" s="62" t="s">
        <v>291</v>
      </c>
      <c r="TRN158" s="123" t="e">
        <f>[32]Loka!#REF!</f>
        <v>#REF!</v>
      </c>
      <c r="TRO158" s="124" t="e">
        <f>[32]Loka!#REF!</f>
        <v>#REF!</v>
      </c>
      <c r="TRP158" s="125" t="e">
        <f>TRN158*[31]Loka!_xlbgnm.TRO16</f>
        <v>#REF!</v>
      </c>
      <c r="TRQ158" s="62" t="s">
        <v>291</v>
      </c>
      <c r="TRR158" s="123" t="e">
        <f>[32]Loka!#REF!</f>
        <v>#REF!</v>
      </c>
      <c r="TRS158" s="124" t="e">
        <f>[32]Loka!#REF!</f>
        <v>#REF!</v>
      </c>
      <c r="TRT158" s="125" t="e">
        <f>TRR158*[31]Loka!_xlbgnm.TRS16</f>
        <v>#REF!</v>
      </c>
      <c r="TRU158" s="62" t="s">
        <v>291</v>
      </c>
      <c r="TRV158" s="123" t="e">
        <f>[32]Loka!#REF!</f>
        <v>#REF!</v>
      </c>
      <c r="TRW158" s="124" t="e">
        <f>[32]Loka!#REF!</f>
        <v>#REF!</v>
      </c>
      <c r="TRX158" s="125" t="e">
        <f>TRV158*[31]Loka!_xlbgnm.TRW16</f>
        <v>#REF!</v>
      </c>
      <c r="TRY158" s="62" t="s">
        <v>291</v>
      </c>
      <c r="TRZ158" s="123" t="e">
        <f>[32]Loka!#REF!</f>
        <v>#REF!</v>
      </c>
      <c r="TSA158" s="124" t="e">
        <f>[32]Loka!#REF!</f>
        <v>#REF!</v>
      </c>
      <c r="TSB158" s="125" t="e">
        <f>TRZ158*[31]Loka!_xlbgnm.TSA16</f>
        <v>#REF!</v>
      </c>
      <c r="TSC158" s="62" t="s">
        <v>291</v>
      </c>
      <c r="TSD158" s="123" t="e">
        <f>[32]Loka!#REF!</f>
        <v>#REF!</v>
      </c>
      <c r="TSE158" s="124" t="e">
        <f>[32]Loka!#REF!</f>
        <v>#REF!</v>
      </c>
      <c r="TSF158" s="125" t="e">
        <f>TSD158*[31]Loka!_xlbgnm.TSE16</f>
        <v>#REF!</v>
      </c>
      <c r="TSG158" s="62" t="s">
        <v>291</v>
      </c>
      <c r="TSH158" s="123" t="e">
        <f>[32]Loka!#REF!</f>
        <v>#REF!</v>
      </c>
      <c r="TSI158" s="124" t="e">
        <f>[32]Loka!#REF!</f>
        <v>#REF!</v>
      </c>
      <c r="TSJ158" s="125" t="e">
        <f>TSH158*[31]Loka!_xlbgnm.TSI16</f>
        <v>#REF!</v>
      </c>
      <c r="TSK158" s="62" t="s">
        <v>291</v>
      </c>
      <c r="TSL158" s="123" t="e">
        <f>[32]Loka!#REF!</f>
        <v>#REF!</v>
      </c>
      <c r="TSM158" s="124" t="e">
        <f>[32]Loka!#REF!</f>
        <v>#REF!</v>
      </c>
      <c r="TSN158" s="125" t="e">
        <f>TSL158*[31]Loka!_xlbgnm.TSM16</f>
        <v>#REF!</v>
      </c>
      <c r="TSO158" s="62" t="s">
        <v>291</v>
      </c>
      <c r="TSP158" s="123" t="e">
        <f>[32]Loka!#REF!</f>
        <v>#REF!</v>
      </c>
      <c r="TSQ158" s="124" t="e">
        <f>[32]Loka!#REF!</f>
        <v>#REF!</v>
      </c>
      <c r="TSR158" s="125" t="e">
        <f>TSP158*[31]Loka!_xlbgnm.TSQ16</f>
        <v>#REF!</v>
      </c>
      <c r="TSS158" s="62" t="s">
        <v>291</v>
      </c>
      <c r="TST158" s="123" t="e">
        <f>[32]Loka!#REF!</f>
        <v>#REF!</v>
      </c>
      <c r="TSU158" s="124" t="e">
        <f>[32]Loka!#REF!</f>
        <v>#REF!</v>
      </c>
      <c r="TSV158" s="125" t="e">
        <f>TST158*[31]Loka!_xlbgnm.TSU16</f>
        <v>#REF!</v>
      </c>
      <c r="TSW158" s="62" t="s">
        <v>291</v>
      </c>
      <c r="TSX158" s="123" t="e">
        <f>[32]Loka!#REF!</f>
        <v>#REF!</v>
      </c>
      <c r="TSY158" s="124" t="e">
        <f>[32]Loka!#REF!</f>
        <v>#REF!</v>
      </c>
      <c r="TSZ158" s="125" t="e">
        <f>TSX158*[31]Loka!_xlbgnm.TSY16</f>
        <v>#REF!</v>
      </c>
      <c r="TTA158" s="62" t="s">
        <v>291</v>
      </c>
      <c r="TTB158" s="123" t="e">
        <f>[32]Loka!#REF!</f>
        <v>#REF!</v>
      </c>
      <c r="TTC158" s="124" t="e">
        <f>[32]Loka!#REF!</f>
        <v>#REF!</v>
      </c>
      <c r="TTD158" s="125" t="e">
        <f>TTB158*[31]Loka!_xlbgnm.TTC16</f>
        <v>#REF!</v>
      </c>
      <c r="TTE158" s="62" t="s">
        <v>291</v>
      </c>
      <c r="TTF158" s="123" t="e">
        <f>[32]Loka!#REF!</f>
        <v>#REF!</v>
      </c>
      <c r="TTG158" s="124" t="e">
        <f>[32]Loka!#REF!</f>
        <v>#REF!</v>
      </c>
      <c r="TTH158" s="125" t="e">
        <f>TTF158*[31]Loka!_xlbgnm.TTG16</f>
        <v>#REF!</v>
      </c>
      <c r="TTI158" s="62" t="s">
        <v>291</v>
      </c>
      <c r="TTJ158" s="123" t="e">
        <f>[32]Loka!#REF!</f>
        <v>#REF!</v>
      </c>
      <c r="TTK158" s="124" t="e">
        <f>[32]Loka!#REF!</f>
        <v>#REF!</v>
      </c>
      <c r="TTL158" s="125" t="e">
        <f>TTJ158*[31]Loka!_xlbgnm.TTK16</f>
        <v>#REF!</v>
      </c>
      <c r="TTM158" s="62" t="s">
        <v>291</v>
      </c>
      <c r="TTN158" s="123" t="e">
        <f>[32]Loka!#REF!</f>
        <v>#REF!</v>
      </c>
      <c r="TTO158" s="124" t="e">
        <f>[32]Loka!#REF!</f>
        <v>#REF!</v>
      </c>
      <c r="TTP158" s="125" t="e">
        <f>TTN158*[31]Loka!_xlbgnm.TTO16</f>
        <v>#REF!</v>
      </c>
      <c r="TTQ158" s="62" t="s">
        <v>291</v>
      </c>
      <c r="TTR158" s="123" t="e">
        <f>[32]Loka!#REF!</f>
        <v>#REF!</v>
      </c>
      <c r="TTS158" s="124" t="e">
        <f>[32]Loka!#REF!</f>
        <v>#REF!</v>
      </c>
      <c r="TTT158" s="125" t="e">
        <f>TTR158*[31]Loka!_xlbgnm.TTS16</f>
        <v>#REF!</v>
      </c>
      <c r="TTU158" s="62" t="s">
        <v>291</v>
      </c>
      <c r="TTV158" s="123" t="e">
        <f>[32]Loka!#REF!</f>
        <v>#REF!</v>
      </c>
      <c r="TTW158" s="124" t="e">
        <f>[32]Loka!#REF!</f>
        <v>#REF!</v>
      </c>
      <c r="TTX158" s="125" t="e">
        <f>TTV158*[31]Loka!_xlbgnm.TTW16</f>
        <v>#REF!</v>
      </c>
      <c r="TTY158" s="62" t="s">
        <v>291</v>
      </c>
      <c r="TTZ158" s="123" t="e">
        <f>[32]Loka!#REF!</f>
        <v>#REF!</v>
      </c>
      <c r="TUA158" s="124" t="e">
        <f>[32]Loka!#REF!</f>
        <v>#REF!</v>
      </c>
      <c r="TUB158" s="125" t="e">
        <f>TTZ158*[31]Loka!_xlbgnm.TUA16</f>
        <v>#REF!</v>
      </c>
      <c r="TUC158" s="62" t="s">
        <v>291</v>
      </c>
      <c r="TUD158" s="123" t="e">
        <f>[32]Loka!#REF!</f>
        <v>#REF!</v>
      </c>
      <c r="TUE158" s="124" t="e">
        <f>[32]Loka!#REF!</f>
        <v>#REF!</v>
      </c>
      <c r="TUF158" s="125" t="e">
        <f>TUD158*[31]Loka!_xlbgnm.TUE16</f>
        <v>#REF!</v>
      </c>
      <c r="TUG158" s="62" t="s">
        <v>291</v>
      </c>
      <c r="TUH158" s="123" t="e">
        <f>[32]Loka!#REF!</f>
        <v>#REF!</v>
      </c>
      <c r="TUI158" s="124" t="e">
        <f>[32]Loka!#REF!</f>
        <v>#REF!</v>
      </c>
      <c r="TUJ158" s="125" t="e">
        <f>TUH158*[31]Loka!_xlbgnm.TUI16</f>
        <v>#REF!</v>
      </c>
      <c r="TUK158" s="62" t="s">
        <v>291</v>
      </c>
      <c r="TUL158" s="123" t="e">
        <f>[32]Loka!#REF!</f>
        <v>#REF!</v>
      </c>
      <c r="TUM158" s="124" t="e">
        <f>[32]Loka!#REF!</f>
        <v>#REF!</v>
      </c>
      <c r="TUN158" s="125" t="e">
        <f>TUL158*[31]Loka!_xlbgnm.TUM16</f>
        <v>#REF!</v>
      </c>
      <c r="TUO158" s="62" t="s">
        <v>291</v>
      </c>
      <c r="TUP158" s="123" t="e">
        <f>[32]Loka!#REF!</f>
        <v>#REF!</v>
      </c>
      <c r="TUQ158" s="124" t="e">
        <f>[32]Loka!#REF!</f>
        <v>#REF!</v>
      </c>
      <c r="TUR158" s="125" t="e">
        <f>TUP158*[31]Loka!_xlbgnm.TUQ16</f>
        <v>#REF!</v>
      </c>
      <c r="TUS158" s="62" t="s">
        <v>291</v>
      </c>
      <c r="TUT158" s="123" t="e">
        <f>[32]Loka!#REF!</f>
        <v>#REF!</v>
      </c>
      <c r="TUU158" s="124" t="e">
        <f>[32]Loka!#REF!</f>
        <v>#REF!</v>
      </c>
      <c r="TUV158" s="125" t="e">
        <f>TUT158*[31]Loka!_xlbgnm.TUU16</f>
        <v>#REF!</v>
      </c>
      <c r="TUW158" s="62" t="s">
        <v>291</v>
      </c>
      <c r="TUX158" s="123" t="e">
        <f>[32]Loka!#REF!</f>
        <v>#REF!</v>
      </c>
      <c r="TUY158" s="124" t="e">
        <f>[32]Loka!#REF!</f>
        <v>#REF!</v>
      </c>
      <c r="TUZ158" s="125" t="e">
        <f>TUX158*[31]Loka!_xlbgnm.TUY16</f>
        <v>#REF!</v>
      </c>
      <c r="TVA158" s="62" t="s">
        <v>291</v>
      </c>
      <c r="TVB158" s="123" t="e">
        <f>[32]Loka!#REF!</f>
        <v>#REF!</v>
      </c>
      <c r="TVC158" s="124" t="e">
        <f>[32]Loka!#REF!</f>
        <v>#REF!</v>
      </c>
      <c r="TVD158" s="125" t="e">
        <f>TVB158*[31]Loka!_xlbgnm.TVC16</f>
        <v>#REF!</v>
      </c>
      <c r="TVE158" s="62" t="s">
        <v>291</v>
      </c>
      <c r="TVF158" s="123" t="e">
        <f>[32]Loka!#REF!</f>
        <v>#REF!</v>
      </c>
      <c r="TVG158" s="124" t="e">
        <f>[32]Loka!#REF!</f>
        <v>#REF!</v>
      </c>
      <c r="TVH158" s="125" t="e">
        <f>TVF158*[31]Loka!_xlbgnm.TVG16</f>
        <v>#REF!</v>
      </c>
      <c r="TVI158" s="62" t="s">
        <v>291</v>
      </c>
      <c r="TVJ158" s="123" t="e">
        <f>[32]Loka!#REF!</f>
        <v>#REF!</v>
      </c>
      <c r="TVK158" s="124" t="e">
        <f>[32]Loka!#REF!</f>
        <v>#REF!</v>
      </c>
      <c r="TVL158" s="125" t="e">
        <f>TVJ158*[31]Loka!_xlbgnm.TVK16</f>
        <v>#REF!</v>
      </c>
      <c r="TVM158" s="62" t="s">
        <v>291</v>
      </c>
      <c r="TVN158" s="123" t="e">
        <f>[32]Loka!#REF!</f>
        <v>#REF!</v>
      </c>
      <c r="TVO158" s="124" t="e">
        <f>[32]Loka!#REF!</f>
        <v>#REF!</v>
      </c>
      <c r="TVP158" s="125" t="e">
        <f>TVN158*[31]Loka!_xlbgnm.TVO16</f>
        <v>#REF!</v>
      </c>
      <c r="TVQ158" s="62" t="s">
        <v>291</v>
      </c>
      <c r="TVR158" s="123" t="e">
        <f>[32]Loka!#REF!</f>
        <v>#REF!</v>
      </c>
      <c r="TVS158" s="124" t="e">
        <f>[32]Loka!#REF!</f>
        <v>#REF!</v>
      </c>
      <c r="TVT158" s="125" t="e">
        <f>TVR158*[31]Loka!_xlbgnm.TVS16</f>
        <v>#REF!</v>
      </c>
      <c r="TVU158" s="62" t="s">
        <v>291</v>
      </c>
      <c r="TVV158" s="123" t="e">
        <f>[32]Loka!#REF!</f>
        <v>#REF!</v>
      </c>
      <c r="TVW158" s="124" t="e">
        <f>[32]Loka!#REF!</f>
        <v>#REF!</v>
      </c>
      <c r="TVX158" s="125" t="e">
        <f>TVV158*[31]Loka!_xlbgnm.TVW16</f>
        <v>#REF!</v>
      </c>
      <c r="TVY158" s="62" t="s">
        <v>291</v>
      </c>
      <c r="TVZ158" s="123" t="e">
        <f>[32]Loka!#REF!</f>
        <v>#REF!</v>
      </c>
      <c r="TWA158" s="124" t="e">
        <f>[32]Loka!#REF!</f>
        <v>#REF!</v>
      </c>
      <c r="TWB158" s="125" t="e">
        <f>TVZ158*[31]Loka!_xlbgnm.TWA16</f>
        <v>#REF!</v>
      </c>
      <c r="TWC158" s="62" t="s">
        <v>291</v>
      </c>
      <c r="TWD158" s="123" t="e">
        <f>[32]Loka!#REF!</f>
        <v>#REF!</v>
      </c>
      <c r="TWE158" s="124" t="e">
        <f>[32]Loka!#REF!</f>
        <v>#REF!</v>
      </c>
      <c r="TWF158" s="125" t="e">
        <f>TWD158*[31]Loka!_xlbgnm.TWE16</f>
        <v>#REF!</v>
      </c>
      <c r="TWG158" s="62" t="s">
        <v>291</v>
      </c>
      <c r="TWH158" s="123" t="e">
        <f>[32]Loka!#REF!</f>
        <v>#REF!</v>
      </c>
      <c r="TWI158" s="124" t="e">
        <f>[32]Loka!#REF!</f>
        <v>#REF!</v>
      </c>
      <c r="TWJ158" s="125" t="e">
        <f>TWH158*[31]Loka!_xlbgnm.TWI16</f>
        <v>#REF!</v>
      </c>
      <c r="TWK158" s="62" t="s">
        <v>291</v>
      </c>
      <c r="TWL158" s="123" t="e">
        <f>[32]Loka!#REF!</f>
        <v>#REF!</v>
      </c>
      <c r="TWM158" s="124" t="e">
        <f>[32]Loka!#REF!</f>
        <v>#REF!</v>
      </c>
      <c r="TWN158" s="125" t="e">
        <f>TWL158*[31]Loka!_xlbgnm.TWM16</f>
        <v>#REF!</v>
      </c>
      <c r="TWO158" s="62" t="s">
        <v>291</v>
      </c>
      <c r="TWP158" s="123" t="e">
        <f>[32]Loka!#REF!</f>
        <v>#REF!</v>
      </c>
      <c r="TWQ158" s="124" t="e">
        <f>[32]Loka!#REF!</f>
        <v>#REF!</v>
      </c>
      <c r="TWR158" s="125" t="e">
        <f>TWP158*[31]Loka!_xlbgnm.TWQ16</f>
        <v>#REF!</v>
      </c>
      <c r="TWS158" s="62" t="s">
        <v>291</v>
      </c>
      <c r="TWT158" s="123" t="e">
        <f>[32]Loka!#REF!</f>
        <v>#REF!</v>
      </c>
      <c r="TWU158" s="124" t="e">
        <f>[32]Loka!#REF!</f>
        <v>#REF!</v>
      </c>
      <c r="TWV158" s="125" t="e">
        <f>TWT158*[31]Loka!_xlbgnm.TWU16</f>
        <v>#REF!</v>
      </c>
      <c r="TWW158" s="62" t="s">
        <v>291</v>
      </c>
      <c r="TWX158" s="123" t="e">
        <f>[32]Loka!#REF!</f>
        <v>#REF!</v>
      </c>
      <c r="TWY158" s="124" t="e">
        <f>[32]Loka!#REF!</f>
        <v>#REF!</v>
      </c>
      <c r="TWZ158" s="125" t="e">
        <f>TWX158*[31]Loka!_xlbgnm.TWY16</f>
        <v>#REF!</v>
      </c>
      <c r="TXA158" s="62" t="s">
        <v>291</v>
      </c>
      <c r="TXB158" s="123" t="e">
        <f>[32]Loka!#REF!</f>
        <v>#REF!</v>
      </c>
      <c r="TXC158" s="124" t="e">
        <f>[32]Loka!#REF!</f>
        <v>#REF!</v>
      </c>
      <c r="TXD158" s="125" t="e">
        <f>TXB158*[31]Loka!_xlbgnm.TXC16</f>
        <v>#REF!</v>
      </c>
      <c r="TXE158" s="62" t="s">
        <v>291</v>
      </c>
      <c r="TXF158" s="123" t="e">
        <f>[32]Loka!#REF!</f>
        <v>#REF!</v>
      </c>
      <c r="TXG158" s="124" t="e">
        <f>[32]Loka!#REF!</f>
        <v>#REF!</v>
      </c>
      <c r="TXH158" s="125" t="e">
        <f>TXF158*[31]Loka!_xlbgnm.TXG16</f>
        <v>#REF!</v>
      </c>
      <c r="TXI158" s="62" t="s">
        <v>291</v>
      </c>
      <c r="TXJ158" s="123" t="e">
        <f>[32]Loka!#REF!</f>
        <v>#REF!</v>
      </c>
      <c r="TXK158" s="124" t="e">
        <f>[32]Loka!#REF!</f>
        <v>#REF!</v>
      </c>
      <c r="TXL158" s="125" t="e">
        <f>TXJ158*[31]Loka!_xlbgnm.TXK16</f>
        <v>#REF!</v>
      </c>
      <c r="TXM158" s="62" t="s">
        <v>291</v>
      </c>
      <c r="TXN158" s="123" t="e">
        <f>[32]Loka!#REF!</f>
        <v>#REF!</v>
      </c>
      <c r="TXO158" s="124" t="e">
        <f>[32]Loka!#REF!</f>
        <v>#REF!</v>
      </c>
      <c r="TXP158" s="125" t="e">
        <f>TXN158*[31]Loka!_xlbgnm.TXO16</f>
        <v>#REF!</v>
      </c>
      <c r="TXQ158" s="62" t="s">
        <v>291</v>
      </c>
      <c r="TXR158" s="123" t="e">
        <f>[32]Loka!#REF!</f>
        <v>#REF!</v>
      </c>
      <c r="TXS158" s="124" t="e">
        <f>[32]Loka!#REF!</f>
        <v>#REF!</v>
      </c>
      <c r="TXT158" s="125" t="e">
        <f>TXR158*[31]Loka!_xlbgnm.TXS16</f>
        <v>#REF!</v>
      </c>
      <c r="TXU158" s="62" t="s">
        <v>291</v>
      </c>
      <c r="TXV158" s="123" t="e">
        <f>[32]Loka!#REF!</f>
        <v>#REF!</v>
      </c>
      <c r="TXW158" s="124" t="e">
        <f>[32]Loka!#REF!</f>
        <v>#REF!</v>
      </c>
      <c r="TXX158" s="125" t="e">
        <f>TXV158*[31]Loka!_xlbgnm.TXW16</f>
        <v>#REF!</v>
      </c>
      <c r="TXY158" s="62" t="s">
        <v>291</v>
      </c>
      <c r="TXZ158" s="123" t="e">
        <f>[32]Loka!#REF!</f>
        <v>#REF!</v>
      </c>
      <c r="TYA158" s="124" t="e">
        <f>[32]Loka!#REF!</f>
        <v>#REF!</v>
      </c>
      <c r="TYB158" s="125" t="e">
        <f>TXZ158*[31]Loka!_xlbgnm.TYA16</f>
        <v>#REF!</v>
      </c>
      <c r="TYC158" s="62" t="s">
        <v>291</v>
      </c>
      <c r="TYD158" s="123" t="e">
        <f>[32]Loka!#REF!</f>
        <v>#REF!</v>
      </c>
      <c r="TYE158" s="124" t="e">
        <f>[32]Loka!#REF!</f>
        <v>#REF!</v>
      </c>
      <c r="TYF158" s="125" t="e">
        <f>TYD158*[31]Loka!_xlbgnm.TYE16</f>
        <v>#REF!</v>
      </c>
      <c r="TYG158" s="62" t="s">
        <v>291</v>
      </c>
      <c r="TYH158" s="123" t="e">
        <f>[32]Loka!#REF!</f>
        <v>#REF!</v>
      </c>
      <c r="TYI158" s="124" t="e">
        <f>[32]Loka!#REF!</f>
        <v>#REF!</v>
      </c>
      <c r="TYJ158" s="125" t="e">
        <f>TYH158*[31]Loka!_xlbgnm.TYI16</f>
        <v>#REF!</v>
      </c>
      <c r="TYK158" s="62" t="s">
        <v>291</v>
      </c>
      <c r="TYL158" s="123" t="e">
        <f>[32]Loka!#REF!</f>
        <v>#REF!</v>
      </c>
      <c r="TYM158" s="124" t="e">
        <f>[32]Loka!#REF!</f>
        <v>#REF!</v>
      </c>
      <c r="TYN158" s="125" t="e">
        <f>TYL158*[31]Loka!_xlbgnm.TYM16</f>
        <v>#REF!</v>
      </c>
      <c r="TYO158" s="62" t="s">
        <v>291</v>
      </c>
      <c r="TYP158" s="123" t="e">
        <f>[32]Loka!#REF!</f>
        <v>#REF!</v>
      </c>
      <c r="TYQ158" s="124" t="e">
        <f>[32]Loka!#REF!</f>
        <v>#REF!</v>
      </c>
      <c r="TYR158" s="125" t="e">
        <f>TYP158*[31]Loka!_xlbgnm.TYQ16</f>
        <v>#REF!</v>
      </c>
      <c r="TYS158" s="62" t="s">
        <v>291</v>
      </c>
      <c r="TYT158" s="123" t="e">
        <f>[32]Loka!#REF!</f>
        <v>#REF!</v>
      </c>
      <c r="TYU158" s="124" t="e">
        <f>[32]Loka!#REF!</f>
        <v>#REF!</v>
      </c>
      <c r="TYV158" s="125" t="e">
        <f>TYT158*[31]Loka!_xlbgnm.TYU16</f>
        <v>#REF!</v>
      </c>
      <c r="TYW158" s="62" t="s">
        <v>291</v>
      </c>
      <c r="TYX158" s="123" t="e">
        <f>[32]Loka!#REF!</f>
        <v>#REF!</v>
      </c>
      <c r="TYY158" s="124" t="e">
        <f>[32]Loka!#REF!</f>
        <v>#REF!</v>
      </c>
      <c r="TYZ158" s="125" t="e">
        <f>TYX158*[31]Loka!_xlbgnm.TYY16</f>
        <v>#REF!</v>
      </c>
      <c r="TZA158" s="62" t="s">
        <v>291</v>
      </c>
      <c r="TZB158" s="123" t="e">
        <f>[32]Loka!#REF!</f>
        <v>#REF!</v>
      </c>
      <c r="TZC158" s="124" t="e">
        <f>[32]Loka!#REF!</f>
        <v>#REF!</v>
      </c>
      <c r="TZD158" s="125" t="e">
        <f>TZB158*[31]Loka!_xlbgnm.TZC16</f>
        <v>#REF!</v>
      </c>
      <c r="TZE158" s="62" t="s">
        <v>291</v>
      </c>
      <c r="TZF158" s="123" t="e">
        <f>[32]Loka!#REF!</f>
        <v>#REF!</v>
      </c>
      <c r="TZG158" s="124" t="e">
        <f>[32]Loka!#REF!</f>
        <v>#REF!</v>
      </c>
      <c r="TZH158" s="125" t="e">
        <f>TZF158*[31]Loka!_xlbgnm.TZG16</f>
        <v>#REF!</v>
      </c>
      <c r="TZI158" s="62" t="s">
        <v>291</v>
      </c>
      <c r="TZJ158" s="123" t="e">
        <f>[32]Loka!#REF!</f>
        <v>#REF!</v>
      </c>
      <c r="TZK158" s="124" t="e">
        <f>[32]Loka!#REF!</f>
        <v>#REF!</v>
      </c>
      <c r="TZL158" s="125" t="e">
        <f>TZJ158*[31]Loka!_xlbgnm.TZK16</f>
        <v>#REF!</v>
      </c>
      <c r="TZM158" s="62" t="s">
        <v>291</v>
      </c>
      <c r="TZN158" s="123" t="e">
        <f>[32]Loka!#REF!</f>
        <v>#REF!</v>
      </c>
      <c r="TZO158" s="124" t="e">
        <f>[32]Loka!#REF!</f>
        <v>#REF!</v>
      </c>
      <c r="TZP158" s="125" t="e">
        <f>TZN158*[31]Loka!_xlbgnm.TZO16</f>
        <v>#REF!</v>
      </c>
      <c r="TZQ158" s="62" t="s">
        <v>291</v>
      </c>
      <c r="TZR158" s="123" t="e">
        <f>[32]Loka!#REF!</f>
        <v>#REF!</v>
      </c>
      <c r="TZS158" s="124" t="e">
        <f>[32]Loka!#REF!</f>
        <v>#REF!</v>
      </c>
      <c r="TZT158" s="125" t="e">
        <f>TZR158*[31]Loka!_xlbgnm.TZS16</f>
        <v>#REF!</v>
      </c>
      <c r="TZU158" s="62" t="s">
        <v>291</v>
      </c>
      <c r="TZV158" s="123" t="e">
        <f>[32]Loka!#REF!</f>
        <v>#REF!</v>
      </c>
      <c r="TZW158" s="124" t="e">
        <f>[32]Loka!#REF!</f>
        <v>#REF!</v>
      </c>
      <c r="TZX158" s="125" t="e">
        <f>TZV158*[31]Loka!_xlbgnm.TZW16</f>
        <v>#REF!</v>
      </c>
      <c r="TZY158" s="62" t="s">
        <v>291</v>
      </c>
      <c r="TZZ158" s="123" t="e">
        <f>[32]Loka!#REF!</f>
        <v>#REF!</v>
      </c>
      <c r="UAA158" s="124" t="e">
        <f>[32]Loka!#REF!</f>
        <v>#REF!</v>
      </c>
      <c r="UAB158" s="125" t="e">
        <f>TZZ158*[31]Loka!_xlbgnm.UAA16</f>
        <v>#REF!</v>
      </c>
      <c r="UAC158" s="62" t="s">
        <v>291</v>
      </c>
      <c r="UAD158" s="123" t="e">
        <f>[32]Loka!#REF!</f>
        <v>#REF!</v>
      </c>
      <c r="UAE158" s="124" t="e">
        <f>[32]Loka!#REF!</f>
        <v>#REF!</v>
      </c>
      <c r="UAF158" s="125" t="e">
        <f>UAD158*[31]Loka!_xlbgnm.UAE16</f>
        <v>#REF!</v>
      </c>
      <c r="UAG158" s="62" t="s">
        <v>291</v>
      </c>
      <c r="UAH158" s="123" t="e">
        <f>[32]Loka!#REF!</f>
        <v>#REF!</v>
      </c>
      <c r="UAI158" s="124" t="e">
        <f>[32]Loka!#REF!</f>
        <v>#REF!</v>
      </c>
      <c r="UAJ158" s="125" t="e">
        <f>UAH158*[31]Loka!_xlbgnm.UAI16</f>
        <v>#REF!</v>
      </c>
      <c r="UAK158" s="62" t="s">
        <v>291</v>
      </c>
      <c r="UAL158" s="123" t="e">
        <f>[32]Loka!#REF!</f>
        <v>#REF!</v>
      </c>
      <c r="UAM158" s="124" t="e">
        <f>[32]Loka!#REF!</f>
        <v>#REF!</v>
      </c>
      <c r="UAN158" s="125" t="e">
        <f>UAL158*[31]Loka!_xlbgnm.UAM16</f>
        <v>#REF!</v>
      </c>
      <c r="UAO158" s="62" t="s">
        <v>291</v>
      </c>
      <c r="UAP158" s="123" t="e">
        <f>[32]Loka!#REF!</f>
        <v>#REF!</v>
      </c>
      <c r="UAQ158" s="124" t="e">
        <f>[32]Loka!#REF!</f>
        <v>#REF!</v>
      </c>
      <c r="UAR158" s="125" t="e">
        <f>UAP158*[31]Loka!_xlbgnm.UAQ16</f>
        <v>#REF!</v>
      </c>
      <c r="UAS158" s="62" t="s">
        <v>291</v>
      </c>
      <c r="UAT158" s="123" t="e">
        <f>[32]Loka!#REF!</f>
        <v>#REF!</v>
      </c>
      <c r="UAU158" s="124" t="e">
        <f>[32]Loka!#REF!</f>
        <v>#REF!</v>
      </c>
      <c r="UAV158" s="125" t="e">
        <f>UAT158*[31]Loka!_xlbgnm.UAU16</f>
        <v>#REF!</v>
      </c>
      <c r="UAW158" s="62" t="s">
        <v>291</v>
      </c>
      <c r="UAX158" s="123" t="e">
        <f>[32]Loka!#REF!</f>
        <v>#REF!</v>
      </c>
      <c r="UAY158" s="124" t="e">
        <f>[32]Loka!#REF!</f>
        <v>#REF!</v>
      </c>
      <c r="UAZ158" s="125" t="e">
        <f>UAX158*[31]Loka!_xlbgnm.UAY16</f>
        <v>#REF!</v>
      </c>
      <c r="UBA158" s="62" t="s">
        <v>291</v>
      </c>
      <c r="UBB158" s="123" t="e">
        <f>[32]Loka!#REF!</f>
        <v>#REF!</v>
      </c>
      <c r="UBC158" s="124" t="e">
        <f>[32]Loka!#REF!</f>
        <v>#REF!</v>
      </c>
      <c r="UBD158" s="125" t="e">
        <f>UBB158*[31]Loka!_xlbgnm.UBC16</f>
        <v>#REF!</v>
      </c>
      <c r="UBE158" s="62" t="s">
        <v>291</v>
      </c>
      <c r="UBF158" s="123" t="e">
        <f>[32]Loka!#REF!</f>
        <v>#REF!</v>
      </c>
      <c r="UBG158" s="124" t="e">
        <f>[32]Loka!#REF!</f>
        <v>#REF!</v>
      </c>
      <c r="UBH158" s="125" t="e">
        <f>UBF158*[31]Loka!_xlbgnm.UBG16</f>
        <v>#REF!</v>
      </c>
      <c r="UBI158" s="62" t="s">
        <v>291</v>
      </c>
      <c r="UBJ158" s="123" t="e">
        <f>[32]Loka!#REF!</f>
        <v>#REF!</v>
      </c>
      <c r="UBK158" s="124" t="e">
        <f>[32]Loka!#REF!</f>
        <v>#REF!</v>
      </c>
      <c r="UBL158" s="125" t="e">
        <f>UBJ158*[31]Loka!_xlbgnm.UBK16</f>
        <v>#REF!</v>
      </c>
      <c r="UBM158" s="62" t="s">
        <v>291</v>
      </c>
      <c r="UBN158" s="123" t="e">
        <f>[32]Loka!#REF!</f>
        <v>#REF!</v>
      </c>
      <c r="UBO158" s="124" t="e">
        <f>[32]Loka!#REF!</f>
        <v>#REF!</v>
      </c>
      <c r="UBP158" s="125" t="e">
        <f>UBN158*[31]Loka!_xlbgnm.UBO16</f>
        <v>#REF!</v>
      </c>
      <c r="UBQ158" s="62" t="s">
        <v>291</v>
      </c>
      <c r="UBR158" s="123" t="e">
        <f>[32]Loka!#REF!</f>
        <v>#REF!</v>
      </c>
      <c r="UBS158" s="124" t="e">
        <f>[32]Loka!#REF!</f>
        <v>#REF!</v>
      </c>
      <c r="UBT158" s="125" t="e">
        <f>UBR158*[31]Loka!_xlbgnm.UBS16</f>
        <v>#REF!</v>
      </c>
      <c r="UBU158" s="62" t="s">
        <v>291</v>
      </c>
      <c r="UBV158" s="123" t="e">
        <f>[32]Loka!#REF!</f>
        <v>#REF!</v>
      </c>
      <c r="UBW158" s="124" t="e">
        <f>[32]Loka!#REF!</f>
        <v>#REF!</v>
      </c>
      <c r="UBX158" s="125" t="e">
        <f>UBV158*[31]Loka!_xlbgnm.UBW16</f>
        <v>#REF!</v>
      </c>
      <c r="UBY158" s="62" t="s">
        <v>291</v>
      </c>
      <c r="UBZ158" s="123" t="e">
        <f>[32]Loka!#REF!</f>
        <v>#REF!</v>
      </c>
      <c r="UCA158" s="124" t="e">
        <f>[32]Loka!#REF!</f>
        <v>#REF!</v>
      </c>
      <c r="UCB158" s="125" t="e">
        <f>UBZ158*[31]Loka!_xlbgnm.UCA16</f>
        <v>#REF!</v>
      </c>
      <c r="UCC158" s="62" t="s">
        <v>291</v>
      </c>
      <c r="UCD158" s="123" t="e">
        <f>[32]Loka!#REF!</f>
        <v>#REF!</v>
      </c>
      <c r="UCE158" s="124" t="e">
        <f>[32]Loka!#REF!</f>
        <v>#REF!</v>
      </c>
      <c r="UCF158" s="125" t="e">
        <f>UCD158*[31]Loka!_xlbgnm.UCE16</f>
        <v>#REF!</v>
      </c>
      <c r="UCG158" s="62" t="s">
        <v>291</v>
      </c>
      <c r="UCH158" s="123" t="e">
        <f>[32]Loka!#REF!</f>
        <v>#REF!</v>
      </c>
      <c r="UCI158" s="124" t="e">
        <f>[32]Loka!#REF!</f>
        <v>#REF!</v>
      </c>
      <c r="UCJ158" s="125" t="e">
        <f>UCH158*[31]Loka!_xlbgnm.UCI16</f>
        <v>#REF!</v>
      </c>
      <c r="UCK158" s="62" t="s">
        <v>291</v>
      </c>
      <c r="UCL158" s="123" t="e">
        <f>[32]Loka!#REF!</f>
        <v>#REF!</v>
      </c>
      <c r="UCM158" s="124" t="e">
        <f>[32]Loka!#REF!</f>
        <v>#REF!</v>
      </c>
      <c r="UCN158" s="125" t="e">
        <f>UCL158*[31]Loka!_xlbgnm.UCM16</f>
        <v>#REF!</v>
      </c>
      <c r="UCO158" s="62" t="s">
        <v>291</v>
      </c>
      <c r="UCP158" s="123" t="e">
        <f>[32]Loka!#REF!</f>
        <v>#REF!</v>
      </c>
      <c r="UCQ158" s="124" t="e">
        <f>[32]Loka!#REF!</f>
        <v>#REF!</v>
      </c>
      <c r="UCR158" s="125" t="e">
        <f>UCP158*[31]Loka!_xlbgnm.UCQ16</f>
        <v>#REF!</v>
      </c>
      <c r="UCS158" s="62" t="s">
        <v>291</v>
      </c>
      <c r="UCT158" s="123" t="e">
        <f>[32]Loka!#REF!</f>
        <v>#REF!</v>
      </c>
      <c r="UCU158" s="124" t="e">
        <f>[32]Loka!#REF!</f>
        <v>#REF!</v>
      </c>
      <c r="UCV158" s="125" t="e">
        <f>UCT158*[31]Loka!_xlbgnm.UCU16</f>
        <v>#REF!</v>
      </c>
      <c r="UCW158" s="62" t="s">
        <v>291</v>
      </c>
      <c r="UCX158" s="123" t="e">
        <f>[32]Loka!#REF!</f>
        <v>#REF!</v>
      </c>
      <c r="UCY158" s="124" t="e">
        <f>[32]Loka!#REF!</f>
        <v>#REF!</v>
      </c>
      <c r="UCZ158" s="125" t="e">
        <f>UCX158*[31]Loka!_xlbgnm.UCY16</f>
        <v>#REF!</v>
      </c>
      <c r="UDA158" s="62" t="s">
        <v>291</v>
      </c>
      <c r="UDB158" s="123" t="e">
        <f>[32]Loka!#REF!</f>
        <v>#REF!</v>
      </c>
      <c r="UDC158" s="124" t="e">
        <f>[32]Loka!#REF!</f>
        <v>#REF!</v>
      </c>
      <c r="UDD158" s="125" t="e">
        <f>UDB158*[31]Loka!_xlbgnm.UDC16</f>
        <v>#REF!</v>
      </c>
      <c r="UDE158" s="62" t="s">
        <v>291</v>
      </c>
      <c r="UDF158" s="123" t="e">
        <f>[32]Loka!#REF!</f>
        <v>#REF!</v>
      </c>
      <c r="UDG158" s="124" t="e">
        <f>[32]Loka!#REF!</f>
        <v>#REF!</v>
      </c>
      <c r="UDH158" s="125" t="e">
        <f>UDF158*[31]Loka!_xlbgnm.UDG16</f>
        <v>#REF!</v>
      </c>
      <c r="UDI158" s="62" t="s">
        <v>291</v>
      </c>
      <c r="UDJ158" s="123" t="e">
        <f>[32]Loka!#REF!</f>
        <v>#REF!</v>
      </c>
      <c r="UDK158" s="124" t="e">
        <f>[32]Loka!#REF!</f>
        <v>#REF!</v>
      </c>
      <c r="UDL158" s="125" t="e">
        <f>UDJ158*[31]Loka!_xlbgnm.UDK16</f>
        <v>#REF!</v>
      </c>
      <c r="UDM158" s="62" t="s">
        <v>291</v>
      </c>
      <c r="UDN158" s="123" t="e">
        <f>[32]Loka!#REF!</f>
        <v>#REF!</v>
      </c>
      <c r="UDO158" s="124" t="e">
        <f>[32]Loka!#REF!</f>
        <v>#REF!</v>
      </c>
      <c r="UDP158" s="125" t="e">
        <f>UDN158*[31]Loka!_xlbgnm.UDO16</f>
        <v>#REF!</v>
      </c>
      <c r="UDQ158" s="62" t="s">
        <v>291</v>
      </c>
      <c r="UDR158" s="123" t="e">
        <f>[32]Loka!#REF!</f>
        <v>#REF!</v>
      </c>
      <c r="UDS158" s="124" t="e">
        <f>[32]Loka!#REF!</f>
        <v>#REF!</v>
      </c>
      <c r="UDT158" s="125" t="e">
        <f>UDR158*[31]Loka!_xlbgnm.UDS16</f>
        <v>#REF!</v>
      </c>
      <c r="UDU158" s="62" t="s">
        <v>291</v>
      </c>
      <c r="UDV158" s="123" t="e">
        <f>[32]Loka!#REF!</f>
        <v>#REF!</v>
      </c>
      <c r="UDW158" s="124" t="e">
        <f>[32]Loka!#REF!</f>
        <v>#REF!</v>
      </c>
      <c r="UDX158" s="125" t="e">
        <f>UDV158*[31]Loka!_xlbgnm.UDW16</f>
        <v>#REF!</v>
      </c>
      <c r="UDY158" s="62" t="s">
        <v>291</v>
      </c>
      <c r="UDZ158" s="123" t="e">
        <f>[32]Loka!#REF!</f>
        <v>#REF!</v>
      </c>
      <c r="UEA158" s="124" t="e">
        <f>[32]Loka!#REF!</f>
        <v>#REF!</v>
      </c>
      <c r="UEB158" s="125" t="e">
        <f>UDZ158*[31]Loka!_xlbgnm.UEA16</f>
        <v>#REF!</v>
      </c>
      <c r="UEC158" s="62" t="s">
        <v>291</v>
      </c>
      <c r="UED158" s="123" t="e">
        <f>[32]Loka!#REF!</f>
        <v>#REF!</v>
      </c>
      <c r="UEE158" s="124" t="e">
        <f>[32]Loka!#REF!</f>
        <v>#REF!</v>
      </c>
      <c r="UEF158" s="125" t="e">
        <f>UED158*[31]Loka!_xlbgnm.UEE16</f>
        <v>#REF!</v>
      </c>
      <c r="UEG158" s="62" t="s">
        <v>291</v>
      </c>
      <c r="UEH158" s="123" t="e">
        <f>[32]Loka!#REF!</f>
        <v>#REF!</v>
      </c>
      <c r="UEI158" s="124" t="e">
        <f>[32]Loka!#REF!</f>
        <v>#REF!</v>
      </c>
      <c r="UEJ158" s="125" t="e">
        <f>UEH158*[31]Loka!_xlbgnm.UEI16</f>
        <v>#REF!</v>
      </c>
      <c r="UEK158" s="62" t="s">
        <v>291</v>
      </c>
      <c r="UEL158" s="123" t="e">
        <f>[32]Loka!#REF!</f>
        <v>#REF!</v>
      </c>
      <c r="UEM158" s="124" t="e">
        <f>[32]Loka!#REF!</f>
        <v>#REF!</v>
      </c>
      <c r="UEN158" s="125" t="e">
        <f>UEL158*[31]Loka!_xlbgnm.UEM16</f>
        <v>#REF!</v>
      </c>
      <c r="UEO158" s="62" t="s">
        <v>291</v>
      </c>
      <c r="UEP158" s="123" t="e">
        <f>[32]Loka!#REF!</f>
        <v>#REF!</v>
      </c>
      <c r="UEQ158" s="124" t="e">
        <f>[32]Loka!#REF!</f>
        <v>#REF!</v>
      </c>
      <c r="UER158" s="125" t="e">
        <f>UEP158*[31]Loka!_xlbgnm.UEQ16</f>
        <v>#REF!</v>
      </c>
      <c r="UES158" s="62" t="s">
        <v>291</v>
      </c>
      <c r="UET158" s="123" t="e">
        <f>[32]Loka!#REF!</f>
        <v>#REF!</v>
      </c>
      <c r="UEU158" s="124" t="e">
        <f>[32]Loka!#REF!</f>
        <v>#REF!</v>
      </c>
      <c r="UEV158" s="125" t="e">
        <f>UET158*[31]Loka!_xlbgnm.UEU16</f>
        <v>#REF!</v>
      </c>
      <c r="UEW158" s="62" t="s">
        <v>291</v>
      </c>
      <c r="UEX158" s="123" t="e">
        <f>[32]Loka!#REF!</f>
        <v>#REF!</v>
      </c>
      <c r="UEY158" s="124" t="e">
        <f>[32]Loka!#REF!</f>
        <v>#REF!</v>
      </c>
      <c r="UEZ158" s="125" t="e">
        <f>UEX158*[31]Loka!_xlbgnm.UEY16</f>
        <v>#REF!</v>
      </c>
      <c r="UFA158" s="62" t="s">
        <v>291</v>
      </c>
      <c r="UFB158" s="123" t="e">
        <f>[32]Loka!#REF!</f>
        <v>#REF!</v>
      </c>
      <c r="UFC158" s="124" t="e">
        <f>[32]Loka!#REF!</f>
        <v>#REF!</v>
      </c>
      <c r="UFD158" s="125" t="e">
        <f>UFB158*[31]Loka!_xlbgnm.UFC16</f>
        <v>#REF!</v>
      </c>
      <c r="UFE158" s="62" t="s">
        <v>291</v>
      </c>
      <c r="UFF158" s="123" t="e">
        <f>[32]Loka!#REF!</f>
        <v>#REF!</v>
      </c>
      <c r="UFG158" s="124" t="e">
        <f>[32]Loka!#REF!</f>
        <v>#REF!</v>
      </c>
      <c r="UFH158" s="125" t="e">
        <f>UFF158*[31]Loka!_xlbgnm.UFG16</f>
        <v>#REF!</v>
      </c>
      <c r="UFI158" s="62" t="s">
        <v>291</v>
      </c>
      <c r="UFJ158" s="123" t="e">
        <f>[32]Loka!#REF!</f>
        <v>#REF!</v>
      </c>
      <c r="UFK158" s="124" t="e">
        <f>[32]Loka!#REF!</f>
        <v>#REF!</v>
      </c>
      <c r="UFL158" s="125" t="e">
        <f>UFJ158*[31]Loka!_xlbgnm.UFK16</f>
        <v>#REF!</v>
      </c>
      <c r="UFM158" s="62" t="s">
        <v>291</v>
      </c>
      <c r="UFN158" s="123" t="e">
        <f>[32]Loka!#REF!</f>
        <v>#REF!</v>
      </c>
      <c r="UFO158" s="124" t="e">
        <f>[32]Loka!#REF!</f>
        <v>#REF!</v>
      </c>
      <c r="UFP158" s="125" t="e">
        <f>UFN158*[31]Loka!_xlbgnm.UFO16</f>
        <v>#REF!</v>
      </c>
      <c r="UFQ158" s="62" t="s">
        <v>291</v>
      </c>
      <c r="UFR158" s="123" t="e">
        <f>[32]Loka!#REF!</f>
        <v>#REF!</v>
      </c>
      <c r="UFS158" s="124" t="e">
        <f>[32]Loka!#REF!</f>
        <v>#REF!</v>
      </c>
      <c r="UFT158" s="125" t="e">
        <f>UFR158*[31]Loka!_xlbgnm.UFS16</f>
        <v>#REF!</v>
      </c>
      <c r="UFU158" s="62" t="s">
        <v>291</v>
      </c>
      <c r="UFV158" s="123" t="e">
        <f>[32]Loka!#REF!</f>
        <v>#REF!</v>
      </c>
      <c r="UFW158" s="124" t="e">
        <f>[32]Loka!#REF!</f>
        <v>#REF!</v>
      </c>
      <c r="UFX158" s="125" t="e">
        <f>UFV158*[31]Loka!_xlbgnm.UFW16</f>
        <v>#REF!</v>
      </c>
      <c r="UFY158" s="62" t="s">
        <v>291</v>
      </c>
      <c r="UFZ158" s="123" t="e">
        <f>[32]Loka!#REF!</f>
        <v>#REF!</v>
      </c>
      <c r="UGA158" s="124" t="e">
        <f>[32]Loka!#REF!</f>
        <v>#REF!</v>
      </c>
      <c r="UGB158" s="125" t="e">
        <f>UFZ158*[31]Loka!_xlbgnm.UGA16</f>
        <v>#REF!</v>
      </c>
      <c r="UGC158" s="62" t="s">
        <v>291</v>
      </c>
      <c r="UGD158" s="123" t="e">
        <f>[32]Loka!#REF!</f>
        <v>#REF!</v>
      </c>
      <c r="UGE158" s="124" t="e">
        <f>[32]Loka!#REF!</f>
        <v>#REF!</v>
      </c>
      <c r="UGF158" s="125" t="e">
        <f>UGD158*[31]Loka!_xlbgnm.UGE16</f>
        <v>#REF!</v>
      </c>
      <c r="UGG158" s="62" t="s">
        <v>291</v>
      </c>
      <c r="UGH158" s="123" t="e">
        <f>[32]Loka!#REF!</f>
        <v>#REF!</v>
      </c>
      <c r="UGI158" s="124" t="e">
        <f>[32]Loka!#REF!</f>
        <v>#REF!</v>
      </c>
      <c r="UGJ158" s="125" t="e">
        <f>UGH158*[31]Loka!_xlbgnm.UGI16</f>
        <v>#REF!</v>
      </c>
      <c r="UGK158" s="62" t="s">
        <v>291</v>
      </c>
      <c r="UGL158" s="123" t="e">
        <f>[32]Loka!#REF!</f>
        <v>#REF!</v>
      </c>
      <c r="UGM158" s="124" t="e">
        <f>[32]Loka!#REF!</f>
        <v>#REF!</v>
      </c>
      <c r="UGN158" s="125" t="e">
        <f>UGL158*[31]Loka!_xlbgnm.UGM16</f>
        <v>#REF!</v>
      </c>
      <c r="UGO158" s="62" t="s">
        <v>291</v>
      </c>
      <c r="UGP158" s="123" t="e">
        <f>[32]Loka!#REF!</f>
        <v>#REF!</v>
      </c>
      <c r="UGQ158" s="124" t="e">
        <f>[32]Loka!#REF!</f>
        <v>#REF!</v>
      </c>
      <c r="UGR158" s="125" t="e">
        <f>UGP158*[31]Loka!_xlbgnm.UGQ16</f>
        <v>#REF!</v>
      </c>
      <c r="UGS158" s="62" t="s">
        <v>291</v>
      </c>
      <c r="UGT158" s="123" t="e">
        <f>[32]Loka!#REF!</f>
        <v>#REF!</v>
      </c>
      <c r="UGU158" s="124" t="e">
        <f>[32]Loka!#REF!</f>
        <v>#REF!</v>
      </c>
      <c r="UGV158" s="125" t="e">
        <f>UGT158*[31]Loka!_xlbgnm.UGU16</f>
        <v>#REF!</v>
      </c>
      <c r="UGW158" s="62" t="s">
        <v>291</v>
      </c>
      <c r="UGX158" s="123" t="e">
        <f>[32]Loka!#REF!</f>
        <v>#REF!</v>
      </c>
      <c r="UGY158" s="124" t="e">
        <f>[32]Loka!#REF!</f>
        <v>#REF!</v>
      </c>
      <c r="UGZ158" s="125" t="e">
        <f>UGX158*[31]Loka!_xlbgnm.UGY16</f>
        <v>#REF!</v>
      </c>
      <c r="UHA158" s="62" t="s">
        <v>291</v>
      </c>
      <c r="UHB158" s="123" t="e">
        <f>[32]Loka!#REF!</f>
        <v>#REF!</v>
      </c>
      <c r="UHC158" s="124" t="e">
        <f>[32]Loka!#REF!</f>
        <v>#REF!</v>
      </c>
      <c r="UHD158" s="125" t="e">
        <f>UHB158*[31]Loka!_xlbgnm.UHC16</f>
        <v>#REF!</v>
      </c>
      <c r="UHE158" s="62" t="s">
        <v>291</v>
      </c>
      <c r="UHF158" s="123" t="e">
        <f>[32]Loka!#REF!</f>
        <v>#REF!</v>
      </c>
      <c r="UHG158" s="124" t="e">
        <f>[32]Loka!#REF!</f>
        <v>#REF!</v>
      </c>
      <c r="UHH158" s="125" t="e">
        <f>UHF158*[31]Loka!_xlbgnm.UHG16</f>
        <v>#REF!</v>
      </c>
      <c r="UHI158" s="62" t="s">
        <v>291</v>
      </c>
      <c r="UHJ158" s="123" t="e">
        <f>[32]Loka!#REF!</f>
        <v>#REF!</v>
      </c>
      <c r="UHK158" s="124" t="e">
        <f>[32]Loka!#REF!</f>
        <v>#REF!</v>
      </c>
      <c r="UHL158" s="125" t="e">
        <f>UHJ158*[31]Loka!_xlbgnm.UHK16</f>
        <v>#REF!</v>
      </c>
      <c r="UHM158" s="62" t="s">
        <v>291</v>
      </c>
      <c r="UHN158" s="123" t="e">
        <f>[32]Loka!#REF!</f>
        <v>#REF!</v>
      </c>
      <c r="UHO158" s="124" t="e">
        <f>[32]Loka!#REF!</f>
        <v>#REF!</v>
      </c>
      <c r="UHP158" s="125" t="e">
        <f>UHN158*[31]Loka!_xlbgnm.UHO16</f>
        <v>#REF!</v>
      </c>
      <c r="UHQ158" s="62" t="s">
        <v>291</v>
      </c>
      <c r="UHR158" s="123" t="e">
        <f>[32]Loka!#REF!</f>
        <v>#REF!</v>
      </c>
      <c r="UHS158" s="124" t="e">
        <f>[32]Loka!#REF!</f>
        <v>#REF!</v>
      </c>
      <c r="UHT158" s="125" t="e">
        <f>UHR158*[31]Loka!_xlbgnm.UHS16</f>
        <v>#REF!</v>
      </c>
      <c r="UHU158" s="62" t="s">
        <v>291</v>
      </c>
      <c r="UHV158" s="123" t="e">
        <f>[32]Loka!#REF!</f>
        <v>#REF!</v>
      </c>
      <c r="UHW158" s="124" t="e">
        <f>[32]Loka!#REF!</f>
        <v>#REF!</v>
      </c>
      <c r="UHX158" s="125" t="e">
        <f>UHV158*[31]Loka!_xlbgnm.UHW16</f>
        <v>#REF!</v>
      </c>
      <c r="UHY158" s="62" t="s">
        <v>291</v>
      </c>
      <c r="UHZ158" s="123" t="e">
        <f>[32]Loka!#REF!</f>
        <v>#REF!</v>
      </c>
      <c r="UIA158" s="124" t="e">
        <f>[32]Loka!#REF!</f>
        <v>#REF!</v>
      </c>
      <c r="UIB158" s="125" t="e">
        <f>UHZ158*[31]Loka!_xlbgnm.UIA16</f>
        <v>#REF!</v>
      </c>
      <c r="UIC158" s="62" t="s">
        <v>291</v>
      </c>
      <c r="UID158" s="123" t="e">
        <f>[32]Loka!#REF!</f>
        <v>#REF!</v>
      </c>
      <c r="UIE158" s="124" t="e">
        <f>[32]Loka!#REF!</f>
        <v>#REF!</v>
      </c>
      <c r="UIF158" s="125" t="e">
        <f>UID158*[31]Loka!_xlbgnm.UIE16</f>
        <v>#REF!</v>
      </c>
      <c r="UIG158" s="62" t="s">
        <v>291</v>
      </c>
      <c r="UIH158" s="123" t="e">
        <f>[32]Loka!#REF!</f>
        <v>#REF!</v>
      </c>
      <c r="UII158" s="124" t="e">
        <f>[32]Loka!#REF!</f>
        <v>#REF!</v>
      </c>
      <c r="UIJ158" s="125" t="e">
        <f>UIH158*[31]Loka!_xlbgnm.UII16</f>
        <v>#REF!</v>
      </c>
      <c r="UIK158" s="62" t="s">
        <v>291</v>
      </c>
      <c r="UIL158" s="123" t="e">
        <f>[32]Loka!#REF!</f>
        <v>#REF!</v>
      </c>
      <c r="UIM158" s="124" t="e">
        <f>[32]Loka!#REF!</f>
        <v>#REF!</v>
      </c>
      <c r="UIN158" s="125" t="e">
        <f>UIL158*[31]Loka!_xlbgnm.UIM16</f>
        <v>#REF!</v>
      </c>
      <c r="UIO158" s="62" t="s">
        <v>291</v>
      </c>
      <c r="UIP158" s="123" t="e">
        <f>[32]Loka!#REF!</f>
        <v>#REF!</v>
      </c>
      <c r="UIQ158" s="124" t="e">
        <f>[32]Loka!#REF!</f>
        <v>#REF!</v>
      </c>
      <c r="UIR158" s="125" t="e">
        <f>UIP158*[31]Loka!_xlbgnm.UIQ16</f>
        <v>#REF!</v>
      </c>
      <c r="UIS158" s="62" t="s">
        <v>291</v>
      </c>
      <c r="UIT158" s="123" t="e">
        <f>[32]Loka!#REF!</f>
        <v>#REF!</v>
      </c>
      <c r="UIU158" s="124" t="e">
        <f>[32]Loka!#REF!</f>
        <v>#REF!</v>
      </c>
      <c r="UIV158" s="125" t="e">
        <f>UIT158*[31]Loka!_xlbgnm.UIU16</f>
        <v>#REF!</v>
      </c>
      <c r="UIW158" s="62" t="s">
        <v>291</v>
      </c>
      <c r="UIX158" s="123" t="e">
        <f>[32]Loka!#REF!</f>
        <v>#REF!</v>
      </c>
      <c r="UIY158" s="124" t="e">
        <f>[32]Loka!#REF!</f>
        <v>#REF!</v>
      </c>
      <c r="UIZ158" s="125" t="e">
        <f>UIX158*[31]Loka!_xlbgnm.UIY16</f>
        <v>#REF!</v>
      </c>
      <c r="UJA158" s="62" t="s">
        <v>291</v>
      </c>
      <c r="UJB158" s="123" t="e">
        <f>[32]Loka!#REF!</f>
        <v>#REF!</v>
      </c>
      <c r="UJC158" s="124" t="e">
        <f>[32]Loka!#REF!</f>
        <v>#REF!</v>
      </c>
      <c r="UJD158" s="125" t="e">
        <f>UJB158*[31]Loka!_xlbgnm.UJC16</f>
        <v>#REF!</v>
      </c>
      <c r="UJE158" s="62" t="s">
        <v>291</v>
      </c>
      <c r="UJF158" s="123" t="e">
        <f>[32]Loka!#REF!</f>
        <v>#REF!</v>
      </c>
      <c r="UJG158" s="124" t="e">
        <f>[32]Loka!#REF!</f>
        <v>#REF!</v>
      </c>
      <c r="UJH158" s="125" t="e">
        <f>UJF158*[31]Loka!_xlbgnm.UJG16</f>
        <v>#REF!</v>
      </c>
      <c r="UJI158" s="62" t="s">
        <v>291</v>
      </c>
      <c r="UJJ158" s="123" t="e">
        <f>[32]Loka!#REF!</f>
        <v>#REF!</v>
      </c>
      <c r="UJK158" s="124" t="e">
        <f>[32]Loka!#REF!</f>
        <v>#REF!</v>
      </c>
      <c r="UJL158" s="125" t="e">
        <f>UJJ158*[31]Loka!_xlbgnm.UJK16</f>
        <v>#REF!</v>
      </c>
      <c r="UJM158" s="62" t="s">
        <v>291</v>
      </c>
      <c r="UJN158" s="123" t="e">
        <f>[32]Loka!#REF!</f>
        <v>#REF!</v>
      </c>
      <c r="UJO158" s="124" t="e">
        <f>[32]Loka!#REF!</f>
        <v>#REF!</v>
      </c>
      <c r="UJP158" s="125" t="e">
        <f>UJN158*[31]Loka!_xlbgnm.UJO16</f>
        <v>#REF!</v>
      </c>
      <c r="UJQ158" s="62" t="s">
        <v>291</v>
      </c>
      <c r="UJR158" s="123" t="e">
        <f>[32]Loka!#REF!</f>
        <v>#REF!</v>
      </c>
      <c r="UJS158" s="124" t="e">
        <f>[32]Loka!#REF!</f>
        <v>#REF!</v>
      </c>
      <c r="UJT158" s="125" t="e">
        <f>UJR158*[31]Loka!_xlbgnm.UJS16</f>
        <v>#REF!</v>
      </c>
      <c r="UJU158" s="62" t="s">
        <v>291</v>
      </c>
      <c r="UJV158" s="123" t="e">
        <f>[32]Loka!#REF!</f>
        <v>#REF!</v>
      </c>
      <c r="UJW158" s="124" t="e">
        <f>[32]Loka!#REF!</f>
        <v>#REF!</v>
      </c>
      <c r="UJX158" s="125" t="e">
        <f>UJV158*[31]Loka!_xlbgnm.UJW16</f>
        <v>#REF!</v>
      </c>
      <c r="UJY158" s="62" t="s">
        <v>291</v>
      </c>
      <c r="UJZ158" s="123" t="e">
        <f>[32]Loka!#REF!</f>
        <v>#REF!</v>
      </c>
      <c r="UKA158" s="124" t="e">
        <f>[32]Loka!#REF!</f>
        <v>#REF!</v>
      </c>
      <c r="UKB158" s="125" t="e">
        <f>UJZ158*[31]Loka!_xlbgnm.UKA16</f>
        <v>#REF!</v>
      </c>
      <c r="UKC158" s="62" t="s">
        <v>291</v>
      </c>
      <c r="UKD158" s="123" t="e">
        <f>[32]Loka!#REF!</f>
        <v>#REF!</v>
      </c>
      <c r="UKE158" s="124" t="e">
        <f>[32]Loka!#REF!</f>
        <v>#REF!</v>
      </c>
      <c r="UKF158" s="125" t="e">
        <f>UKD158*[31]Loka!_xlbgnm.UKE16</f>
        <v>#REF!</v>
      </c>
      <c r="UKG158" s="62" t="s">
        <v>291</v>
      </c>
      <c r="UKH158" s="123" t="e">
        <f>[32]Loka!#REF!</f>
        <v>#REF!</v>
      </c>
      <c r="UKI158" s="124" t="e">
        <f>[32]Loka!#REF!</f>
        <v>#REF!</v>
      </c>
      <c r="UKJ158" s="125" t="e">
        <f>UKH158*[31]Loka!_xlbgnm.UKI16</f>
        <v>#REF!</v>
      </c>
      <c r="UKK158" s="62" t="s">
        <v>291</v>
      </c>
      <c r="UKL158" s="123" t="e">
        <f>[32]Loka!#REF!</f>
        <v>#REF!</v>
      </c>
      <c r="UKM158" s="124" t="e">
        <f>[32]Loka!#REF!</f>
        <v>#REF!</v>
      </c>
      <c r="UKN158" s="125" t="e">
        <f>UKL158*[31]Loka!_xlbgnm.UKM16</f>
        <v>#REF!</v>
      </c>
      <c r="UKO158" s="62" t="s">
        <v>291</v>
      </c>
      <c r="UKP158" s="123" t="e">
        <f>[32]Loka!#REF!</f>
        <v>#REF!</v>
      </c>
      <c r="UKQ158" s="124" t="e">
        <f>[32]Loka!#REF!</f>
        <v>#REF!</v>
      </c>
      <c r="UKR158" s="125" t="e">
        <f>UKP158*[31]Loka!_xlbgnm.UKQ16</f>
        <v>#REF!</v>
      </c>
      <c r="UKS158" s="62" t="s">
        <v>291</v>
      </c>
      <c r="UKT158" s="123" t="e">
        <f>[32]Loka!#REF!</f>
        <v>#REF!</v>
      </c>
      <c r="UKU158" s="124" t="e">
        <f>[32]Loka!#REF!</f>
        <v>#REF!</v>
      </c>
      <c r="UKV158" s="125" t="e">
        <f>UKT158*[31]Loka!_xlbgnm.UKU16</f>
        <v>#REF!</v>
      </c>
      <c r="UKW158" s="62" t="s">
        <v>291</v>
      </c>
      <c r="UKX158" s="123" t="e">
        <f>[32]Loka!#REF!</f>
        <v>#REF!</v>
      </c>
      <c r="UKY158" s="124" t="e">
        <f>[32]Loka!#REF!</f>
        <v>#REF!</v>
      </c>
      <c r="UKZ158" s="125" t="e">
        <f>UKX158*[31]Loka!_xlbgnm.UKY16</f>
        <v>#REF!</v>
      </c>
      <c r="ULA158" s="62" t="s">
        <v>291</v>
      </c>
      <c r="ULB158" s="123" t="e">
        <f>[32]Loka!#REF!</f>
        <v>#REF!</v>
      </c>
      <c r="ULC158" s="124" t="e">
        <f>[32]Loka!#REF!</f>
        <v>#REF!</v>
      </c>
      <c r="ULD158" s="125" t="e">
        <f>ULB158*[31]Loka!_xlbgnm.ULC16</f>
        <v>#REF!</v>
      </c>
      <c r="ULE158" s="62" t="s">
        <v>291</v>
      </c>
      <c r="ULF158" s="123" t="e">
        <f>[32]Loka!#REF!</f>
        <v>#REF!</v>
      </c>
      <c r="ULG158" s="124" t="e">
        <f>[32]Loka!#REF!</f>
        <v>#REF!</v>
      </c>
      <c r="ULH158" s="125" t="e">
        <f>ULF158*[31]Loka!_xlbgnm.ULG16</f>
        <v>#REF!</v>
      </c>
      <c r="ULI158" s="62" t="s">
        <v>291</v>
      </c>
      <c r="ULJ158" s="123" t="e">
        <f>[32]Loka!#REF!</f>
        <v>#REF!</v>
      </c>
      <c r="ULK158" s="124" t="e">
        <f>[32]Loka!#REF!</f>
        <v>#REF!</v>
      </c>
      <c r="ULL158" s="125" t="e">
        <f>ULJ158*[31]Loka!_xlbgnm.ULK16</f>
        <v>#REF!</v>
      </c>
      <c r="ULM158" s="62" t="s">
        <v>291</v>
      </c>
      <c r="ULN158" s="123" t="e">
        <f>[32]Loka!#REF!</f>
        <v>#REF!</v>
      </c>
      <c r="ULO158" s="124" t="e">
        <f>[32]Loka!#REF!</f>
        <v>#REF!</v>
      </c>
      <c r="ULP158" s="125" t="e">
        <f>ULN158*[31]Loka!_xlbgnm.ULO16</f>
        <v>#REF!</v>
      </c>
      <c r="ULQ158" s="62" t="s">
        <v>291</v>
      </c>
      <c r="ULR158" s="123" t="e">
        <f>[32]Loka!#REF!</f>
        <v>#REF!</v>
      </c>
      <c r="ULS158" s="124" t="e">
        <f>[32]Loka!#REF!</f>
        <v>#REF!</v>
      </c>
      <c r="ULT158" s="125" t="e">
        <f>ULR158*[31]Loka!_xlbgnm.ULS16</f>
        <v>#REF!</v>
      </c>
      <c r="ULU158" s="62" t="s">
        <v>291</v>
      </c>
      <c r="ULV158" s="123" t="e">
        <f>[32]Loka!#REF!</f>
        <v>#REF!</v>
      </c>
      <c r="ULW158" s="124" t="e">
        <f>[32]Loka!#REF!</f>
        <v>#REF!</v>
      </c>
      <c r="ULX158" s="125" t="e">
        <f>ULV158*[31]Loka!_xlbgnm.ULW16</f>
        <v>#REF!</v>
      </c>
      <c r="ULY158" s="62" t="s">
        <v>291</v>
      </c>
      <c r="ULZ158" s="123" t="e">
        <f>[32]Loka!#REF!</f>
        <v>#REF!</v>
      </c>
      <c r="UMA158" s="124" t="e">
        <f>[32]Loka!#REF!</f>
        <v>#REF!</v>
      </c>
      <c r="UMB158" s="125" t="e">
        <f>ULZ158*[31]Loka!_xlbgnm.UMA16</f>
        <v>#REF!</v>
      </c>
      <c r="UMC158" s="62" t="s">
        <v>291</v>
      </c>
      <c r="UMD158" s="123" t="e">
        <f>[32]Loka!#REF!</f>
        <v>#REF!</v>
      </c>
      <c r="UME158" s="124" t="e">
        <f>[32]Loka!#REF!</f>
        <v>#REF!</v>
      </c>
      <c r="UMF158" s="125" t="e">
        <f>UMD158*[31]Loka!_xlbgnm.UME16</f>
        <v>#REF!</v>
      </c>
      <c r="UMG158" s="62" t="s">
        <v>291</v>
      </c>
      <c r="UMH158" s="123" t="e">
        <f>[32]Loka!#REF!</f>
        <v>#REF!</v>
      </c>
      <c r="UMI158" s="124" t="e">
        <f>[32]Loka!#REF!</f>
        <v>#REF!</v>
      </c>
      <c r="UMJ158" s="125" t="e">
        <f>UMH158*[31]Loka!_xlbgnm.UMI16</f>
        <v>#REF!</v>
      </c>
      <c r="UMK158" s="62" t="s">
        <v>291</v>
      </c>
      <c r="UML158" s="123" t="e">
        <f>[32]Loka!#REF!</f>
        <v>#REF!</v>
      </c>
      <c r="UMM158" s="124" t="e">
        <f>[32]Loka!#REF!</f>
        <v>#REF!</v>
      </c>
      <c r="UMN158" s="125" t="e">
        <f>UML158*[31]Loka!_xlbgnm.UMM16</f>
        <v>#REF!</v>
      </c>
      <c r="UMO158" s="62" t="s">
        <v>291</v>
      </c>
      <c r="UMP158" s="123" t="e">
        <f>[32]Loka!#REF!</f>
        <v>#REF!</v>
      </c>
      <c r="UMQ158" s="124" t="e">
        <f>[32]Loka!#REF!</f>
        <v>#REF!</v>
      </c>
      <c r="UMR158" s="125" t="e">
        <f>UMP158*[31]Loka!_xlbgnm.UMQ16</f>
        <v>#REF!</v>
      </c>
      <c r="UMS158" s="62" t="s">
        <v>291</v>
      </c>
      <c r="UMT158" s="123" t="e">
        <f>[32]Loka!#REF!</f>
        <v>#REF!</v>
      </c>
      <c r="UMU158" s="124" t="e">
        <f>[32]Loka!#REF!</f>
        <v>#REF!</v>
      </c>
      <c r="UMV158" s="125" t="e">
        <f>UMT158*[31]Loka!_xlbgnm.UMU16</f>
        <v>#REF!</v>
      </c>
      <c r="UMW158" s="62" t="s">
        <v>291</v>
      </c>
      <c r="UMX158" s="123" t="e">
        <f>[32]Loka!#REF!</f>
        <v>#REF!</v>
      </c>
      <c r="UMY158" s="124" t="e">
        <f>[32]Loka!#REF!</f>
        <v>#REF!</v>
      </c>
      <c r="UMZ158" s="125" t="e">
        <f>UMX158*[31]Loka!_xlbgnm.UMY16</f>
        <v>#REF!</v>
      </c>
      <c r="UNA158" s="62" t="s">
        <v>291</v>
      </c>
      <c r="UNB158" s="123" t="e">
        <f>[32]Loka!#REF!</f>
        <v>#REF!</v>
      </c>
      <c r="UNC158" s="124" t="e">
        <f>[32]Loka!#REF!</f>
        <v>#REF!</v>
      </c>
      <c r="UND158" s="125" t="e">
        <f>UNB158*[31]Loka!_xlbgnm.UNC16</f>
        <v>#REF!</v>
      </c>
      <c r="UNE158" s="62" t="s">
        <v>291</v>
      </c>
      <c r="UNF158" s="123" t="e">
        <f>[32]Loka!#REF!</f>
        <v>#REF!</v>
      </c>
      <c r="UNG158" s="124" t="e">
        <f>[32]Loka!#REF!</f>
        <v>#REF!</v>
      </c>
      <c r="UNH158" s="125" t="e">
        <f>UNF158*[31]Loka!_xlbgnm.UNG16</f>
        <v>#REF!</v>
      </c>
      <c r="UNI158" s="62" t="s">
        <v>291</v>
      </c>
      <c r="UNJ158" s="123" t="e">
        <f>[32]Loka!#REF!</f>
        <v>#REF!</v>
      </c>
      <c r="UNK158" s="124" t="e">
        <f>[32]Loka!#REF!</f>
        <v>#REF!</v>
      </c>
      <c r="UNL158" s="125" t="e">
        <f>UNJ158*[31]Loka!_xlbgnm.UNK16</f>
        <v>#REF!</v>
      </c>
      <c r="UNM158" s="62" t="s">
        <v>291</v>
      </c>
      <c r="UNN158" s="123" t="e">
        <f>[32]Loka!#REF!</f>
        <v>#REF!</v>
      </c>
      <c r="UNO158" s="124" t="e">
        <f>[32]Loka!#REF!</f>
        <v>#REF!</v>
      </c>
      <c r="UNP158" s="125" t="e">
        <f>UNN158*[31]Loka!_xlbgnm.UNO16</f>
        <v>#REF!</v>
      </c>
      <c r="UNQ158" s="62" t="s">
        <v>291</v>
      </c>
      <c r="UNR158" s="123" t="e">
        <f>[32]Loka!#REF!</f>
        <v>#REF!</v>
      </c>
      <c r="UNS158" s="124" t="e">
        <f>[32]Loka!#REF!</f>
        <v>#REF!</v>
      </c>
      <c r="UNT158" s="125" t="e">
        <f>UNR158*[31]Loka!_xlbgnm.UNS16</f>
        <v>#REF!</v>
      </c>
      <c r="UNU158" s="62" t="s">
        <v>291</v>
      </c>
      <c r="UNV158" s="123" t="e">
        <f>[32]Loka!#REF!</f>
        <v>#REF!</v>
      </c>
      <c r="UNW158" s="124" t="e">
        <f>[32]Loka!#REF!</f>
        <v>#REF!</v>
      </c>
      <c r="UNX158" s="125" t="e">
        <f>UNV158*[31]Loka!_xlbgnm.UNW16</f>
        <v>#REF!</v>
      </c>
      <c r="UNY158" s="62" t="s">
        <v>291</v>
      </c>
      <c r="UNZ158" s="123" t="e">
        <f>[32]Loka!#REF!</f>
        <v>#REF!</v>
      </c>
      <c r="UOA158" s="124" t="e">
        <f>[32]Loka!#REF!</f>
        <v>#REF!</v>
      </c>
      <c r="UOB158" s="125" t="e">
        <f>UNZ158*[31]Loka!_xlbgnm.UOA16</f>
        <v>#REF!</v>
      </c>
      <c r="UOC158" s="62" t="s">
        <v>291</v>
      </c>
      <c r="UOD158" s="123" t="e">
        <f>[32]Loka!#REF!</f>
        <v>#REF!</v>
      </c>
      <c r="UOE158" s="124" t="e">
        <f>[32]Loka!#REF!</f>
        <v>#REF!</v>
      </c>
      <c r="UOF158" s="125" t="e">
        <f>UOD158*[31]Loka!_xlbgnm.UOE16</f>
        <v>#REF!</v>
      </c>
      <c r="UOG158" s="62" t="s">
        <v>291</v>
      </c>
      <c r="UOH158" s="123" t="e">
        <f>[32]Loka!#REF!</f>
        <v>#REF!</v>
      </c>
      <c r="UOI158" s="124" t="e">
        <f>[32]Loka!#REF!</f>
        <v>#REF!</v>
      </c>
      <c r="UOJ158" s="125" t="e">
        <f>UOH158*[31]Loka!_xlbgnm.UOI16</f>
        <v>#REF!</v>
      </c>
      <c r="UOK158" s="62" t="s">
        <v>291</v>
      </c>
      <c r="UOL158" s="123" t="e">
        <f>[32]Loka!#REF!</f>
        <v>#REF!</v>
      </c>
      <c r="UOM158" s="124" t="e">
        <f>[32]Loka!#REF!</f>
        <v>#REF!</v>
      </c>
      <c r="UON158" s="125" t="e">
        <f>UOL158*[31]Loka!_xlbgnm.UOM16</f>
        <v>#REF!</v>
      </c>
      <c r="UOO158" s="62" t="s">
        <v>291</v>
      </c>
      <c r="UOP158" s="123" t="e">
        <f>[32]Loka!#REF!</f>
        <v>#REF!</v>
      </c>
      <c r="UOQ158" s="124" t="e">
        <f>[32]Loka!#REF!</f>
        <v>#REF!</v>
      </c>
      <c r="UOR158" s="125" t="e">
        <f>UOP158*[31]Loka!_xlbgnm.UOQ16</f>
        <v>#REF!</v>
      </c>
      <c r="UOS158" s="62" t="s">
        <v>291</v>
      </c>
      <c r="UOT158" s="123" t="e">
        <f>[32]Loka!#REF!</f>
        <v>#REF!</v>
      </c>
      <c r="UOU158" s="124" t="e">
        <f>[32]Loka!#REF!</f>
        <v>#REF!</v>
      </c>
      <c r="UOV158" s="125" t="e">
        <f>UOT158*[31]Loka!_xlbgnm.UOU16</f>
        <v>#REF!</v>
      </c>
      <c r="UOW158" s="62" t="s">
        <v>291</v>
      </c>
      <c r="UOX158" s="123" t="e">
        <f>[32]Loka!#REF!</f>
        <v>#REF!</v>
      </c>
      <c r="UOY158" s="124" t="e">
        <f>[32]Loka!#REF!</f>
        <v>#REF!</v>
      </c>
      <c r="UOZ158" s="125" t="e">
        <f>UOX158*[31]Loka!_xlbgnm.UOY16</f>
        <v>#REF!</v>
      </c>
      <c r="UPA158" s="62" t="s">
        <v>291</v>
      </c>
      <c r="UPB158" s="123" t="e">
        <f>[32]Loka!#REF!</f>
        <v>#REF!</v>
      </c>
      <c r="UPC158" s="124" t="e">
        <f>[32]Loka!#REF!</f>
        <v>#REF!</v>
      </c>
      <c r="UPD158" s="125" t="e">
        <f>UPB158*[31]Loka!_xlbgnm.UPC16</f>
        <v>#REF!</v>
      </c>
      <c r="UPE158" s="62" t="s">
        <v>291</v>
      </c>
      <c r="UPF158" s="123" t="e">
        <f>[32]Loka!#REF!</f>
        <v>#REF!</v>
      </c>
      <c r="UPG158" s="124" t="e">
        <f>[32]Loka!#REF!</f>
        <v>#REF!</v>
      </c>
      <c r="UPH158" s="125" t="e">
        <f>UPF158*[31]Loka!_xlbgnm.UPG16</f>
        <v>#REF!</v>
      </c>
      <c r="UPI158" s="62" t="s">
        <v>291</v>
      </c>
      <c r="UPJ158" s="123" t="e">
        <f>[32]Loka!#REF!</f>
        <v>#REF!</v>
      </c>
      <c r="UPK158" s="124" t="e">
        <f>[32]Loka!#REF!</f>
        <v>#REF!</v>
      </c>
      <c r="UPL158" s="125" t="e">
        <f>UPJ158*[31]Loka!_xlbgnm.UPK16</f>
        <v>#REF!</v>
      </c>
      <c r="UPM158" s="62" t="s">
        <v>291</v>
      </c>
      <c r="UPN158" s="123" t="e">
        <f>[32]Loka!#REF!</f>
        <v>#REF!</v>
      </c>
      <c r="UPO158" s="124" t="e">
        <f>[32]Loka!#REF!</f>
        <v>#REF!</v>
      </c>
      <c r="UPP158" s="125" t="e">
        <f>UPN158*[31]Loka!_xlbgnm.UPO16</f>
        <v>#REF!</v>
      </c>
      <c r="UPQ158" s="62" t="s">
        <v>291</v>
      </c>
      <c r="UPR158" s="123" t="e">
        <f>[32]Loka!#REF!</f>
        <v>#REF!</v>
      </c>
      <c r="UPS158" s="124" t="e">
        <f>[32]Loka!#REF!</f>
        <v>#REF!</v>
      </c>
      <c r="UPT158" s="125" t="e">
        <f>UPR158*[31]Loka!_xlbgnm.UPS16</f>
        <v>#REF!</v>
      </c>
      <c r="UPU158" s="62" t="s">
        <v>291</v>
      </c>
      <c r="UPV158" s="123" t="e">
        <f>[32]Loka!#REF!</f>
        <v>#REF!</v>
      </c>
      <c r="UPW158" s="124" t="e">
        <f>[32]Loka!#REF!</f>
        <v>#REF!</v>
      </c>
      <c r="UPX158" s="125" t="e">
        <f>UPV158*[31]Loka!_xlbgnm.UPW16</f>
        <v>#REF!</v>
      </c>
      <c r="UPY158" s="62" t="s">
        <v>291</v>
      </c>
      <c r="UPZ158" s="123" t="e">
        <f>[32]Loka!#REF!</f>
        <v>#REF!</v>
      </c>
      <c r="UQA158" s="124" t="e">
        <f>[32]Loka!#REF!</f>
        <v>#REF!</v>
      </c>
      <c r="UQB158" s="125" t="e">
        <f>UPZ158*[31]Loka!_xlbgnm.UQA16</f>
        <v>#REF!</v>
      </c>
      <c r="UQC158" s="62" t="s">
        <v>291</v>
      </c>
      <c r="UQD158" s="123" t="e">
        <f>[32]Loka!#REF!</f>
        <v>#REF!</v>
      </c>
      <c r="UQE158" s="124" t="e">
        <f>[32]Loka!#REF!</f>
        <v>#REF!</v>
      </c>
      <c r="UQF158" s="125" t="e">
        <f>UQD158*[31]Loka!_xlbgnm.UQE16</f>
        <v>#REF!</v>
      </c>
      <c r="UQG158" s="62" t="s">
        <v>291</v>
      </c>
      <c r="UQH158" s="123" t="e">
        <f>[32]Loka!#REF!</f>
        <v>#REF!</v>
      </c>
      <c r="UQI158" s="124" t="e">
        <f>[32]Loka!#REF!</f>
        <v>#REF!</v>
      </c>
      <c r="UQJ158" s="125" t="e">
        <f>UQH158*[31]Loka!_xlbgnm.UQI16</f>
        <v>#REF!</v>
      </c>
      <c r="UQK158" s="62" t="s">
        <v>291</v>
      </c>
      <c r="UQL158" s="123" t="e">
        <f>[32]Loka!#REF!</f>
        <v>#REF!</v>
      </c>
      <c r="UQM158" s="124" t="e">
        <f>[32]Loka!#REF!</f>
        <v>#REF!</v>
      </c>
      <c r="UQN158" s="125" t="e">
        <f>UQL158*[31]Loka!_xlbgnm.UQM16</f>
        <v>#REF!</v>
      </c>
      <c r="UQO158" s="62" t="s">
        <v>291</v>
      </c>
      <c r="UQP158" s="123" t="e">
        <f>[32]Loka!#REF!</f>
        <v>#REF!</v>
      </c>
      <c r="UQQ158" s="124" t="e">
        <f>[32]Loka!#REF!</f>
        <v>#REF!</v>
      </c>
      <c r="UQR158" s="125" t="e">
        <f>UQP158*[31]Loka!_xlbgnm.UQQ16</f>
        <v>#REF!</v>
      </c>
      <c r="UQS158" s="62" t="s">
        <v>291</v>
      </c>
      <c r="UQT158" s="123" t="e">
        <f>[32]Loka!#REF!</f>
        <v>#REF!</v>
      </c>
      <c r="UQU158" s="124" t="e">
        <f>[32]Loka!#REF!</f>
        <v>#REF!</v>
      </c>
      <c r="UQV158" s="125" t="e">
        <f>UQT158*[31]Loka!_xlbgnm.UQU16</f>
        <v>#REF!</v>
      </c>
      <c r="UQW158" s="62" t="s">
        <v>291</v>
      </c>
      <c r="UQX158" s="123" t="e">
        <f>[32]Loka!#REF!</f>
        <v>#REF!</v>
      </c>
      <c r="UQY158" s="124" t="e">
        <f>[32]Loka!#REF!</f>
        <v>#REF!</v>
      </c>
      <c r="UQZ158" s="125" t="e">
        <f>UQX158*[31]Loka!_xlbgnm.UQY16</f>
        <v>#REF!</v>
      </c>
      <c r="URA158" s="62" t="s">
        <v>291</v>
      </c>
      <c r="URB158" s="123" t="e">
        <f>[32]Loka!#REF!</f>
        <v>#REF!</v>
      </c>
      <c r="URC158" s="124" t="e">
        <f>[32]Loka!#REF!</f>
        <v>#REF!</v>
      </c>
      <c r="URD158" s="125" t="e">
        <f>URB158*[31]Loka!_xlbgnm.URC16</f>
        <v>#REF!</v>
      </c>
      <c r="URE158" s="62" t="s">
        <v>291</v>
      </c>
      <c r="URF158" s="123" t="e">
        <f>[32]Loka!#REF!</f>
        <v>#REF!</v>
      </c>
      <c r="URG158" s="124" t="e">
        <f>[32]Loka!#REF!</f>
        <v>#REF!</v>
      </c>
      <c r="URH158" s="125" t="e">
        <f>URF158*[31]Loka!_xlbgnm.URG16</f>
        <v>#REF!</v>
      </c>
      <c r="URI158" s="62" t="s">
        <v>291</v>
      </c>
      <c r="URJ158" s="123" t="e">
        <f>[32]Loka!#REF!</f>
        <v>#REF!</v>
      </c>
      <c r="URK158" s="124" t="e">
        <f>[32]Loka!#REF!</f>
        <v>#REF!</v>
      </c>
      <c r="URL158" s="125" t="e">
        <f>URJ158*[31]Loka!_xlbgnm.URK16</f>
        <v>#REF!</v>
      </c>
      <c r="URM158" s="62" t="s">
        <v>291</v>
      </c>
      <c r="URN158" s="123" t="e">
        <f>[32]Loka!#REF!</f>
        <v>#REF!</v>
      </c>
      <c r="URO158" s="124" t="e">
        <f>[32]Loka!#REF!</f>
        <v>#REF!</v>
      </c>
      <c r="URP158" s="125" t="e">
        <f>URN158*[31]Loka!_xlbgnm.URO16</f>
        <v>#REF!</v>
      </c>
      <c r="URQ158" s="62" t="s">
        <v>291</v>
      </c>
      <c r="URR158" s="123" t="e">
        <f>[32]Loka!#REF!</f>
        <v>#REF!</v>
      </c>
      <c r="URS158" s="124" t="e">
        <f>[32]Loka!#REF!</f>
        <v>#REF!</v>
      </c>
      <c r="URT158" s="125" t="e">
        <f>URR158*[31]Loka!_xlbgnm.URS16</f>
        <v>#REF!</v>
      </c>
      <c r="URU158" s="62" t="s">
        <v>291</v>
      </c>
      <c r="URV158" s="123" t="e">
        <f>[32]Loka!#REF!</f>
        <v>#REF!</v>
      </c>
      <c r="URW158" s="124" t="e">
        <f>[32]Loka!#REF!</f>
        <v>#REF!</v>
      </c>
      <c r="URX158" s="125" t="e">
        <f>URV158*[31]Loka!_xlbgnm.URW16</f>
        <v>#REF!</v>
      </c>
      <c r="URY158" s="62" t="s">
        <v>291</v>
      </c>
      <c r="URZ158" s="123" t="e">
        <f>[32]Loka!#REF!</f>
        <v>#REF!</v>
      </c>
      <c r="USA158" s="124" t="e">
        <f>[32]Loka!#REF!</f>
        <v>#REF!</v>
      </c>
      <c r="USB158" s="125" t="e">
        <f>URZ158*[31]Loka!_xlbgnm.USA16</f>
        <v>#REF!</v>
      </c>
      <c r="USC158" s="62" t="s">
        <v>291</v>
      </c>
      <c r="USD158" s="123" t="e">
        <f>[32]Loka!#REF!</f>
        <v>#REF!</v>
      </c>
      <c r="USE158" s="124" t="e">
        <f>[32]Loka!#REF!</f>
        <v>#REF!</v>
      </c>
      <c r="USF158" s="125" t="e">
        <f>USD158*[31]Loka!_xlbgnm.USE16</f>
        <v>#REF!</v>
      </c>
      <c r="USG158" s="62" t="s">
        <v>291</v>
      </c>
      <c r="USH158" s="123" t="e">
        <f>[32]Loka!#REF!</f>
        <v>#REF!</v>
      </c>
      <c r="USI158" s="124" t="e">
        <f>[32]Loka!#REF!</f>
        <v>#REF!</v>
      </c>
      <c r="USJ158" s="125" t="e">
        <f>USH158*[31]Loka!_xlbgnm.USI16</f>
        <v>#REF!</v>
      </c>
      <c r="USK158" s="62" t="s">
        <v>291</v>
      </c>
      <c r="USL158" s="123" t="e">
        <f>[32]Loka!#REF!</f>
        <v>#REF!</v>
      </c>
      <c r="USM158" s="124" t="e">
        <f>[32]Loka!#REF!</f>
        <v>#REF!</v>
      </c>
      <c r="USN158" s="125" t="e">
        <f>USL158*[31]Loka!_xlbgnm.USM16</f>
        <v>#REF!</v>
      </c>
      <c r="USO158" s="62" t="s">
        <v>291</v>
      </c>
      <c r="USP158" s="123" t="e">
        <f>[32]Loka!#REF!</f>
        <v>#REF!</v>
      </c>
      <c r="USQ158" s="124" t="e">
        <f>[32]Loka!#REF!</f>
        <v>#REF!</v>
      </c>
      <c r="USR158" s="125" t="e">
        <f>USP158*[31]Loka!_xlbgnm.USQ16</f>
        <v>#REF!</v>
      </c>
      <c r="USS158" s="62" t="s">
        <v>291</v>
      </c>
      <c r="UST158" s="123" t="e">
        <f>[32]Loka!#REF!</f>
        <v>#REF!</v>
      </c>
      <c r="USU158" s="124" t="e">
        <f>[32]Loka!#REF!</f>
        <v>#REF!</v>
      </c>
      <c r="USV158" s="125" t="e">
        <f>UST158*[31]Loka!_xlbgnm.USU16</f>
        <v>#REF!</v>
      </c>
      <c r="USW158" s="62" t="s">
        <v>291</v>
      </c>
      <c r="USX158" s="123" t="e">
        <f>[32]Loka!#REF!</f>
        <v>#REF!</v>
      </c>
      <c r="USY158" s="124" t="e">
        <f>[32]Loka!#REF!</f>
        <v>#REF!</v>
      </c>
      <c r="USZ158" s="125" t="e">
        <f>USX158*[31]Loka!_xlbgnm.USY16</f>
        <v>#REF!</v>
      </c>
      <c r="UTA158" s="62" t="s">
        <v>291</v>
      </c>
      <c r="UTB158" s="123" t="e">
        <f>[32]Loka!#REF!</f>
        <v>#REF!</v>
      </c>
      <c r="UTC158" s="124" t="e">
        <f>[32]Loka!#REF!</f>
        <v>#REF!</v>
      </c>
      <c r="UTD158" s="125" t="e">
        <f>UTB158*[31]Loka!_xlbgnm.UTC16</f>
        <v>#REF!</v>
      </c>
      <c r="UTE158" s="62" t="s">
        <v>291</v>
      </c>
      <c r="UTF158" s="123" t="e">
        <f>[32]Loka!#REF!</f>
        <v>#REF!</v>
      </c>
      <c r="UTG158" s="124" t="e">
        <f>[32]Loka!#REF!</f>
        <v>#REF!</v>
      </c>
      <c r="UTH158" s="125" t="e">
        <f>UTF158*[31]Loka!_xlbgnm.UTG16</f>
        <v>#REF!</v>
      </c>
      <c r="UTI158" s="62" t="s">
        <v>291</v>
      </c>
      <c r="UTJ158" s="123" t="e">
        <f>[32]Loka!#REF!</f>
        <v>#REF!</v>
      </c>
      <c r="UTK158" s="124" t="e">
        <f>[32]Loka!#REF!</f>
        <v>#REF!</v>
      </c>
      <c r="UTL158" s="125" t="e">
        <f>UTJ158*[31]Loka!_xlbgnm.UTK16</f>
        <v>#REF!</v>
      </c>
      <c r="UTM158" s="62" t="s">
        <v>291</v>
      </c>
      <c r="UTN158" s="123" t="e">
        <f>[32]Loka!#REF!</f>
        <v>#REF!</v>
      </c>
      <c r="UTO158" s="124" t="e">
        <f>[32]Loka!#REF!</f>
        <v>#REF!</v>
      </c>
      <c r="UTP158" s="125" t="e">
        <f>UTN158*[31]Loka!_xlbgnm.UTO16</f>
        <v>#REF!</v>
      </c>
      <c r="UTQ158" s="62" t="s">
        <v>291</v>
      </c>
      <c r="UTR158" s="123" t="e">
        <f>[32]Loka!#REF!</f>
        <v>#REF!</v>
      </c>
      <c r="UTS158" s="124" t="e">
        <f>[32]Loka!#REF!</f>
        <v>#REF!</v>
      </c>
      <c r="UTT158" s="125" t="e">
        <f>UTR158*[31]Loka!_xlbgnm.UTS16</f>
        <v>#REF!</v>
      </c>
      <c r="UTU158" s="62" t="s">
        <v>291</v>
      </c>
      <c r="UTV158" s="123" t="e">
        <f>[32]Loka!#REF!</f>
        <v>#REF!</v>
      </c>
      <c r="UTW158" s="124" t="e">
        <f>[32]Loka!#REF!</f>
        <v>#REF!</v>
      </c>
      <c r="UTX158" s="125" t="e">
        <f>UTV158*[31]Loka!_xlbgnm.UTW16</f>
        <v>#REF!</v>
      </c>
      <c r="UTY158" s="62" t="s">
        <v>291</v>
      </c>
      <c r="UTZ158" s="123" t="e">
        <f>[32]Loka!#REF!</f>
        <v>#REF!</v>
      </c>
      <c r="UUA158" s="124" t="e">
        <f>[32]Loka!#REF!</f>
        <v>#REF!</v>
      </c>
      <c r="UUB158" s="125" t="e">
        <f>UTZ158*[31]Loka!_xlbgnm.UUA16</f>
        <v>#REF!</v>
      </c>
      <c r="UUC158" s="62" t="s">
        <v>291</v>
      </c>
      <c r="UUD158" s="123" t="e">
        <f>[32]Loka!#REF!</f>
        <v>#REF!</v>
      </c>
      <c r="UUE158" s="124" t="e">
        <f>[32]Loka!#REF!</f>
        <v>#REF!</v>
      </c>
      <c r="UUF158" s="125" t="e">
        <f>UUD158*[31]Loka!_xlbgnm.UUE16</f>
        <v>#REF!</v>
      </c>
      <c r="UUG158" s="62" t="s">
        <v>291</v>
      </c>
      <c r="UUH158" s="123" t="e">
        <f>[32]Loka!#REF!</f>
        <v>#REF!</v>
      </c>
      <c r="UUI158" s="124" t="e">
        <f>[32]Loka!#REF!</f>
        <v>#REF!</v>
      </c>
      <c r="UUJ158" s="125" t="e">
        <f>UUH158*[31]Loka!_xlbgnm.UUI16</f>
        <v>#REF!</v>
      </c>
      <c r="UUK158" s="62" t="s">
        <v>291</v>
      </c>
      <c r="UUL158" s="123" t="e">
        <f>[32]Loka!#REF!</f>
        <v>#REF!</v>
      </c>
      <c r="UUM158" s="124" t="e">
        <f>[32]Loka!#REF!</f>
        <v>#REF!</v>
      </c>
      <c r="UUN158" s="125" t="e">
        <f>UUL158*[31]Loka!_xlbgnm.UUM16</f>
        <v>#REF!</v>
      </c>
      <c r="UUO158" s="62" t="s">
        <v>291</v>
      </c>
      <c r="UUP158" s="123" t="e">
        <f>[32]Loka!#REF!</f>
        <v>#REF!</v>
      </c>
      <c r="UUQ158" s="124" t="e">
        <f>[32]Loka!#REF!</f>
        <v>#REF!</v>
      </c>
      <c r="UUR158" s="125" t="e">
        <f>UUP158*[31]Loka!_xlbgnm.UUQ16</f>
        <v>#REF!</v>
      </c>
      <c r="UUS158" s="62" t="s">
        <v>291</v>
      </c>
      <c r="UUT158" s="123" t="e">
        <f>[32]Loka!#REF!</f>
        <v>#REF!</v>
      </c>
      <c r="UUU158" s="124" t="e">
        <f>[32]Loka!#REF!</f>
        <v>#REF!</v>
      </c>
      <c r="UUV158" s="125" t="e">
        <f>UUT158*[31]Loka!_xlbgnm.UUU16</f>
        <v>#REF!</v>
      </c>
      <c r="UUW158" s="62" t="s">
        <v>291</v>
      </c>
      <c r="UUX158" s="123" t="e">
        <f>[32]Loka!#REF!</f>
        <v>#REF!</v>
      </c>
      <c r="UUY158" s="124" t="e">
        <f>[32]Loka!#REF!</f>
        <v>#REF!</v>
      </c>
      <c r="UUZ158" s="125" t="e">
        <f>UUX158*[31]Loka!_xlbgnm.UUY16</f>
        <v>#REF!</v>
      </c>
      <c r="UVA158" s="62" t="s">
        <v>291</v>
      </c>
      <c r="UVB158" s="123" t="e">
        <f>[32]Loka!#REF!</f>
        <v>#REF!</v>
      </c>
      <c r="UVC158" s="124" t="e">
        <f>[32]Loka!#REF!</f>
        <v>#REF!</v>
      </c>
      <c r="UVD158" s="125" t="e">
        <f>UVB158*[31]Loka!_xlbgnm.UVC16</f>
        <v>#REF!</v>
      </c>
      <c r="UVE158" s="62" t="s">
        <v>291</v>
      </c>
      <c r="UVF158" s="123" t="e">
        <f>[32]Loka!#REF!</f>
        <v>#REF!</v>
      </c>
      <c r="UVG158" s="124" t="e">
        <f>[32]Loka!#REF!</f>
        <v>#REF!</v>
      </c>
      <c r="UVH158" s="125" t="e">
        <f>UVF158*[31]Loka!_xlbgnm.UVG16</f>
        <v>#REF!</v>
      </c>
      <c r="UVI158" s="62" t="s">
        <v>291</v>
      </c>
      <c r="UVJ158" s="123" t="e">
        <f>[32]Loka!#REF!</f>
        <v>#REF!</v>
      </c>
      <c r="UVK158" s="124" t="e">
        <f>[32]Loka!#REF!</f>
        <v>#REF!</v>
      </c>
      <c r="UVL158" s="125" t="e">
        <f>UVJ158*[31]Loka!_xlbgnm.UVK16</f>
        <v>#REF!</v>
      </c>
      <c r="UVM158" s="62" t="s">
        <v>291</v>
      </c>
      <c r="UVN158" s="123" t="e">
        <f>[32]Loka!#REF!</f>
        <v>#REF!</v>
      </c>
      <c r="UVO158" s="124" t="e">
        <f>[32]Loka!#REF!</f>
        <v>#REF!</v>
      </c>
      <c r="UVP158" s="125" t="e">
        <f>UVN158*[31]Loka!_xlbgnm.UVO16</f>
        <v>#REF!</v>
      </c>
      <c r="UVQ158" s="62" t="s">
        <v>291</v>
      </c>
      <c r="UVR158" s="123" t="e">
        <f>[32]Loka!#REF!</f>
        <v>#REF!</v>
      </c>
      <c r="UVS158" s="124" t="e">
        <f>[32]Loka!#REF!</f>
        <v>#REF!</v>
      </c>
      <c r="UVT158" s="125" t="e">
        <f>UVR158*[31]Loka!_xlbgnm.UVS16</f>
        <v>#REF!</v>
      </c>
      <c r="UVU158" s="62" t="s">
        <v>291</v>
      </c>
      <c r="UVV158" s="123" t="e">
        <f>[32]Loka!#REF!</f>
        <v>#REF!</v>
      </c>
      <c r="UVW158" s="124" t="e">
        <f>[32]Loka!#REF!</f>
        <v>#REF!</v>
      </c>
      <c r="UVX158" s="125" t="e">
        <f>UVV158*[31]Loka!_xlbgnm.UVW16</f>
        <v>#REF!</v>
      </c>
      <c r="UVY158" s="62" t="s">
        <v>291</v>
      </c>
      <c r="UVZ158" s="123" t="e">
        <f>[32]Loka!#REF!</f>
        <v>#REF!</v>
      </c>
      <c r="UWA158" s="124" t="e">
        <f>[32]Loka!#REF!</f>
        <v>#REF!</v>
      </c>
      <c r="UWB158" s="125" t="e">
        <f>UVZ158*[31]Loka!_xlbgnm.UWA16</f>
        <v>#REF!</v>
      </c>
      <c r="UWC158" s="62" t="s">
        <v>291</v>
      </c>
      <c r="UWD158" s="123" t="e">
        <f>[32]Loka!#REF!</f>
        <v>#REF!</v>
      </c>
      <c r="UWE158" s="124" t="e">
        <f>[32]Loka!#REF!</f>
        <v>#REF!</v>
      </c>
      <c r="UWF158" s="125" t="e">
        <f>UWD158*[31]Loka!_xlbgnm.UWE16</f>
        <v>#REF!</v>
      </c>
      <c r="UWG158" s="62" t="s">
        <v>291</v>
      </c>
      <c r="UWH158" s="123" t="e">
        <f>[32]Loka!#REF!</f>
        <v>#REF!</v>
      </c>
      <c r="UWI158" s="124" t="e">
        <f>[32]Loka!#REF!</f>
        <v>#REF!</v>
      </c>
      <c r="UWJ158" s="125" t="e">
        <f>UWH158*[31]Loka!_xlbgnm.UWI16</f>
        <v>#REF!</v>
      </c>
      <c r="UWK158" s="62" t="s">
        <v>291</v>
      </c>
      <c r="UWL158" s="123" t="e">
        <f>[32]Loka!#REF!</f>
        <v>#REF!</v>
      </c>
      <c r="UWM158" s="124" t="e">
        <f>[32]Loka!#REF!</f>
        <v>#REF!</v>
      </c>
      <c r="UWN158" s="125" t="e">
        <f>UWL158*[31]Loka!_xlbgnm.UWM16</f>
        <v>#REF!</v>
      </c>
      <c r="UWO158" s="62" t="s">
        <v>291</v>
      </c>
      <c r="UWP158" s="123" t="e">
        <f>[32]Loka!#REF!</f>
        <v>#REF!</v>
      </c>
      <c r="UWQ158" s="124" t="e">
        <f>[32]Loka!#REF!</f>
        <v>#REF!</v>
      </c>
      <c r="UWR158" s="125" t="e">
        <f>UWP158*[31]Loka!_xlbgnm.UWQ16</f>
        <v>#REF!</v>
      </c>
      <c r="UWS158" s="62" t="s">
        <v>291</v>
      </c>
      <c r="UWT158" s="123" t="e">
        <f>[32]Loka!#REF!</f>
        <v>#REF!</v>
      </c>
      <c r="UWU158" s="124" t="e">
        <f>[32]Loka!#REF!</f>
        <v>#REF!</v>
      </c>
      <c r="UWV158" s="125" t="e">
        <f>UWT158*[31]Loka!_xlbgnm.UWU16</f>
        <v>#REF!</v>
      </c>
      <c r="UWW158" s="62" t="s">
        <v>291</v>
      </c>
      <c r="UWX158" s="123" t="e">
        <f>[32]Loka!#REF!</f>
        <v>#REF!</v>
      </c>
      <c r="UWY158" s="124" t="e">
        <f>[32]Loka!#REF!</f>
        <v>#REF!</v>
      </c>
      <c r="UWZ158" s="125" t="e">
        <f>UWX158*[31]Loka!_xlbgnm.UWY16</f>
        <v>#REF!</v>
      </c>
      <c r="UXA158" s="62" t="s">
        <v>291</v>
      </c>
      <c r="UXB158" s="123" t="e">
        <f>[32]Loka!#REF!</f>
        <v>#REF!</v>
      </c>
      <c r="UXC158" s="124" t="e">
        <f>[32]Loka!#REF!</f>
        <v>#REF!</v>
      </c>
      <c r="UXD158" s="125" t="e">
        <f>UXB158*[31]Loka!_xlbgnm.UXC16</f>
        <v>#REF!</v>
      </c>
      <c r="UXE158" s="62" t="s">
        <v>291</v>
      </c>
      <c r="UXF158" s="123" t="e">
        <f>[32]Loka!#REF!</f>
        <v>#REF!</v>
      </c>
      <c r="UXG158" s="124" t="e">
        <f>[32]Loka!#REF!</f>
        <v>#REF!</v>
      </c>
      <c r="UXH158" s="125" t="e">
        <f>UXF158*[31]Loka!_xlbgnm.UXG16</f>
        <v>#REF!</v>
      </c>
      <c r="UXI158" s="62" t="s">
        <v>291</v>
      </c>
      <c r="UXJ158" s="123" t="e">
        <f>[32]Loka!#REF!</f>
        <v>#REF!</v>
      </c>
      <c r="UXK158" s="124" t="e">
        <f>[32]Loka!#REF!</f>
        <v>#REF!</v>
      </c>
      <c r="UXL158" s="125" t="e">
        <f>UXJ158*[31]Loka!_xlbgnm.UXK16</f>
        <v>#REF!</v>
      </c>
      <c r="UXM158" s="62" t="s">
        <v>291</v>
      </c>
      <c r="UXN158" s="123" t="e">
        <f>[32]Loka!#REF!</f>
        <v>#REF!</v>
      </c>
      <c r="UXO158" s="124" t="e">
        <f>[32]Loka!#REF!</f>
        <v>#REF!</v>
      </c>
      <c r="UXP158" s="125" t="e">
        <f>UXN158*[31]Loka!_xlbgnm.UXO16</f>
        <v>#REF!</v>
      </c>
      <c r="UXQ158" s="62" t="s">
        <v>291</v>
      </c>
      <c r="UXR158" s="123" t="e">
        <f>[32]Loka!#REF!</f>
        <v>#REF!</v>
      </c>
      <c r="UXS158" s="124" t="e">
        <f>[32]Loka!#REF!</f>
        <v>#REF!</v>
      </c>
      <c r="UXT158" s="125" t="e">
        <f>UXR158*[31]Loka!_xlbgnm.UXS16</f>
        <v>#REF!</v>
      </c>
      <c r="UXU158" s="62" t="s">
        <v>291</v>
      </c>
      <c r="UXV158" s="123" t="e">
        <f>[32]Loka!#REF!</f>
        <v>#REF!</v>
      </c>
      <c r="UXW158" s="124" t="e">
        <f>[32]Loka!#REF!</f>
        <v>#REF!</v>
      </c>
      <c r="UXX158" s="125" t="e">
        <f>UXV158*[31]Loka!_xlbgnm.UXW16</f>
        <v>#REF!</v>
      </c>
      <c r="UXY158" s="62" t="s">
        <v>291</v>
      </c>
      <c r="UXZ158" s="123" t="e">
        <f>[32]Loka!#REF!</f>
        <v>#REF!</v>
      </c>
      <c r="UYA158" s="124" t="e">
        <f>[32]Loka!#REF!</f>
        <v>#REF!</v>
      </c>
      <c r="UYB158" s="125" t="e">
        <f>UXZ158*[31]Loka!_xlbgnm.UYA16</f>
        <v>#REF!</v>
      </c>
      <c r="UYC158" s="62" t="s">
        <v>291</v>
      </c>
      <c r="UYD158" s="123" t="e">
        <f>[32]Loka!#REF!</f>
        <v>#REF!</v>
      </c>
      <c r="UYE158" s="124" t="e">
        <f>[32]Loka!#REF!</f>
        <v>#REF!</v>
      </c>
      <c r="UYF158" s="125" t="e">
        <f>UYD158*[31]Loka!_xlbgnm.UYE16</f>
        <v>#REF!</v>
      </c>
      <c r="UYG158" s="62" t="s">
        <v>291</v>
      </c>
      <c r="UYH158" s="123" t="e">
        <f>[32]Loka!#REF!</f>
        <v>#REF!</v>
      </c>
      <c r="UYI158" s="124" t="e">
        <f>[32]Loka!#REF!</f>
        <v>#REF!</v>
      </c>
      <c r="UYJ158" s="125" t="e">
        <f>UYH158*[31]Loka!_xlbgnm.UYI16</f>
        <v>#REF!</v>
      </c>
      <c r="UYK158" s="62" t="s">
        <v>291</v>
      </c>
      <c r="UYL158" s="123" t="e">
        <f>[32]Loka!#REF!</f>
        <v>#REF!</v>
      </c>
      <c r="UYM158" s="124" t="e">
        <f>[32]Loka!#REF!</f>
        <v>#REF!</v>
      </c>
      <c r="UYN158" s="125" t="e">
        <f>UYL158*[31]Loka!_xlbgnm.UYM16</f>
        <v>#REF!</v>
      </c>
      <c r="UYO158" s="62" t="s">
        <v>291</v>
      </c>
      <c r="UYP158" s="123" t="e">
        <f>[32]Loka!#REF!</f>
        <v>#REF!</v>
      </c>
      <c r="UYQ158" s="124" t="e">
        <f>[32]Loka!#REF!</f>
        <v>#REF!</v>
      </c>
      <c r="UYR158" s="125" t="e">
        <f>UYP158*[31]Loka!_xlbgnm.UYQ16</f>
        <v>#REF!</v>
      </c>
      <c r="UYS158" s="62" t="s">
        <v>291</v>
      </c>
      <c r="UYT158" s="123" t="e">
        <f>[32]Loka!#REF!</f>
        <v>#REF!</v>
      </c>
      <c r="UYU158" s="124" t="e">
        <f>[32]Loka!#REF!</f>
        <v>#REF!</v>
      </c>
      <c r="UYV158" s="125" t="e">
        <f>UYT158*[31]Loka!_xlbgnm.UYU16</f>
        <v>#REF!</v>
      </c>
      <c r="UYW158" s="62" t="s">
        <v>291</v>
      </c>
      <c r="UYX158" s="123" t="e">
        <f>[32]Loka!#REF!</f>
        <v>#REF!</v>
      </c>
      <c r="UYY158" s="124" t="e">
        <f>[32]Loka!#REF!</f>
        <v>#REF!</v>
      </c>
      <c r="UYZ158" s="125" t="e">
        <f>UYX158*[31]Loka!_xlbgnm.UYY16</f>
        <v>#REF!</v>
      </c>
      <c r="UZA158" s="62" t="s">
        <v>291</v>
      </c>
      <c r="UZB158" s="123" t="e">
        <f>[32]Loka!#REF!</f>
        <v>#REF!</v>
      </c>
      <c r="UZC158" s="124" t="e">
        <f>[32]Loka!#REF!</f>
        <v>#REF!</v>
      </c>
      <c r="UZD158" s="125" t="e">
        <f>UZB158*[31]Loka!_xlbgnm.UZC16</f>
        <v>#REF!</v>
      </c>
      <c r="UZE158" s="62" t="s">
        <v>291</v>
      </c>
      <c r="UZF158" s="123" t="e">
        <f>[32]Loka!#REF!</f>
        <v>#REF!</v>
      </c>
      <c r="UZG158" s="124" t="e">
        <f>[32]Loka!#REF!</f>
        <v>#REF!</v>
      </c>
      <c r="UZH158" s="125" t="e">
        <f>UZF158*[31]Loka!_xlbgnm.UZG16</f>
        <v>#REF!</v>
      </c>
      <c r="UZI158" s="62" t="s">
        <v>291</v>
      </c>
      <c r="UZJ158" s="123" t="e">
        <f>[32]Loka!#REF!</f>
        <v>#REF!</v>
      </c>
      <c r="UZK158" s="124" t="e">
        <f>[32]Loka!#REF!</f>
        <v>#REF!</v>
      </c>
      <c r="UZL158" s="125" t="e">
        <f>UZJ158*[31]Loka!_xlbgnm.UZK16</f>
        <v>#REF!</v>
      </c>
      <c r="UZM158" s="62" t="s">
        <v>291</v>
      </c>
      <c r="UZN158" s="123" t="e">
        <f>[32]Loka!#REF!</f>
        <v>#REF!</v>
      </c>
      <c r="UZO158" s="124" t="e">
        <f>[32]Loka!#REF!</f>
        <v>#REF!</v>
      </c>
      <c r="UZP158" s="125" t="e">
        <f>UZN158*[31]Loka!_xlbgnm.UZO16</f>
        <v>#REF!</v>
      </c>
      <c r="UZQ158" s="62" t="s">
        <v>291</v>
      </c>
      <c r="UZR158" s="123" t="e">
        <f>[32]Loka!#REF!</f>
        <v>#REF!</v>
      </c>
      <c r="UZS158" s="124" t="e">
        <f>[32]Loka!#REF!</f>
        <v>#REF!</v>
      </c>
      <c r="UZT158" s="125" t="e">
        <f>UZR158*[31]Loka!_xlbgnm.UZS16</f>
        <v>#REF!</v>
      </c>
      <c r="UZU158" s="62" t="s">
        <v>291</v>
      </c>
      <c r="UZV158" s="123" t="e">
        <f>[32]Loka!#REF!</f>
        <v>#REF!</v>
      </c>
      <c r="UZW158" s="124" t="e">
        <f>[32]Loka!#REF!</f>
        <v>#REF!</v>
      </c>
      <c r="UZX158" s="125" t="e">
        <f>UZV158*[31]Loka!_xlbgnm.UZW16</f>
        <v>#REF!</v>
      </c>
      <c r="UZY158" s="62" t="s">
        <v>291</v>
      </c>
      <c r="UZZ158" s="123" t="e">
        <f>[32]Loka!#REF!</f>
        <v>#REF!</v>
      </c>
      <c r="VAA158" s="124" t="e">
        <f>[32]Loka!#REF!</f>
        <v>#REF!</v>
      </c>
      <c r="VAB158" s="125" t="e">
        <f>UZZ158*[31]Loka!_xlbgnm.VAA16</f>
        <v>#REF!</v>
      </c>
      <c r="VAC158" s="62" t="s">
        <v>291</v>
      </c>
      <c r="VAD158" s="123" t="e">
        <f>[32]Loka!#REF!</f>
        <v>#REF!</v>
      </c>
      <c r="VAE158" s="124" t="e">
        <f>[32]Loka!#REF!</f>
        <v>#REF!</v>
      </c>
      <c r="VAF158" s="125" t="e">
        <f>VAD158*[31]Loka!_xlbgnm.VAE16</f>
        <v>#REF!</v>
      </c>
      <c r="VAG158" s="62" t="s">
        <v>291</v>
      </c>
      <c r="VAH158" s="123" t="e">
        <f>[32]Loka!#REF!</f>
        <v>#REF!</v>
      </c>
      <c r="VAI158" s="124" t="e">
        <f>[32]Loka!#REF!</f>
        <v>#REF!</v>
      </c>
      <c r="VAJ158" s="125" t="e">
        <f>VAH158*[31]Loka!_xlbgnm.VAI16</f>
        <v>#REF!</v>
      </c>
      <c r="VAK158" s="62" t="s">
        <v>291</v>
      </c>
      <c r="VAL158" s="123" t="e">
        <f>[32]Loka!#REF!</f>
        <v>#REF!</v>
      </c>
      <c r="VAM158" s="124" t="e">
        <f>[32]Loka!#REF!</f>
        <v>#REF!</v>
      </c>
      <c r="VAN158" s="125" t="e">
        <f>VAL158*[31]Loka!_xlbgnm.VAM16</f>
        <v>#REF!</v>
      </c>
      <c r="VAO158" s="62" t="s">
        <v>291</v>
      </c>
      <c r="VAP158" s="123" t="e">
        <f>[32]Loka!#REF!</f>
        <v>#REF!</v>
      </c>
      <c r="VAQ158" s="124" t="e">
        <f>[32]Loka!#REF!</f>
        <v>#REF!</v>
      </c>
      <c r="VAR158" s="125" t="e">
        <f>VAP158*[31]Loka!_xlbgnm.VAQ16</f>
        <v>#REF!</v>
      </c>
      <c r="VAS158" s="62" t="s">
        <v>291</v>
      </c>
      <c r="VAT158" s="123" t="e">
        <f>[32]Loka!#REF!</f>
        <v>#REF!</v>
      </c>
      <c r="VAU158" s="124" t="e">
        <f>[32]Loka!#REF!</f>
        <v>#REF!</v>
      </c>
      <c r="VAV158" s="125" t="e">
        <f>VAT158*[31]Loka!_xlbgnm.VAU16</f>
        <v>#REF!</v>
      </c>
      <c r="VAW158" s="62" t="s">
        <v>291</v>
      </c>
      <c r="VAX158" s="123" t="e">
        <f>[32]Loka!#REF!</f>
        <v>#REF!</v>
      </c>
      <c r="VAY158" s="124" t="e">
        <f>[32]Loka!#REF!</f>
        <v>#REF!</v>
      </c>
      <c r="VAZ158" s="125" t="e">
        <f>VAX158*[31]Loka!_xlbgnm.VAY16</f>
        <v>#REF!</v>
      </c>
      <c r="VBA158" s="62" t="s">
        <v>291</v>
      </c>
      <c r="VBB158" s="123" t="e">
        <f>[32]Loka!#REF!</f>
        <v>#REF!</v>
      </c>
      <c r="VBC158" s="124" t="e">
        <f>[32]Loka!#REF!</f>
        <v>#REF!</v>
      </c>
      <c r="VBD158" s="125" t="e">
        <f>VBB158*[31]Loka!_xlbgnm.VBC16</f>
        <v>#REF!</v>
      </c>
      <c r="VBE158" s="62" t="s">
        <v>291</v>
      </c>
      <c r="VBF158" s="123" t="e">
        <f>[32]Loka!#REF!</f>
        <v>#REF!</v>
      </c>
      <c r="VBG158" s="124" t="e">
        <f>[32]Loka!#REF!</f>
        <v>#REF!</v>
      </c>
      <c r="VBH158" s="125" t="e">
        <f>VBF158*[31]Loka!_xlbgnm.VBG16</f>
        <v>#REF!</v>
      </c>
      <c r="VBI158" s="62" t="s">
        <v>291</v>
      </c>
      <c r="VBJ158" s="123" t="e">
        <f>[32]Loka!#REF!</f>
        <v>#REF!</v>
      </c>
      <c r="VBK158" s="124" t="e">
        <f>[32]Loka!#REF!</f>
        <v>#REF!</v>
      </c>
      <c r="VBL158" s="125" t="e">
        <f>VBJ158*[31]Loka!_xlbgnm.VBK16</f>
        <v>#REF!</v>
      </c>
      <c r="VBM158" s="62" t="s">
        <v>291</v>
      </c>
      <c r="VBN158" s="123" t="e">
        <f>[32]Loka!#REF!</f>
        <v>#REF!</v>
      </c>
      <c r="VBO158" s="124" t="e">
        <f>[32]Loka!#REF!</f>
        <v>#REF!</v>
      </c>
      <c r="VBP158" s="125" t="e">
        <f>VBN158*[31]Loka!_xlbgnm.VBO16</f>
        <v>#REF!</v>
      </c>
      <c r="VBQ158" s="62" t="s">
        <v>291</v>
      </c>
      <c r="VBR158" s="123" t="e">
        <f>[32]Loka!#REF!</f>
        <v>#REF!</v>
      </c>
      <c r="VBS158" s="124" t="e">
        <f>[32]Loka!#REF!</f>
        <v>#REF!</v>
      </c>
      <c r="VBT158" s="125" t="e">
        <f>VBR158*[31]Loka!_xlbgnm.VBS16</f>
        <v>#REF!</v>
      </c>
      <c r="VBU158" s="62" t="s">
        <v>291</v>
      </c>
      <c r="VBV158" s="123" t="e">
        <f>[32]Loka!#REF!</f>
        <v>#REF!</v>
      </c>
      <c r="VBW158" s="124" t="e">
        <f>[32]Loka!#REF!</f>
        <v>#REF!</v>
      </c>
      <c r="VBX158" s="125" t="e">
        <f>VBV158*[31]Loka!_xlbgnm.VBW16</f>
        <v>#REF!</v>
      </c>
      <c r="VBY158" s="62" t="s">
        <v>291</v>
      </c>
      <c r="VBZ158" s="123" t="e">
        <f>[32]Loka!#REF!</f>
        <v>#REF!</v>
      </c>
      <c r="VCA158" s="124" t="e">
        <f>[32]Loka!#REF!</f>
        <v>#REF!</v>
      </c>
      <c r="VCB158" s="125" t="e">
        <f>VBZ158*[31]Loka!_xlbgnm.VCA16</f>
        <v>#REF!</v>
      </c>
      <c r="VCC158" s="62" t="s">
        <v>291</v>
      </c>
      <c r="VCD158" s="123" t="e">
        <f>[32]Loka!#REF!</f>
        <v>#REF!</v>
      </c>
      <c r="VCE158" s="124" t="e">
        <f>[32]Loka!#REF!</f>
        <v>#REF!</v>
      </c>
      <c r="VCF158" s="125" t="e">
        <f>VCD158*[31]Loka!_xlbgnm.VCE16</f>
        <v>#REF!</v>
      </c>
      <c r="VCG158" s="62" t="s">
        <v>291</v>
      </c>
      <c r="VCH158" s="123" t="e">
        <f>[32]Loka!#REF!</f>
        <v>#REF!</v>
      </c>
      <c r="VCI158" s="124" t="e">
        <f>[32]Loka!#REF!</f>
        <v>#REF!</v>
      </c>
      <c r="VCJ158" s="125" t="e">
        <f>VCH158*[31]Loka!_xlbgnm.VCI16</f>
        <v>#REF!</v>
      </c>
      <c r="VCK158" s="62" t="s">
        <v>291</v>
      </c>
      <c r="VCL158" s="123" t="e">
        <f>[32]Loka!#REF!</f>
        <v>#REF!</v>
      </c>
      <c r="VCM158" s="124" t="e">
        <f>[32]Loka!#REF!</f>
        <v>#REF!</v>
      </c>
      <c r="VCN158" s="125" t="e">
        <f>VCL158*[31]Loka!_xlbgnm.VCM16</f>
        <v>#REF!</v>
      </c>
      <c r="VCO158" s="62" t="s">
        <v>291</v>
      </c>
      <c r="VCP158" s="123" t="e">
        <f>[32]Loka!#REF!</f>
        <v>#REF!</v>
      </c>
      <c r="VCQ158" s="124" t="e">
        <f>[32]Loka!#REF!</f>
        <v>#REF!</v>
      </c>
      <c r="VCR158" s="125" t="e">
        <f>VCP158*[31]Loka!_xlbgnm.VCQ16</f>
        <v>#REF!</v>
      </c>
      <c r="VCS158" s="62" t="s">
        <v>291</v>
      </c>
      <c r="VCT158" s="123" t="e">
        <f>[32]Loka!#REF!</f>
        <v>#REF!</v>
      </c>
      <c r="VCU158" s="124" t="e">
        <f>[32]Loka!#REF!</f>
        <v>#REF!</v>
      </c>
      <c r="VCV158" s="125" t="e">
        <f>VCT158*[31]Loka!_xlbgnm.VCU16</f>
        <v>#REF!</v>
      </c>
      <c r="VCW158" s="62" t="s">
        <v>291</v>
      </c>
      <c r="VCX158" s="123" t="e">
        <f>[32]Loka!#REF!</f>
        <v>#REF!</v>
      </c>
      <c r="VCY158" s="124" t="e">
        <f>[32]Loka!#REF!</f>
        <v>#REF!</v>
      </c>
      <c r="VCZ158" s="125" t="e">
        <f>VCX158*[31]Loka!_xlbgnm.VCY16</f>
        <v>#REF!</v>
      </c>
      <c r="VDA158" s="62" t="s">
        <v>291</v>
      </c>
      <c r="VDB158" s="123" t="e">
        <f>[32]Loka!#REF!</f>
        <v>#REF!</v>
      </c>
      <c r="VDC158" s="124" t="e">
        <f>[32]Loka!#REF!</f>
        <v>#REF!</v>
      </c>
      <c r="VDD158" s="125" t="e">
        <f>VDB158*[31]Loka!_xlbgnm.VDC16</f>
        <v>#REF!</v>
      </c>
      <c r="VDE158" s="62" t="s">
        <v>291</v>
      </c>
      <c r="VDF158" s="123" t="e">
        <f>[32]Loka!#REF!</f>
        <v>#REF!</v>
      </c>
      <c r="VDG158" s="124" t="e">
        <f>[32]Loka!#REF!</f>
        <v>#REF!</v>
      </c>
      <c r="VDH158" s="125" t="e">
        <f>VDF158*[31]Loka!_xlbgnm.VDG16</f>
        <v>#REF!</v>
      </c>
      <c r="VDI158" s="62" t="s">
        <v>291</v>
      </c>
      <c r="VDJ158" s="123" t="e">
        <f>[32]Loka!#REF!</f>
        <v>#REF!</v>
      </c>
      <c r="VDK158" s="124" t="e">
        <f>[32]Loka!#REF!</f>
        <v>#REF!</v>
      </c>
      <c r="VDL158" s="125" t="e">
        <f>VDJ158*[31]Loka!_xlbgnm.VDK16</f>
        <v>#REF!</v>
      </c>
      <c r="VDM158" s="62" t="s">
        <v>291</v>
      </c>
      <c r="VDN158" s="123" t="e">
        <f>[32]Loka!#REF!</f>
        <v>#REF!</v>
      </c>
      <c r="VDO158" s="124" t="e">
        <f>[32]Loka!#REF!</f>
        <v>#REF!</v>
      </c>
      <c r="VDP158" s="125" t="e">
        <f>VDN158*[31]Loka!_xlbgnm.VDO16</f>
        <v>#REF!</v>
      </c>
      <c r="VDQ158" s="62" t="s">
        <v>291</v>
      </c>
      <c r="VDR158" s="123" t="e">
        <f>[32]Loka!#REF!</f>
        <v>#REF!</v>
      </c>
      <c r="VDS158" s="124" t="e">
        <f>[32]Loka!#REF!</f>
        <v>#REF!</v>
      </c>
      <c r="VDT158" s="125" t="e">
        <f>VDR158*[31]Loka!_xlbgnm.VDS16</f>
        <v>#REF!</v>
      </c>
      <c r="VDU158" s="62" t="s">
        <v>291</v>
      </c>
      <c r="VDV158" s="123" t="e">
        <f>[32]Loka!#REF!</f>
        <v>#REF!</v>
      </c>
      <c r="VDW158" s="124" t="e">
        <f>[32]Loka!#REF!</f>
        <v>#REF!</v>
      </c>
      <c r="VDX158" s="125" t="e">
        <f>VDV158*[31]Loka!_xlbgnm.VDW16</f>
        <v>#REF!</v>
      </c>
      <c r="VDY158" s="62" t="s">
        <v>291</v>
      </c>
      <c r="VDZ158" s="123" t="e">
        <f>[32]Loka!#REF!</f>
        <v>#REF!</v>
      </c>
      <c r="VEA158" s="124" t="e">
        <f>[32]Loka!#REF!</f>
        <v>#REF!</v>
      </c>
      <c r="VEB158" s="125" t="e">
        <f>VDZ158*[31]Loka!_xlbgnm.VEA16</f>
        <v>#REF!</v>
      </c>
      <c r="VEC158" s="62" t="s">
        <v>291</v>
      </c>
      <c r="VED158" s="123" t="e">
        <f>[32]Loka!#REF!</f>
        <v>#REF!</v>
      </c>
      <c r="VEE158" s="124" t="e">
        <f>[32]Loka!#REF!</f>
        <v>#REF!</v>
      </c>
      <c r="VEF158" s="125" t="e">
        <f>VED158*[31]Loka!_xlbgnm.VEE16</f>
        <v>#REF!</v>
      </c>
      <c r="VEG158" s="62" t="s">
        <v>291</v>
      </c>
      <c r="VEH158" s="123" t="e">
        <f>[32]Loka!#REF!</f>
        <v>#REF!</v>
      </c>
      <c r="VEI158" s="124" t="e">
        <f>[32]Loka!#REF!</f>
        <v>#REF!</v>
      </c>
      <c r="VEJ158" s="125" t="e">
        <f>VEH158*[31]Loka!_xlbgnm.VEI16</f>
        <v>#REF!</v>
      </c>
      <c r="VEK158" s="62" t="s">
        <v>291</v>
      </c>
      <c r="VEL158" s="123" t="e">
        <f>[32]Loka!#REF!</f>
        <v>#REF!</v>
      </c>
      <c r="VEM158" s="124" t="e">
        <f>[32]Loka!#REF!</f>
        <v>#REF!</v>
      </c>
      <c r="VEN158" s="125" t="e">
        <f>VEL158*[31]Loka!_xlbgnm.VEM16</f>
        <v>#REF!</v>
      </c>
      <c r="VEO158" s="62" t="s">
        <v>291</v>
      </c>
      <c r="VEP158" s="123" t="e">
        <f>[32]Loka!#REF!</f>
        <v>#REF!</v>
      </c>
      <c r="VEQ158" s="124" t="e">
        <f>[32]Loka!#REF!</f>
        <v>#REF!</v>
      </c>
      <c r="VER158" s="125" t="e">
        <f>VEP158*[31]Loka!_xlbgnm.VEQ16</f>
        <v>#REF!</v>
      </c>
      <c r="VES158" s="62" t="s">
        <v>291</v>
      </c>
      <c r="VET158" s="123" t="e">
        <f>[32]Loka!#REF!</f>
        <v>#REF!</v>
      </c>
      <c r="VEU158" s="124" t="e">
        <f>[32]Loka!#REF!</f>
        <v>#REF!</v>
      </c>
      <c r="VEV158" s="125" t="e">
        <f>VET158*[31]Loka!_xlbgnm.VEU16</f>
        <v>#REF!</v>
      </c>
      <c r="VEW158" s="62" t="s">
        <v>291</v>
      </c>
      <c r="VEX158" s="123" t="e">
        <f>[32]Loka!#REF!</f>
        <v>#REF!</v>
      </c>
      <c r="VEY158" s="124" t="e">
        <f>[32]Loka!#REF!</f>
        <v>#REF!</v>
      </c>
      <c r="VEZ158" s="125" t="e">
        <f>VEX158*[31]Loka!_xlbgnm.VEY16</f>
        <v>#REF!</v>
      </c>
      <c r="VFA158" s="62" t="s">
        <v>291</v>
      </c>
      <c r="VFB158" s="123" t="e">
        <f>[32]Loka!#REF!</f>
        <v>#REF!</v>
      </c>
      <c r="VFC158" s="124" t="e">
        <f>[32]Loka!#REF!</f>
        <v>#REF!</v>
      </c>
      <c r="VFD158" s="125" t="e">
        <f>VFB158*[31]Loka!_xlbgnm.VFC16</f>
        <v>#REF!</v>
      </c>
      <c r="VFE158" s="62" t="s">
        <v>291</v>
      </c>
      <c r="VFF158" s="123" t="e">
        <f>[32]Loka!#REF!</f>
        <v>#REF!</v>
      </c>
      <c r="VFG158" s="124" t="e">
        <f>[32]Loka!#REF!</f>
        <v>#REF!</v>
      </c>
      <c r="VFH158" s="125" t="e">
        <f>VFF158*[31]Loka!_xlbgnm.VFG16</f>
        <v>#REF!</v>
      </c>
      <c r="VFI158" s="62" t="s">
        <v>291</v>
      </c>
      <c r="VFJ158" s="123" t="e">
        <f>[32]Loka!#REF!</f>
        <v>#REF!</v>
      </c>
      <c r="VFK158" s="124" t="e">
        <f>[32]Loka!#REF!</f>
        <v>#REF!</v>
      </c>
      <c r="VFL158" s="125" t="e">
        <f>VFJ158*[31]Loka!_xlbgnm.VFK16</f>
        <v>#REF!</v>
      </c>
      <c r="VFM158" s="62" t="s">
        <v>291</v>
      </c>
      <c r="VFN158" s="123" t="e">
        <f>[32]Loka!#REF!</f>
        <v>#REF!</v>
      </c>
      <c r="VFO158" s="124" t="e">
        <f>[32]Loka!#REF!</f>
        <v>#REF!</v>
      </c>
      <c r="VFP158" s="125" t="e">
        <f>VFN158*[31]Loka!_xlbgnm.VFO16</f>
        <v>#REF!</v>
      </c>
      <c r="VFQ158" s="62" t="s">
        <v>291</v>
      </c>
      <c r="VFR158" s="123" t="e">
        <f>[32]Loka!#REF!</f>
        <v>#REF!</v>
      </c>
      <c r="VFS158" s="124" t="e">
        <f>[32]Loka!#REF!</f>
        <v>#REF!</v>
      </c>
      <c r="VFT158" s="125" t="e">
        <f>VFR158*[31]Loka!_xlbgnm.VFS16</f>
        <v>#REF!</v>
      </c>
      <c r="VFU158" s="62" t="s">
        <v>291</v>
      </c>
      <c r="VFV158" s="123" t="e">
        <f>[32]Loka!#REF!</f>
        <v>#REF!</v>
      </c>
      <c r="VFW158" s="124" t="e">
        <f>[32]Loka!#REF!</f>
        <v>#REF!</v>
      </c>
      <c r="VFX158" s="125" t="e">
        <f>VFV158*[31]Loka!_xlbgnm.VFW16</f>
        <v>#REF!</v>
      </c>
      <c r="VFY158" s="62" t="s">
        <v>291</v>
      </c>
      <c r="VFZ158" s="123" t="e">
        <f>[32]Loka!#REF!</f>
        <v>#REF!</v>
      </c>
      <c r="VGA158" s="124" t="e">
        <f>[32]Loka!#REF!</f>
        <v>#REF!</v>
      </c>
      <c r="VGB158" s="125" t="e">
        <f>VFZ158*[31]Loka!_xlbgnm.VGA16</f>
        <v>#REF!</v>
      </c>
      <c r="VGC158" s="62" t="s">
        <v>291</v>
      </c>
      <c r="VGD158" s="123" t="e">
        <f>[32]Loka!#REF!</f>
        <v>#REF!</v>
      </c>
      <c r="VGE158" s="124" t="e">
        <f>[32]Loka!#REF!</f>
        <v>#REF!</v>
      </c>
      <c r="VGF158" s="125" t="e">
        <f>VGD158*[31]Loka!_xlbgnm.VGE16</f>
        <v>#REF!</v>
      </c>
      <c r="VGG158" s="62" t="s">
        <v>291</v>
      </c>
      <c r="VGH158" s="123" t="e">
        <f>[32]Loka!#REF!</f>
        <v>#REF!</v>
      </c>
      <c r="VGI158" s="124" t="e">
        <f>[32]Loka!#REF!</f>
        <v>#REF!</v>
      </c>
      <c r="VGJ158" s="125" t="e">
        <f>VGH158*[31]Loka!_xlbgnm.VGI16</f>
        <v>#REF!</v>
      </c>
      <c r="VGK158" s="62" t="s">
        <v>291</v>
      </c>
      <c r="VGL158" s="123" t="e">
        <f>[32]Loka!#REF!</f>
        <v>#REF!</v>
      </c>
      <c r="VGM158" s="124" t="e">
        <f>[32]Loka!#REF!</f>
        <v>#REF!</v>
      </c>
      <c r="VGN158" s="125" t="e">
        <f>VGL158*[31]Loka!_xlbgnm.VGM16</f>
        <v>#REF!</v>
      </c>
      <c r="VGO158" s="62" t="s">
        <v>291</v>
      </c>
      <c r="VGP158" s="123" t="e">
        <f>[32]Loka!#REF!</f>
        <v>#REF!</v>
      </c>
      <c r="VGQ158" s="124" t="e">
        <f>[32]Loka!#REF!</f>
        <v>#REF!</v>
      </c>
      <c r="VGR158" s="125" t="e">
        <f>VGP158*[31]Loka!_xlbgnm.VGQ16</f>
        <v>#REF!</v>
      </c>
      <c r="VGS158" s="62" t="s">
        <v>291</v>
      </c>
      <c r="VGT158" s="123" t="e">
        <f>[32]Loka!#REF!</f>
        <v>#REF!</v>
      </c>
      <c r="VGU158" s="124" t="e">
        <f>[32]Loka!#REF!</f>
        <v>#REF!</v>
      </c>
      <c r="VGV158" s="125" t="e">
        <f>VGT158*[31]Loka!_xlbgnm.VGU16</f>
        <v>#REF!</v>
      </c>
      <c r="VGW158" s="62" t="s">
        <v>291</v>
      </c>
      <c r="VGX158" s="123" t="e">
        <f>[32]Loka!#REF!</f>
        <v>#REF!</v>
      </c>
      <c r="VGY158" s="124" t="e">
        <f>[32]Loka!#REF!</f>
        <v>#REF!</v>
      </c>
      <c r="VGZ158" s="125" t="e">
        <f>VGX158*[31]Loka!_xlbgnm.VGY16</f>
        <v>#REF!</v>
      </c>
      <c r="VHA158" s="62" t="s">
        <v>291</v>
      </c>
      <c r="VHB158" s="123" t="e">
        <f>[32]Loka!#REF!</f>
        <v>#REF!</v>
      </c>
      <c r="VHC158" s="124" t="e">
        <f>[32]Loka!#REF!</f>
        <v>#REF!</v>
      </c>
      <c r="VHD158" s="125" t="e">
        <f>VHB158*[31]Loka!_xlbgnm.VHC16</f>
        <v>#REF!</v>
      </c>
      <c r="VHE158" s="62" t="s">
        <v>291</v>
      </c>
      <c r="VHF158" s="123" t="e">
        <f>[32]Loka!#REF!</f>
        <v>#REF!</v>
      </c>
      <c r="VHG158" s="124" t="e">
        <f>[32]Loka!#REF!</f>
        <v>#REF!</v>
      </c>
      <c r="VHH158" s="125" t="e">
        <f>VHF158*[31]Loka!_xlbgnm.VHG16</f>
        <v>#REF!</v>
      </c>
      <c r="VHI158" s="62" t="s">
        <v>291</v>
      </c>
      <c r="VHJ158" s="123" t="e">
        <f>[32]Loka!#REF!</f>
        <v>#REF!</v>
      </c>
      <c r="VHK158" s="124" t="e">
        <f>[32]Loka!#REF!</f>
        <v>#REF!</v>
      </c>
      <c r="VHL158" s="125" t="e">
        <f>VHJ158*[31]Loka!_xlbgnm.VHK16</f>
        <v>#REF!</v>
      </c>
      <c r="VHM158" s="62" t="s">
        <v>291</v>
      </c>
      <c r="VHN158" s="123" t="e">
        <f>[32]Loka!#REF!</f>
        <v>#REF!</v>
      </c>
      <c r="VHO158" s="124" t="e">
        <f>[32]Loka!#REF!</f>
        <v>#REF!</v>
      </c>
      <c r="VHP158" s="125" t="e">
        <f>VHN158*[31]Loka!_xlbgnm.VHO16</f>
        <v>#REF!</v>
      </c>
      <c r="VHQ158" s="62" t="s">
        <v>291</v>
      </c>
      <c r="VHR158" s="123" t="e">
        <f>[32]Loka!#REF!</f>
        <v>#REF!</v>
      </c>
      <c r="VHS158" s="124" t="e">
        <f>[32]Loka!#REF!</f>
        <v>#REF!</v>
      </c>
      <c r="VHT158" s="125" t="e">
        <f>VHR158*[31]Loka!_xlbgnm.VHS16</f>
        <v>#REF!</v>
      </c>
      <c r="VHU158" s="62" t="s">
        <v>291</v>
      </c>
      <c r="VHV158" s="123" t="e">
        <f>[32]Loka!#REF!</f>
        <v>#REF!</v>
      </c>
      <c r="VHW158" s="124" t="e">
        <f>[32]Loka!#REF!</f>
        <v>#REF!</v>
      </c>
      <c r="VHX158" s="125" t="e">
        <f>VHV158*[31]Loka!_xlbgnm.VHW16</f>
        <v>#REF!</v>
      </c>
      <c r="VHY158" s="62" t="s">
        <v>291</v>
      </c>
      <c r="VHZ158" s="123" t="e">
        <f>[32]Loka!#REF!</f>
        <v>#REF!</v>
      </c>
      <c r="VIA158" s="124" t="e">
        <f>[32]Loka!#REF!</f>
        <v>#REF!</v>
      </c>
      <c r="VIB158" s="125" t="e">
        <f>VHZ158*[31]Loka!_xlbgnm.VIA16</f>
        <v>#REF!</v>
      </c>
      <c r="VIC158" s="62" t="s">
        <v>291</v>
      </c>
      <c r="VID158" s="123" t="e">
        <f>[32]Loka!#REF!</f>
        <v>#REF!</v>
      </c>
      <c r="VIE158" s="124" t="e">
        <f>[32]Loka!#REF!</f>
        <v>#REF!</v>
      </c>
      <c r="VIF158" s="125" t="e">
        <f>VID158*[31]Loka!_xlbgnm.VIE16</f>
        <v>#REF!</v>
      </c>
      <c r="VIG158" s="62" t="s">
        <v>291</v>
      </c>
      <c r="VIH158" s="123" t="e">
        <f>[32]Loka!#REF!</f>
        <v>#REF!</v>
      </c>
      <c r="VII158" s="124" t="e">
        <f>[32]Loka!#REF!</f>
        <v>#REF!</v>
      </c>
      <c r="VIJ158" s="125" t="e">
        <f>VIH158*[31]Loka!_xlbgnm.VII16</f>
        <v>#REF!</v>
      </c>
      <c r="VIK158" s="62" t="s">
        <v>291</v>
      </c>
      <c r="VIL158" s="123" t="e">
        <f>[32]Loka!#REF!</f>
        <v>#REF!</v>
      </c>
      <c r="VIM158" s="124" t="e">
        <f>[32]Loka!#REF!</f>
        <v>#REF!</v>
      </c>
      <c r="VIN158" s="125" t="e">
        <f>VIL158*[31]Loka!_xlbgnm.VIM16</f>
        <v>#REF!</v>
      </c>
      <c r="VIO158" s="62" t="s">
        <v>291</v>
      </c>
      <c r="VIP158" s="123" t="e">
        <f>[32]Loka!#REF!</f>
        <v>#REF!</v>
      </c>
      <c r="VIQ158" s="124" t="e">
        <f>[32]Loka!#REF!</f>
        <v>#REF!</v>
      </c>
      <c r="VIR158" s="125" t="e">
        <f>VIP158*[31]Loka!_xlbgnm.VIQ16</f>
        <v>#REF!</v>
      </c>
      <c r="VIS158" s="62" t="s">
        <v>291</v>
      </c>
      <c r="VIT158" s="123" t="e">
        <f>[32]Loka!#REF!</f>
        <v>#REF!</v>
      </c>
      <c r="VIU158" s="124" t="e">
        <f>[32]Loka!#REF!</f>
        <v>#REF!</v>
      </c>
      <c r="VIV158" s="125" t="e">
        <f>VIT158*[31]Loka!_xlbgnm.VIU16</f>
        <v>#REF!</v>
      </c>
      <c r="VIW158" s="62" t="s">
        <v>291</v>
      </c>
      <c r="VIX158" s="123" t="e">
        <f>[32]Loka!#REF!</f>
        <v>#REF!</v>
      </c>
      <c r="VIY158" s="124" t="e">
        <f>[32]Loka!#REF!</f>
        <v>#REF!</v>
      </c>
      <c r="VIZ158" s="125" t="e">
        <f>VIX158*[31]Loka!_xlbgnm.VIY16</f>
        <v>#REF!</v>
      </c>
      <c r="VJA158" s="62" t="s">
        <v>291</v>
      </c>
      <c r="VJB158" s="123" t="e">
        <f>[32]Loka!#REF!</f>
        <v>#REF!</v>
      </c>
      <c r="VJC158" s="124" t="e">
        <f>[32]Loka!#REF!</f>
        <v>#REF!</v>
      </c>
      <c r="VJD158" s="125" t="e">
        <f>VJB158*[31]Loka!_xlbgnm.VJC16</f>
        <v>#REF!</v>
      </c>
      <c r="VJE158" s="62" t="s">
        <v>291</v>
      </c>
      <c r="VJF158" s="123" t="e">
        <f>[32]Loka!#REF!</f>
        <v>#REF!</v>
      </c>
      <c r="VJG158" s="124" t="e">
        <f>[32]Loka!#REF!</f>
        <v>#REF!</v>
      </c>
      <c r="VJH158" s="125" t="e">
        <f>VJF158*[31]Loka!_xlbgnm.VJG16</f>
        <v>#REF!</v>
      </c>
      <c r="VJI158" s="62" t="s">
        <v>291</v>
      </c>
      <c r="VJJ158" s="123" t="e">
        <f>[32]Loka!#REF!</f>
        <v>#REF!</v>
      </c>
      <c r="VJK158" s="124" t="e">
        <f>[32]Loka!#REF!</f>
        <v>#REF!</v>
      </c>
      <c r="VJL158" s="125" t="e">
        <f>VJJ158*[31]Loka!_xlbgnm.VJK16</f>
        <v>#REF!</v>
      </c>
      <c r="VJM158" s="62" t="s">
        <v>291</v>
      </c>
      <c r="VJN158" s="123" t="e">
        <f>[32]Loka!#REF!</f>
        <v>#REF!</v>
      </c>
      <c r="VJO158" s="124" t="e">
        <f>[32]Loka!#REF!</f>
        <v>#REF!</v>
      </c>
      <c r="VJP158" s="125" t="e">
        <f>VJN158*[31]Loka!_xlbgnm.VJO16</f>
        <v>#REF!</v>
      </c>
      <c r="VJQ158" s="62" t="s">
        <v>291</v>
      </c>
      <c r="VJR158" s="123" t="e">
        <f>[32]Loka!#REF!</f>
        <v>#REF!</v>
      </c>
      <c r="VJS158" s="124" t="e">
        <f>[32]Loka!#REF!</f>
        <v>#REF!</v>
      </c>
      <c r="VJT158" s="125" t="e">
        <f>VJR158*[31]Loka!_xlbgnm.VJS16</f>
        <v>#REF!</v>
      </c>
      <c r="VJU158" s="62" t="s">
        <v>291</v>
      </c>
      <c r="VJV158" s="123" t="e">
        <f>[32]Loka!#REF!</f>
        <v>#REF!</v>
      </c>
      <c r="VJW158" s="124" t="e">
        <f>[32]Loka!#REF!</f>
        <v>#REF!</v>
      </c>
      <c r="VJX158" s="125" t="e">
        <f>VJV158*[31]Loka!_xlbgnm.VJW16</f>
        <v>#REF!</v>
      </c>
      <c r="VJY158" s="62" t="s">
        <v>291</v>
      </c>
      <c r="VJZ158" s="123" t="e">
        <f>[32]Loka!#REF!</f>
        <v>#REF!</v>
      </c>
      <c r="VKA158" s="124" t="e">
        <f>[32]Loka!#REF!</f>
        <v>#REF!</v>
      </c>
      <c r="VKB158" s="125" t="e">
        <f>VJZ158*[31]Loka!_xlbgnm.VKA16</f>
        <v>#REF!</v>
      </c>
      <c r="VKC158" s="62" t="s">
        <v>291</v>
      </c>
      <c r="VKD158" s="123" t="e">
        <f>[32]Loka!#REF!</f>
        <v>#REF!</v>
      </c>
      <c r="VKE158" s="124" t="e">
        <f>[32]Loka!#REF!</f>
        <v>#REF!</v>
      </c>
      <c r="VKF158" s="125" t="e">
        <f>VKD158*[31]Loka!_xlbgnm.VKE16</f>
        <v>#REF!</v>
      </c>
      <c r="VKG158" s="62" t="s">
        <v>291</v>
      </c>
      <c r="VKH158" s="123" t="e">
        <f>[32]Loka!#REF!</f>
        <v>#REF!</v>
      </c>
      <c r="VKI158" s="124" t="e">
        <f>[32]Loka!#REF!</f>
        <v>#REF!</v>
      </c>
      <c r="VKJ158" s="125" t="e">
        <f>VKH158*[31]Loka!_xlbgnm.VKI16</f>
        <v>#REF!</v>
      </c>
      <c r="VKK158" s="62" t="s">
        <v>291</v>
      </c>
      <c r="VKL158" s="123" t="e">
        <f>[32]Loka!#REF!</f>
        <v>#REF!</v>
      </c>
      <c r="VKM158" s="124" t="e">
        <f>[32]Loka!#REF!</f>
        <v>#REF!</v>
      </c>
      <c r="VKN158" s="125" t="e">
        <f>VKL158*[31]Loka!_xlbgnm.VKM16</f>
        <v>#REF!</v>
      </c>
      <c r="VKO158" s="62" t="s">
        <v>291</v>
      </c>
      <c r="VKP158" s="123" t="e">
        <f>[32]Loka!#REF!</f>
        <v>#REF!</v>
      </c>
      <c r="VKQ158" s="124" t="e">
        <f>[32]Loka!#REF!</f>
        <v>#REF!</v>
      </c>
      <c r="VKR158" s="125" t="e">
        <f>VKP158*[31]Loka!_xlbgnm.VKQ16</f>
        <v>#REF!</v>
      </c>
      <c r="VKS158" s="62" t="s">
        <v>291</v>
      </c>
      <c r="VKT158" s="123" t="e">
        <f>[32]Loka!#REF!</f>
        <v>#REF!</v>
      </c>
      <c r="VKU158" s="124" t="e">
        <f>[32]Loka!#REF!</f>
        <v>#REF!</v>
      </c>
      <c r="VKV158" s="125" t="e">
        <f>VKT158*[31]Loka!_xlbgnm.VKU16</f>
        <v>#REF!</v>
      </c>
      <c r="VKW158" s="62" t="s">
        <v>291</v>
      </c>
      <c r="VKX158" s="123" t="e">
        <f>[32]Loka!#REF!</f>
        <v>#REF!</v>
      </c>
      <c r="VKY158" s="124" t="e">
        <f>[32]Loka!#REF!</f>
        <v>#REF!</v>
      </c>
      <c r="VKZ158" s="125" t="e">
        <f>VKX158*[31]Loka!_xlbgnm.VKY16</f>
        <v>#REF!</v>
      </c>
      <c r="VLA158" s="62" t="s">
        <v>291</v>
      </c>
      <c r="VLB158" s="123" t="e">
        <f>[32]Loka!#REF!</f>
        <v>#REF!</v>
      </c>
      <c r="VLC158" s="124" t="e">
        <f>[32]Loka!#REF!</f>
        <v>#REF!</v>
      </c>
      <c r="VLD158" s="125" t="e">
        <f>VLB158*[31]Loka!_xlbgnm.VLC16</f>
        <v>#REF!</v>
      </c>
      <c r="VLE158" s="62" t="s">
        <v>291</v>
      </c>
      <c r="VLF158" s="123" t="e">
        <f>[32]Loka!#REF!</f>
        <v>#REF!</v>
      </c>
      <c r="VLG158" s="124" t="e">
        <f>[32]Loka!#REF!</f>
        <v>#REF!</v>
      </c>
      <c r="VLH158" s="125" t="e">
        <f>VLF158*[31]Loka!_xlbgnm.VLG16</f>
        <v>#REF!</v>
      </c>
      <c r="VLI158" s="62" t="s">
        <v>291</v>
      </c>
      <c r="VLJ158" s="123" t="e">
        <f>[32]Loka!#REF!</f>
        <v>#REF!</v>
      </c>
      <c r="VLK158" s="124" t="e">
        <f>[32]Loka!#REF!</f>
        <v>#REF!</v>
      </c>
      <c r="VLL158" s="125" t="e">
        <f>VLJ158*[31]Loka!_xlbgnm.VLK16</f>
        <v>#REF!</v>
      </c>
      <c r="VLM158" s="62" t="s">
        <v>291</v>
      </c>
      <c r="VLN158" s="123" t="e">
        <f>[32]Loka!#REF!</f>
        <v>#REF!</v>
      </c>
      <c r="VLO158" s="124" t="e">
        <f>[32]Loka!#REF!</f>
        <v>#REF!</v>
      </c>
      <c r="VLP158" s="125" t="e">
        <f>VLN158*[31]Loka!_xlbgnm.VLO16</f>
        <v>#REF!</v>
      </c>
      <c r="VLQ158" s="62" t="s">
        <v>291</v>
      </c>
      <c r="VLR158" s="123" t="e">
        <f>[32]Loka!#REF!</f>
        <v>#REF!</v>
      </c>
      <c r="VLS158" s="124" t="e">
        <f>[32]Loka!#REF!</f>
        <v>#REF!</v>
      </c>
      <c r="VLT158" s="125" t="e">
        <f>VLR158*[31]Loka!_xlbgnm.VLS16</f>
        <v>#REF!</v>
      </c>
      <c r="VLU158" s="62" t="s">
        <v>291</v>
      </c>
      <c r="VLV158" s="123" t="e">
        <f>[32]Loka!#REF!</f>
        <v>#REF!</v>
      </c>
      <c r="VLW158" s="124" t="e">
        <f>[32]Loka!#REF!</f>
        <v>#REF!</v>
      </c>
      <c r="VLX158" s="125" t="e">
        <f>VLV158*[31]Loka!_xlbgnm.VLW16</f>
        <v>#REF!</v>
      </c>
      <c r="VLY158" s="62" t="s">
        <v>291</v>
      </c>
      <c r="VLZ158" s="123" t="e">
        <f>[32]Loka!#REF!</f>
        <v>#REF!</v>
      </c>
      <c r="VMA158" s="124" t="e">
        <f>[32]Loka!#REF!</f>
        <v>#REF!</v>
      </c>
      <c r="VMB158" s="125" t="e">
        <f>VLZ158*[31]Loka!_xlbgnm.VMA16</f>
        <v>#REF!</v>
      </c>
      <c r="VMC158" s="62" t="s">
        <v>291</v>
      </c>
      <c r="VMD158" s="123" t="e">
        <f>[32]Loka!#REF!</f>
        <v>#REF!</v>
      </c>
      <c r="VME158" s="124" t="e">
        <f>[32]Loka!#REF!</f>
        <v>#REF!</v>
      </c>
      <c r="VMF158" s="125" t="e">
        <f>VMD158*[31]Loka!_xlbgnm.VME16</f>
        <v>#REF!</v>
      </c>
      <c r="VMG158" s="62" t="s">
        <v>291</v>
      </c>
      <c r="VMH158" s="123" t="e">
        <f>[32]Loka!#REF!</f>
        <v>#REF!</v>
      </c>
      <c r="VMI158" s="124" t="e">
        <f>[32]Loka!#REF!</f>
        <v>#REF!</v>
      </c>
      <c r="VMJ158" s="125" t="e">
        <f>VMH158*[31]Loka!_xlbgnm.VMI16</f>
        <v>#REF!</v>
      </c>
      <c r="VMK158" s="62" t="s">
        <v>291</v>
      </c>
      <c r="VML158" s="123" t="e">
        <f>[32]Loka!#REF!</f>
        <v>#REF!</v>
      </c>
      <c r="VMM158" s="124" t="e">
        <f>[32]Loka!#REF!</f>
        <v>#REF!</v>
      </c>
      <c r="VMN158" s="125" t="e">
        <f>VML158*[31]Loka!_xlbgnm.VMM16</f>
        <v>#REF!</v>
      </c>
      <c r="VMO158" s="62" t="s">
        <v>291</v>
      </c>
      <c r="VMP158" s="123" t="e">
        <f>[32]Loka!#REF!</f>
        <v>#REF!</v>
      </c>
      <c r="VMQ158" s="124" t="e">
        <f>[32]Loka!#REF!</f>
        <v>#REF!</v>
      </c>
      <c r="VMR158" s="125" t="e">
        <f>VMP158*[31]Loka!_xlbgnm.VMQ16</f>
        <v>#REF!</v>
      </c>
      <c r="VMS158" s="62" t="s">
        <v>291</v>
      </c>
      <c r="VMT158" s="123" t="e">
        <f>[32]Loka!#REF!</f>
        <v>#REF!</v>
      </c>
      <c r="VMU158" s="124" t="e">
        <f>[32]Loka!#REF!</f>
        <v>#REF!</v>
      </c>
      <c r="VMV158" s="125" t="e">
        <f>VMT158*[31]Loka!_xlbgnm.VMU16</f>
        <v>#REF!</v>
      </c>
      <c r="VMW158" s="62" t="s">
        <v>291</v>
      </c>
      <c r="VMX158" s="123" t="e">
        <f>[32]Loka!#REF!</f>
        <v>#REF!</v>
      </c>
      <c r="VMY158" s="124" t="e">
        <f>[32]Loka!#REF!</f>
        <v>#REF!</v>
      </c>
      <c r="VMZ158" s="125" t="e">
        <f>VMX158*[31]Loka!_xlbgnm.VMY16</f>
        <v>#REF!</v>
      </c>
      <c r="VNA158" s="62" t="s">
        <v>291</v>
      </c>
      <c r="VNB158" s="123" t="e">
        <f>[32]Loka!#REF!</f>
        <v>#REF!</v>
      </c>
      <c r="VNC158" s="124" t="e">
        <f>[32]Loka!#REF!</f>
        <v>#REF!</v>
      </c>
      <c r="VND158" s="125" t="e">
        <f>VNB158*[31]Loka!_xlbgnm.VNC16</f>
        <v>#REF!</v>
      </c>
      <c r="VNE158" s="62" t="s">
        <v>291</v>
      </c>
      <c r="VNF158" s="123" t="e">
        <f>[32]Loka!#REF!</f>
        <v>#REF!</v>
      </c>
      <c r="VNG158" s="124" t="e">
        <f>[32]Loka!#REF!</f>
        <v>#REF!</v>
      </c>
      <c r="VNH158" s="125" t="e">
        <f>VNF158*[31]Loka!_xlbgnm.VNG16</f>
        <v>#REF!</v>
      </c>
      <c r="VNI158" s="62" t="s">
        <v>291</v>
      </c>
      <c r="VNJ158" s="123" t="e">
        <f>[32]Loka!#REF!</f>
        <v>#REF!</v>
      </c>
      <c r="VNK158" s="124" t="e">
        <f>[32]Loka!#REF!</f>
        <v>#REF!</v>
      </c>
      <c r="VNL158" s="125" t="e">
        <f>VNJ158*[31]Loka!_xlbgnm.VNK16</f>
        <v>#REF!</v>
      </c>
      <c r="VNM158" s="62" t="s">
        <v>291</v>
      </c>
      <c r="VNN158" s="123" t="e">
        <f>[32]Loka!#REF!</f>
        <v>#REF!</v>
      </c>
      <c r="VNO158" s="124" t="e">
        <f>[32]Loka!#REF!</f>
        <v>#REF!</v>
      </c>
      <c r="VNP158" s="125" t="e">
        <f>VNN158*[31]Loka!_xlbgnm.VNO16</f>
        <v>#REF!</v>
      </c>
      <c r="VNQ158" s="62" t="s">
        <v>291</v>
      </c>
      <c r="VNR158" s="123" t="e">
        <f>[32]Loka!#REF!</f>
        <v>#REF!</v>
      </c>
      <c r="VNS158" s="124" t="e">
        <f>[32]Loka!#REF!</f>
        <v>#REF!</v>
      </c>
      <c r="VNT158" s="125" t="e">
        <f>VNR158*[31]Loka!_xlbgnm.VNS16</f>
        <v>#REF!</v>
      </c>
      <c r="VNU158" s="62" t="s">
        <v>291</v>
      </c>
      <c r="VNV158" s="123" t="e">
        <f>[32]Loka!#REF!</f>
        <v>#REF!</v>
      </c>
      <c r="VNW158" s="124" t="e">
        <f>[32]Loka!#REF!</f>
        <v>#REF!</v>
      </c>
      <c r="VNX158" s="125" t="e">
        <f>VNV158*[31]Loka!_xlbgnm.VNW16</f>
        <v>#REF!</v>
      </c>
      <c r="VNY158" s="62" t="s">
        <v>291</v>
      </c>
      <c r="VNZ158" s="123" t="e">
        <f>[32]Loka!#REF!</f>
        <v>#REF!</v>
      </c>
      <c r="VOA158" s="124" t="e">
        <f>[32]Loka!#REF!</f>
        <v>#REF!</v>
      </c>
      <c r="VOB158" s="125" t="e">
        <f>VNZ158*[31]Loka!_xlbgnm.VOA16</f>
        <v>#REF!</v>
      </c>
      <c r="VOC158" s="62" t="s">
        <v>291</v>
      </c>
      <c r="VOD158" s="123" t="e">
        <f>[32]Loka!#REF!</f>
        <v>#REF!</v>
      </c>
      <c r="VOE158" s="124" t="e">
        <f>[32]Loka!#REF!</f>
        <v>#REF!</v>
      </c>
      <c r="VOF158" s="125" t="e">
        <f>VOD158*[31]Loka!_xlbgnm.VOE16</f>
        <v>#REF!</v>
      </c>
      <c r="VOG158" s="62" t="s">
        <v>291</v>
      </c>
      <c r="VOH158" s="123" t="e">
        <f>[32]Loka!#REF!</f>
        <v>#REF!</v>
      </c>
      <c r="VOI158" s="124" t="e">
        <f>[32]Loka!#REF!</f>
        <v>#REF!</v>
      </c>
      <c r="VOJ158" s="125" t="e">
        <f>VOH158*[31]Loka!_xlbgnm.VOI16</f>
        <v>#REF!</v>
      </c>
      <c r="VOK158" s="62" t="s">
        <v>291</v>
      </c>
      <c r="VOL158" s="123" t="e">
        <f>[32]Loka!#REF!</f>
        <v>#REF!</v>
      </c>
      <c r="VOM158" s="124" t="e">
        <f>[32]Loka!#REF!</f>
        <v>#REF!</v>
      </c>
      <c r="VON158" s="125" t="e">
        <f>VOL158*[31]Loka!_xlbgnm.VOM16</f>
        <v>#REF!</v>
      </c>
      <c r="VOO158" s="62" t="s">
        <v>291</v>
      </c>
      <c r="VOP158" s="123" t="e">
        <f>[32]Loka!#REF!</f>
        <v>#REF!</v>
      </c>
      <c r="VOQ158" s="124" t="e">
        <f>[32]Loka!#REF!</f>
        <v>#REF!</v>
      </c>
      <c r="VOR158" s="125" t="e">
        <f>VOP158*[31]Loka!_xlbgnm.VOQ16</f>
        <v>#REF!</v>
      </c>
      <c r="VOS158" s="62" t="s">
        <v>291</v>
      </c>
      <c r="VOT158" s="123" t="e">
        <f>[32]Loka!#REF!</f>
        <v>#REF!</v>
      </c>
      <c r="VOU158" s="124" t="e">
        <f>[32]Loka!#REF!</f>
        <v>#REF!</v>
      </c>
      <c r="VOV158" s="125" t="e">
        <f>VOT158*[31]Loka!_xlbgnm.VOU16</f>
        <v>#REF!</v>
      </c>
      <c r="VOW158" s="62" t="s">
        <v>291</v>
      </c>
      <c r="VOX158" s="123" t="e">
        <f>[32]Loka!#REF!</f>
        <v>#REF!</v>
      </c>
      <c r="VOY158" s="124" t="e">
        <f>[32]Loka!#REF!</f>
        <v>#REF!</v>
      </c>
      <c r="VOZ158" s="125" t="e">
        <f>VOX158*[31]Loka!_xlbgnm.VOY16</f>
        <v>#REF!</v>
      </c>
      <c r="VPA158" s="62" t="s">
        <v>291</v>
      </c>
      <c r="VPB158" s="123" t="e">
        <f>[32]Loka!#REF!</f>
        <v>#REF!</v>
      </c>
      <c r="VPC158" s="124" t="e">
        <f>[32]Loka!#REF!</f>
        <v>#REF!</v>
      </c>
      <c r="VPD158" s="125" t="e">
        <f>VPB158*[31]Loka!_xlbgnm.VPC16</f>
        <v>#REF!</v>
      </c>
      <c r="VPE158" s="62" t="s">
        <v>291</v>
      </c>
      <c r="VPF158" s="123" t="e">
        <f>[32]Loka!#REF!</f>
        <v>#REF!</v>
      </c>
      <c r="VPG158" s="124" t="e">
        <f>[32]Loka!#REF!</f>
        <v>#REF!</v>
      </c>
      <c r="VPH158" s="125" t="e">
        <f>VPF158*[31]Loka!_xlbgnm.VPG16</f>
        <v>#REF!</v>
      </c>
      <c r="VPI158" s="62" t="s">
        <v>291</v>
      </c>
      <c r="VPJ158" s="123" t="e">
        <f>[32]Loka!#REF!</f>
        <v>#REF!</v>
      </c>
      <c r="VPK158" s="124" t="e">
        <f>[32]Loka!#REF!</f>
        <v>#REF!</v>
      </c>
      <c r="VPL158" s="125" t="e">
        <f>VPJ158*[31]Loka!_xlbgnm.VPK16</f>
        <v>#REF!</v>
      </c>
      <c r="VPM158" s="62" t="s">
        <v>291</v>
      </c>
      <c r="VPN158" s="123" t="e">
        <f>[32]Loka!#REF!</f>
        <v>#REF!</v>
      </c>
      <c r="VPO158" s="124" t="e">
        <f>[32]Loka!#REF!</f>
        <v>#REF!</v>
      </c>
      <c r="VPP158" s="125" t="e">
        <f>VPN158*[31]Loka!_xlbgnm.VPO16</f>
        <v>#REF!</v>
      </c>
      <c r="VPQ158" s="62" t="s">
        <v>291</v>
      </c>
      <c r="VPR158" s="123" t="e">
        <f>[32]Loka!#REF!</f>
        <v>#REF!</v>
      </c>
      <c r="VPS158" s="124" t="e">
        <f>[32]Loka!#REF!</f>
        <v>#REF!</v>
      </c>
      <c r="VPT158" s="125" t="e">
        <f>VPR158*[31]Loka!_xlbgnm.VPS16</f>
        <v>#REF!</v>
      </c>
      <c r="VPU158" s="62" t="s">
        <v>291</v>
      </c>
      <c r="VPV158" s="123" t="e">
        <f>[32]Loka!#REF!</f>
        <v>#REF!</v>
      </c>
      <c r="VPW158" s="124" t="e">
        <f>[32]Loka!#REF!</f>
        <v>#REF!</v>
      </c>
      <c r="VPX158" s="125" t="e">
        <f>VPV158*[31]Loka!_xlbgnm.VPW16</f>
        <v>#REF!</v>
      </c>
      <c r="VPY158" s="62" t="s">
        <v>291</v>
      </c>
      <c r="VPZ158" s="123" t="e">
        <f>[32]Loka!#REF!</f>
        <v>#REF!</v>
      </c>
      <c r="VQA158" s="124" t="e">
        <f>[32]Loka!#REF!</f>
        <v>#REF!</v>
      </c>
      <c r="VQB158" s="125" t="e">
        <f>VPZ158*[31]Loka!_xlbgnm.VQA16</f>
        <v>#REF!</v>
      </c>
      <c r="VQC158" s="62" t="s">
        <v>291</v>
      </c>
      <c r="VQD158" s="123" t="e">
        <f>[32]Loka!#REF!</f>
        <v>#REF!</v>
      </c>
      <c r="VQE158" s="124" t="e">
        <f>[32]Loka!#REF!</f>
        <v>#REF!</v>
      </c>
      <c r="VQF158" s="125" t="e">
        <f>VQD158*[31]Loka!_xlbgnm.VQE16</f>
        <v>#REF!</v>
      </c>
      <c r="VQG158" s="62" t="s">
        <v>291</v>
      </c>
      <c r="VQH158" s="123" t="e">
        <f>[32]Loka!#REF!</f>
        <v>#REF!</v>
      </c>
      <c r="VQI158" s="124" t="e">
        <f>[32]Loka!#REF!</f>
        <v>#REF!</v>
      </c>
      <c r="VQJ158" s="125" t="e">
        <f>VQH158*[31]Loka!_xlbgnm.VQI16</f>
        <v>#REF!</v>
      </c>
      <c r="VQK158" s="62" t="s">
        <v>291</v>
      </c>
      <c r="VQL158" s="123" t="e">
        <f>[32]Loka!#REF!</f>
        <v>#REF!</v>
      </c>
      <c r="VQM158" s="124" t="e">
        <f>[32]Loka!#REF!</f>
        <v>#REF!</v>
      </c>
      <c r="VQN158" s="125" t="e">
        <f>VQL158*[31]Loka!_xlbgnm.VQM16</f>
        <v>#REF!</v>
      </c>
      <c r="VQO158" s="62" t="s">
        <v>291</v>
      </c>
      <c r="VQP158" s="123" t="e">
        <f>[32]Loka!#REF!</f>
        <v>#REF!</v>
      </c>
      <c r="VQQ158" s="124" t="e">
        <f>[32]Loka!#REF!</f>
        <v>#REF!</v>
      </c>
      <c r="VQR158" s="125" t="e">
        <f>VQP158*[31]Loka!_xlbgnm.VQQ16</f>
        <v>#REF!</v>
      </c>
      <c r="VQS158" s="62" t="s">
        <v>291</v>
      </c>
      <c r="VQT158" s="123" t="e">
        <f>[32]Loka!#REF!</f>
        <v>#REF!</v>
      </c>
      <c r="VQU158" s="124" t="e">
        <f>[32]Loka!#REF!</f>
        <v>#REF!</v>
      </c>
      <c r="VQV158" s="125" t="e">
        <f>VQT158*[31]Loka!_xlbgnm.VQU16</f>
        <v>#REF!</v>
      </c>
      <c r="VQW158" s="62" t="s">
        <v>291</v>
      </c>
      <c r="VQX158" s="123" t="e">
        <f>[32]Loka!#REF!</f>
        <v>#REF!</v>
      </c>
      <c r="VQY158" s="124" t="e">
        <f>[32]Loka!#REF!</f>
        <v>#REF!</v>
      </c>
      <c r="VQZ158" s="125" t="e">
        <f>VQX158*[31]Loka!_xlbgnm.VQY16</f>
        <v>#REF!</v>
      </c>
      <c r="VRA158" s="62" t="s">
        <v>291</v>
      </c>
      <c r="VRB158" s="123" t="e">
        <f>[32]Loka!#REF!</f>
        <v>#REF!</v>
      </c>
      <c r="VRC158" s="124" t="e">
        <f>[32]Loka!#REF!</f>
        <v>#REF!</v>
      </c>
      <c r="VRD158" s="125" t="e">
        <f>VRB158*[31]Loka!_xlbgnm.VRC16</f>
        <v>#REF!</v>
      </c>
      <c r="VRE158" s="62" t="s">
        <v>291</v>
      </c>
      <c r="VRF158" s="123" t="e">
        <f>[32]Loka!#REF!</f>
        <v>#REF!</v>
      </c>
      <c r="VRG158" s="124" t="e">
        <f>[32]Loka!#REF!</f>
        <v>#REF!</v>
      </c>
      <c r="VRH158" s="125" t="e">
        <f>VRF158*[31]Loka!_xlbgnm.VRG16</f>
        <v>#REF!</v>
      </c>
      <c r="VRI158" s="62" t="s">
        <v>291</v>
      </c>
      <c r="VRJ158" s="123" t="e">
        <f>[32]Loka!#REF!</f>
        <v>#REF!</v>
      </c>
      <c r="VRK158" s="124" t="e">
        <f>[32]Loka!#REF!</f>
        <v>#REF!</v>
      </c>
      <c r="VRL158" s="125" t="e">
        <f>VRJ158*[31]Loka!_xlbgnm.VRK16</f>
        <v>#REF!</v>
      </c>
      <c r="VRM158" s="62" t="s">
        <v>291</v>
      </c>
      <c r="VRN158" s="123" t="e">
        <f>[32]Loka!#REF!</f>
        <v>#REF!</v>
      </c>
      <c r="VRO158" s="124" t="e">
        <f>[32]Loka!#REF!</f>
        <v>#REF!</v>
      </c>
      <c r="VRP158" s="125" t="e">
        <f>VRN158*[31]Loka!_xlbgnm.VRO16</f>
        <v>#REF!</v>
      </c>
      <c r="VRQ158" s="62" t="s">
        <v>291</v>
      </c>
      <c r="VRR158" s="123" t="e">
        <f>[32]Loka!#REF!</f>
        <v>#REF!</v>
      </c>
      <c r="VRS158" s="124" t="e">
        <f>[32]Loka!#REF!</f>
        <v>#REF!</v>
      </c>
      <c r="VRT158" s="125" t="e">
        <f>VRR158*[31]Loka!_xlbgnm.VRS16</f>
        <v>#REF!</v>
      </c>
      <c r="VRU158" s="62" t="s">
        <v>291</v>
      </c>
      <c r="VRV158" s="123" t="e">
        <f>[32]Loka!#REF!</f>
        <v>#REF!</v>
      </c>
      <c r="VRW158" s="124" t="e">
        <f>[32]Loka!#REF!</f>
        <v>#REF!</v>
      </c>
      <c r="VRX158" s="125" t="e">
        <f>VRV158*[31]Loka!_xlbgnm.VRW16</f>
        <v>#REF!</v>
      </c>
      <c r="VRY158" s="62" t="s">
        <v>291</v>
      </c>
      <c r="VRZ158" s="123" t="e">
        <f>[32]Loka!#REF!</f>
        <v>#REF!</v>
      </c>
      <c r="VSA158" s="124" t="e">
        <f>[32]Loka!#REF!</f>
        <v>#REF!</v>
      </c>
      <c r="VSB158" s="125" t="e">
        <f>VRZ158*[31]Loka!_xlbgnm.VSA16</f>
        <v>#REF!</v>
      </c>
      <c r="VSC158" s="62" t="s">
        <v>291</v>
      </c>
      <c r="VSD158" s="123" t="e">
        <f>[32]Loka!#REF!</f>
        <v>#REF!</v>
      </c>
      <c r="VSE158" s="124" t="e">
        <f>[32]Loka!#REF!</f>
        <v>#REF!</v>
      </c>
      <c r="VSF158" s="125" t="e">
        <f>VSD158*[31]Loka!_xlbgnm.VSE16</f>
        <v>#REF!</v>
      </c>
      <c r="VSG158" s="62" t="s">
        <v>291</v>
      </c>
      <c r="VSH158" s="123" t="e">
        <f>[32]Loka!#REF!</f>
        <v>#REF!</v>
      </c>
      <c r="VSI158" s="124" t="e">
        <f>[32]Loka!#REF!</f>
        <v>#REF!</v>
      </c>
      <c r="VSJ158" s="125" t="e">
        <f>VSH158*[31]Loka!_xlbgnm.VSI16</f>
        <v>#REF!</v>
      </c>
      <c r="VSK158" s="62" t="s">
        <v>291</v>
      </c>
      <c r="VSL158" s="123" t="e">
        <f>[32]Loka!#REF!</f>
        <v>#REF!</v>
      </c>
      <c r="VSM158" s="124" t="e">
        <f>[32]Loka!#REF!</f>
        <v>#REF!</v>
      </c>
      <c r="VSN158" s="125" t="e">
        <f>VSL158*[31]Loka!_xlbgnm.VSM16</f>
        <v>#REF!</v>
      </c>
      <c r="VSO158" s="62" t="s">
        <v>291</v>
      </c>
      <c r="VSP158" s="123" t="e">
        <f>[32]Loka!#REF!</f>
        <v>#REF!</v>
      </c>
      <c r="VSQ158" s="124" t="e">
        <f>[32]Loka!#REF!</f>
        <v>#REF!</v>
      </c>
      <c r="VSR158" s="125" t="e">
        <f>VSP158*[31]Loka!_xlbgnm.VSQ16</f>
        <v>#REF!</v>
      </c>
      <c r="VSS158" s="62" t="s">
        <v>291</v>
      </c>
      <c r="VST158" s="123" t="e">
        <f>[32]Loka!#REF!</f>
        <v>#REF!</v>
      </c>
      <c r="VSU158" s="124" t="e">
        <f>[32]Loka!#REF!</f>
        <v>#REF!</v>
      </c>
      <c r="VSV158" s="125" t="e">
        <f>VST158*[31]Loka!_xlbgnm.VSU16</f>
        <v>#REF!</v>
      </c>
      <c r="VSW158" s="62" t="s">
        <v>291</v>
      </c>
      <c r="VSX158" s="123" t="e">
        <f>[32]Loka!#REF!</f>
        <v>#REF!</v>
      </c>
      <c r="VSY158" s="124" t="e">
        <f>[32]Loka!#REF!</f>
        <v>#REF!</v>
      </c>
      <c r="VSZ158" s="125" t="e">
        <f>VSX158*[31]Loka!_xlbgnm.VSY16</f>
        <v>#REF!</v>
      </c>
      <c r="VTA158" s="62" t="s">
        <v>291</v>
      </c>
      <c r="VTB158" s="123" t="e">
        <f>[32]Loka!#REF!</f>
        <v>#REF!</v>
      </c>
      <c r="VTC158" s="124" t="e">
        <f>[32]Loka!#REF!</f>
        <v>#REF!</v>
      </c>
      <c r="VTD158" s="125" t="e">
        <f>VTB158*[31]Loka!_xlbgnm.VTC16</f>
        <v>#REF!</v>
      </c>
      <c r="VTE158" s="62" t="s">
        <v>291</v>
      </c>
      <c r="VTF158" s="123" t="e">
        <f>[32]Loka!#REF!</f>
        <v>#REF!</v>
      </c>
      <c r="VTG158" s="124" t="e">
        <f>[32]Loka!#REF!</f>
        <v>#REF!</v>
      </c>
      <c r="VTH158" s="125" t="e">
        <f>VTF158*[31]Loka!_xlbgnm.VTG16</f>
        <v>#REF!</v>
      </c>
      <c r="VTI158" s="62" t="s">
        <v>291</v>
      </c>
      <c r="VTJ158" s="123" t="e">
        <f>[32]Loka!#REF!</f>
        <v>#REF!</v>
      </c>
      <c r="VTK158" s="124" t="e">
        <f>[32]Loka!#REF!</f>
        <v>#REF!</v>
      </c>
      <c r="VTL158" s="125" t="e">
        <f>VTJ158*[31]Loka!_xlbgnm.VTK16</f>
        <v>#REF!</v>
      </c>
      <c r="VTM158" s="62" t="s">
        <v>291</v>
      </c>
      <c r="VTN158" s="123" t="e">
        <f>[32]Loka!#REF!</f>
        <v>#REF!</v>
      </c>
      <c r="VTO158" s="124" t="e">
        <f>[32]Loka!#REF!</f>
        <v>#REF!</v>
      </c>
      <c r="VTP158" s="125" t="e">
        <f>VTN158*[31]Loka!_xlbgnm.VTO16</f>
        <v>#REF!</v>
      </c>
      <c r="VTQ158" s="62" t="s">
        <v>291</v>
      </c>
      <c r="VTR158" s="123" t="e">
        <f>[32]Loka!#REF!</f>
        <v>#REF!</v>
      </c>
      <c r="VTS158" s="124" t="e">
        <f>[32]Loka!#REF!</f>
        <v>#REF!</v>
      </c>
      <c r="VTT158" s="125" t="e">
        <f>VTR158*[31]Loka!_xlbgnm.VTS16</f>
        <v>#REF!</v>
      </c>
      <c r="VTU158" s="62" t="s">
        <v>291</v>
      </c>
      <c r="VTV158" s="123" t="e">
        <f>[32]Loka!#REF!</f>
        <v>#REF!</v>
      </c>
      <c r="VTW158" s="124" t="e">
        <f>[32]Loka!#REF!</f>
        <v>#REF!</v>
      </c>
      <c r="VTX158" s="125" t="e">
        <f>VTV158*[31]Loka!_xlbgnm.VTW16</f>
        <v>#REF!</v>
      </c>
      <c r="VTY158" s="62" t="s">
        <v>291</v>
      </c>
      <c r="VTZ158" s="123" t="e">
        <f>[32]Loka!#REF!</f>
        <v>#REF!</v>
      </c>
      <c r="VUA158" s="124" t="e">
        <f>[32]Loka!#REF!</f>
        <v>#REF!</v>
      </c>
      <c r="VUB158" s="125" t="e">
        <f>VTZ158*[31]Loka!_xlbgnm.VUA16</f>
        <v>#REF!</v>
      </c>
      <c r="VUC158" s="62" t="s">
        <v>291</v>
      </c>
      <c r="VUD158" s="123" t="e">
        <f>[32]Loka!#REF!</f>
        <v>#REF!</v>
      </c>
      <c r="VUE158" s="124" t="e">
        <f>[32]Loka!#REF!</f>
        <v>#REF!</v>
      </c>
      <c r="VUF158" s="125" t="e">
        <f>VUD158*[31]Loka!_xlbgnm.VUE16</f>
        <v>#REF!</v>
      </c>
      <c r="VUG158" s="62" t="s">
        <v>291</v>
      </c>
      <c r="VUH158" s="123" t="e">
        <f>[32]Loka!#REF!</f>
        <v>#REF!</v>
      </c>
      <c r="VUI158" s="124" t="e">
        <f>[32]Loka!#REF!</f>
        <v>#REF!</v>
      </c>
      <c r="VUJ158" s="125" t="e">
        <f>VUH158*[31]Loka!_xlbgnm.VUI16</f>
        <v>#REF!</v>
      </c>
      <c r="VUK158" s="62" t="s">
        <v>291</v>
      </c>
      <c r="VUL158" s="123" t="e">
        <f>[32]Loka!#REF!</f>
        <v>#REF!</v>
      </c>
      <c r="VUM158" s="124" t="e">
        <f>[32]Loka!#REF!</f>
        <v>#REF!</v>
      </c>
      <c r="VUN158" s="125" t="e">
        <f>VUL158*[31]Loka!_xlbgnm.VUM16</f>
        <v>#REF!</v>
      </c>
      <c r="VUO158" s="62" t="s">
        <v>291</v>
      </c>
      <c r="VUP158" s="123" t="e">
        <f>[32]Loka!#REF!</f>
        <v>#REF!</v>
      </c>
      <c r="VUQ158" s="124" t="e">
        <f>[32]Loka!#REF!</f>
        <v>#REF!</v>
      </c>
      <c r="VUR158" s="125" t="e">
        <f>VUP158*[31]Loka!_xlbgnm.VUQ16</f>
        <v>#REF!</v>
      </c>
      <c r="VUS158" s="62" t="s">
        <v>291</v>
      </c>
      <c r="VUT158" s="123" t="e">
        <f>[32]Loka!#REF!</f>
        <v>#REF!</v>
      </c>
      <c r="VUU158" s="124" t="e">
        <f>[32]Loka!#REF!</f>
        <v>#REF!</v>
      </c>
      <c r="VUV158" s="125" t="e">
        <f>VUT158*[31]Loka!_xlbgnm.VUU16</f>
        <v>#REF!</v>
      </c>
      <c r="VUW158" s="62" t="s">
        <v>291</v>
      </c>
      <c r="VUX158" s="123" t="e">
        <f>[32]Loka!#REF!</f>
        <v>#REF!</v>
      </c>
      <c r="VUY158" s="124" t="e">
        <f>[32]Loka!#REF!</f>
        <v>#REF!</v>
      </c>
      <c r="VUZ158" s="125" t="e">
        <f>VUX158*[31]Loka!_xlbgnm.VUY16</f>
        <v>#REF!</v>
      </c>
      <c r="VVA158" s="62" t="s">
        <v>291</v>
      </c>
      <c r="VVB158" s="123" t="e">
        <f>[32]Loka!#REF!</f>
        <v>#REF!</v>
      </c>
      <c r="VVC158" s="124" t="e">
        <f>[32]Loka!#REF!</f>
        <v>#REF!</v>
      </c>
      <c r="VVD158" s="125" t="e">
        <f>VVB158*[31]Loka!_xlbgnm.VVC16</f>
        <v>#REF!</v>
      </c>
      <c r="VVE158" s="62" t="s">
        <v>291</v>
      </c>
      <c r="VVF158" s="123" t="e">
        <f>[32]Loka!#REF!</f>
        <v>#REF!</v>
      </c>
      <c r="VVG158" s="124" t="e">
        <f>[32]Loka!#REF!</f>
        <v>#REF!</v>
      </c>
      <c r="VVH158" s="125" t="e">
        <f>VVF158*[31]Loka!_xlbgnm.VVG16</f>
        <v>#REF!</v>
      </c>
      <c r="VVI158" s="62" t="s">
        <v>291</v>
      </c>
      <c r="VVJ158" s="123" t="e">
        <f>[32]Loka!#REF!</f>
        <v>#REF!</v>
      </c>
      <c r="VVK158" s="124" t="e">
        <f>[32]Loka!#REF!</f>
        <v>#REF!</v>
      </c>
      <c r="VVL158" s="125" t="e">
        <f>VVJ158*[31]Loka!_xlbgnm.VVK16</f>
        <v>#REF!</v>
      </c>
      <c r="VVM158" s="62" t="s">
        <v>291</v>
      </c>
      <c r="VVN158" s="123" t="e">
        <f>[32]Loka!#REF!</f>
        <v>#REF!</v>
      </c>
      <c r="VVO158" s="124" t="e">
        <f>[32]Loka!#REF!</f>
        <v>#REF!</v>
      </c>
      <c r="VVP158" s="125" t="e">
        <f>VVN158*[31]Loka!_xlbgnm.VVO16</f>
        <v>#REF!</v>
      </c>
      <c r="VVQ158" s="62" t="s">
        <v>291</v>
      </c>
      <c r="VVR158" s="123" t="e">
        <f>[32]Loka!#REF!</f>
        <v>#REF!</v>
      </c>
      <c r="VVS158" s="124" t="e">
        <f>[32]Loka!#REF!</f>
        <v>#REF!</v>
      </c>
      <c r="VVT158" s="125" t="e">
        <f>VVR158*[31]Loka!_xlbgnm.VVS16</f>
        <v>#REF!</v>
      </c>
      <c r="VVU158" s="62" t="s">
        <v>291</v>
      </c>
      <c r="VVV158" s="123" t="e">
        <f>[32]Loka!#REF!</f>
        <v>#REF!</v>
      </c>
      <c r="VVW158" s="124" t="e">
        <f>[32]Loka!#REF!</f>
        <v>#REF!</v>
      </c>
      <c r="VVX158" s="125" t="e">
        <f>VVV158*[31]Loka!_xlbgnm.VVW16</f>
        <v>#REF!</v>
      </c>
      <c r="VVY158" s="62" t="s">
        <v>291</v>
      </c>
      <c r="VVZ158" s="123" t="e">
        <f>[32]Loka!#REF!</f>
        <v>#REF!</v>
      </c>
      <c r="VWA158" s="124" t="e">
        <f>[32]Loka!#REF!</f>
        <v>#REF!</v>
      </c>
      <c r="VWB158" s="125" t="e">
        <f>VVZ158*[31]Loka!_xlbgnm.VWA16</f>
        <v>#REF!</v>
      </c>
      <c r="VWC158" s="62" t="s">
        <v>291</v>
      </c>
      <c r="VWD158" s="123" t="e">
        <f>[32]Loka!#REF!</f>
        <v>#REF!</v>
      </c>
      <c r="VWE158" s="124" t="e">
        <f>[32]Loka!#REF!</f>
        <v>#REF!</v>
      </c>
      <c r="VWF158" s="125" t="e">
        <f>VWD158*[31]Loka!_xlbgnm.VWE16</f>
        <v>#REF!</v>
      </c>
      <c r="VWG158" s="62" t="s">
        <v>291</v>
      </c>
      <c r="VWH158" s="123" t="e">
        <f>[32]Loka!#REF!</f>
        <v>#REF!</v>
      </c>
      <c r="VWI158" s="124" t="e">
        <f>[32]Loka!#REF!</f>
        <v>#REF!</v>
      </c>
      <c r="VWJ158" s="125" t="e">
        <f>VWH158*[31]Loka!_xlbgnm.VWI16</f>
        <v>#REF!</v>
      </c>
      <c r="VWK158" s="62" t="s">
        <v>291</v>
      </c>
      <c r="VWL158" s="123" t="e">
        <f>[32]Loka!#REF!</f>
        <v>#REF!</v>
      </c>
      <c r="VWM158" s="124" t="e">
        <f>[32]Loka!#REF!</f>
        <v>#REF!</v>
      </c>
      <c r="VWN158" s="125" t="e">
        <f>VWL158*[31]Loka!_xlbgnm.VWM16</f>
        <v>#REF!</v>
      </c>
      <c r="VWO158" s="62" t="s">
        <v>291</v>
      </c>
      <c r="VWP158" s="123" t="e">
        <f>[32]Loka!#REF!</f>
        <v>#REF!</v>
      </c>
      <c r="VWQ158" s="124" t="e">
        <f>[32]Loka!#REF!</f>
        <v>#REF!</v>
      </c>
      <c r="VWR158" s="125" t="e">
        <f>VWP158*[31]Loka!_xlbgnm.VWQ16</f>
        <v>#REF!</v>
      </c>
      <c r="VWS158" s="62" t="s">
        <v>291</v>
      </c>
      <c r="VWT158" s="123" t="e">
        <f>[32]Loka!#REF!</f>
        <v>#REF!</v>
      </c>
      <c r="VWU158" s="124" t="e">
        <f>[32]Loka!#REF!</f>
        <v>#REF!</v>
      </c>
      <c r="VWV158" s="125" t="e">
        <f>VWT158*[31]Loka!_xlbgnm.VWU16</f>
        <v>#REF!</v>
      </c>
      <c r="VWW158" s="62" t="s">
        <v>291</v>
      </c>
      <c r="VWX158" s="123" t="e">
        <f>[32]Loka!#REF!</f>
        <v>#REF!</v>
      </c>
      <c r="VWY158" s="124" t="e">
        <f>[32]Loka!#REF!</f>
        <v>#REF!</v>
      </c>
      <c r="VWZ158" s="125" t="e">
        <f>VWX158*[31]Loka!_xlbgnm.VWY16</f>
        <v>#REF!</v>
      </c>
      <c r="VXA158" s="62" t="s">
        <v>291</v>
      </c>
      <c r="VXB158" s="123" t="e">
        <f>[32]Loka!#REF!</f>
        <v>#REF!</v>
      </c>
      <c r="VXC158" s="124" t="e">
        <f>[32]Loka!#REF!</f>
        <v>#REF!</v>
      </c>
      <c r="VXD158" s="125" t="e">
        <f>VXB158*[31]Loka!_xlbgnm.VXC16</f>
        <v>#REF!</v>
      </c>
      <c r="VXE158" s="62" t="s">
        <v>291</v>
      </c>
      <c r="VXF158" s="123" t="e">
        <f>[32]Loka!#REF!</f>
        <v>#REF!</v>
      </c>
      <c r="VXG158" s="124" t="e">
        <f>[32]Loka!#REF!</f>
        <v>#REF!</v>
      </c>
      <c r="VXH158" s="125" t="e">
        <f>VXF158*[31]Loka!_xlbgnm.VXG16</f>
        <v>#REF!</v>
      </c>
      <c r="VXI158" s="62" t="s">
        <v>291</v>
      </c>
      <c r="VXJ158" s="123" t="e">
        <f>[32]Loka!#REF!</f>
        <v>#REF!</v>
      </c>
      <c r="VXK158" s="124" t="e">
        <f>[32]Loka!#REF!</f>
        <v>#REF!</v>
      </c>
      <c r="VXL158" s="125" t="e">
        <f>VXJ158*[31]Loka!_xlbgnm.VXK16</f>
        <v>#REF!</v>
      </c>
      <c r="VXM158" s="62" t="s">
        <v>291</v>
      </c>
      <c r="VXN158" s="123" t="e">
        <f>[32]Loka!#REF!</f>
        <v>#REF!</v>
      </c>
      <c r="VXO158" s="124" t="e">
        <f>[32]Loka!#REF!</f>
        <v>#REF!</v>
      </c>
      <c r="VXP158" s="125" t="e">
        <f>VXN158*[31]Loka!_xlbgnm.VXO16</f>
        <v>#REF!</v>
      </c>
      <c r="VXQ158" s="62" t="s">
        <v>291</v>
      </c>
      <c r="VXR158" s="123" t="e">
        <f>[32]Loka!#REF!</f>
        <v>#REF!</v>
      </c>
      <c r="VXS158" s="124" t="e">
        <f>[32]Loka!#REF!</f>
        <v>#REF!</v>
      </c>
      <c r="VXT158" s="125" t="e">
        <f>VXR158*[31]Loka!_xlbgnm.VXS16</f>
        <v>#REF!</v>
      </c>
      <c r="VXU158" s="62" t="s">
        <v>291</v>
      </c>
      <c r="VXV158" s="123" t="e">
        <f>[32]Loka!#REF!</f>
        <v>#REF!</v>
      </c>
      <c r="VXW158" s="124" t="e">
        <f>[32]Loka!#REF!</f>
        <v>#REF!</v>
      </c>
      <c r="VXX158" s="125" t="e">
        <f>VXV158*[31]Loka!_xlbgnm.VXW16</f>
        <v>#REF!</v>
      </c>
      <c r="VXY158" s="62" t="s">
        <v>291</v>
      </c>
      <c r="VXZ158" s="123" t="e">
        <f>[32]Loka!#REF!</f>
        <v>#REF!</v>
      </c>
      <c r="VYA158" s="124" t="e">
        <f>[32]Loka!#REF!</f>
        <v>#REF!</v>
      </c>
      <c r="VYB158" s="125" t="e">
        <f>VXZ158*[31]Loka!_xlbgnm.VYA16</f>
        <v>#REF!</v>
      </c>
      <c r="VYC158" s="62" t="s">
        <v>291</v>
      </c>
      <c r="VYD158" s="123" t="e">
        <f>[32]Loka!#REF!</f>
        <v>#REF!</v>
      </c>
      <c r="VYE158" s="124" t="e">
        <f>[32]Loka!#REF!</f>
        <v>#REF!</v>
      </c>
      <c r="VYF158" s="125" t="e">
        <f>VYD158*[31]Loka!_xlbgnm.VYE16</f>
        <v>#REF!</v>
      </c>
      <c r="VYG158" s="62" t="s">
        <v>291</v>
      </c>
      <c r="VYH158" s="123" t="e">
        <f>[32]Loka!#REF!</f>
        <v>#REF!</v>
      </c>
      <c r="VYI158" s="124" t="e">
        <f>[32]Loka!#REF!</f>
        <v>#REF!</v>
      </c>
      <c r="VYJ158" s="125" t="e">
        <f>VYH158*[31]Loka!_xlbgnm.VYI16</f>
        <v>#REF!</v>
      </c>
      <c r="VYK158" s="62" t="s">
        <v>291</v>
      </c>
      <c r="VYL158" s="123" t="e">
        <f>[32]Loka!#REF!</f>
        <v>#REF!</v>
      </c>
      <c r="VYM158" s="124" t="e">
        <f>[32]Loka!#REF!</f>
        <v>#REF!</v>
      </c>
      <c r="VYN158" s="125" t="e">
        <f>VYL158*[31]Loka!_xlbgnm.VYM16</f>
        <v>#REF!</v>
      </c>
      <c r="VYO158" s="62" t="s">
        <v>291</v>
      </c>
      <c r="VYP158" s="123" t="e">
        <f>[32]Loka!#REF!</f>
        <v>#REF!</v>
      </c>
      <c r="VYQ158" s="124" t="e">
        <f>[32]Loka!#REF!</f>
        <v>#REF!</v>
      </c>
      <c r="VYR158" s="125" t="e">
        <f>VYP158*[31]Loka!_xlbgnm.VYQ16</f>
        <v>#REF!</v>
      </c>
      <c r="VYS158" s="62" t="s">
        <v>291</v>
      </c>
      <c r="VYT158" s="123" t="e">
        <f>[32]Loka!#REF!</f>
        <v>#REF!</v>
      </c>
      <c r="VYU158" s="124" t="e">
        <f>[32]Loka!#REF!</f>
        <v>#REF!</v>
      </c>
      <c r="VYV158" s="125" t="e">
        <f>VYT158*[31]Loka!_xlbgnm.VYU16</f>
        <v>#REF!</v>
      </c>
      <c r="VYW158" s="62" t="s">
        <v>291</v>
      </c>
      <c r="VYX158" s="123" t="e">
        <f>[32]Loka!#REF!</f>
        <v>#REF!</v>
      </c>
      <c r="VYY158" s="124" t="e">
        <f>[32]Loka!#REF!</f>
        <v>#REF!</v>
      </c>
      <c r="VYZ158" s="125" t="e">
        <f>VYX158*[31]Loka!_xlbgnm.VYY16</f>
        <v>#REF!</v>
      </c>
      <c r="VZA158" s="62" t="s">
        <v>291</v>
      </c>
      <c r="VZB158" s="123" t="e">
        <f>[32]Loka!#REF!</f>
        <v>#REF!</v>
      </c>
      <c r="VZC158" s="124" t="e">
        <f>[32]Loka!#REF!</f>
        <v>#REF!</v>
      </c>
      <c r="VZD158" s="125" t="e">
        <f>VZB158*[31]Loka!_xlbgnm.VZC16</f>
        <v>#REF!</v>
      </c>
      <c r="VZE158" s="62" t="s">
        <v>291</v>
      </c>
      <c r="VZF158" s="123" t="e">
        <f>[32]Loka!#REF!</f>
        <v>#REF!</v>
      </c>
      <c r="VZG158" s="124" t="e">
        <f>[32]Loka!#REF!</f>
        <v>#REF!</v>
      </c>
      <c r="VZH158" s="125" t="e">
        <f>VZF158*[31]Loka!_xlbgnm.VZG16</f>
        <v>#REF!</v>
      </c>
      <c r="VZI158" s="62" t="s">
        <v>291</v>
      </c>
      <c r="VZJ158" s="123" t="e">
        <f>[32]Loka!#REF!</f>
        <v>#REF!</v>
      </c>
      <c r="VZK158" s="124" t="e">
        <f>[32]Loka!#REF!</f>
        <v>#REF!</v>
      </c>
      <c r="VZL158" s="125" t="e">
        <f>VZJ158*[31]Loka!_xlbgnm.VZK16</f>
        <v>#REF!</v>
      </c>
      <c r="VZM158" s="62" t="s">
        <v>291</v>
      </c>
      <c r="VZN158" s="123" t="e">
        <f>[32]Loka!#REF!</f>
        <v>#REF!</v>
      </c>
      <c r="VZO158" s="124" t="e">
        <f>[32]Loka!#REF!</f>
        <v>#REF!</v>
      </c>
      <c r="VZP158" s="125" t="e">
        <f>VZN158*[31]Loka!_xlbgnm.VZO16</f>
        <v>#REF!</v>
      </c>
      <c r="VZQ158" s="62" t="s">
        <v>291</v>
      </c>
      <c r="VZR158" s="123" t="e">
        <f>[32]Loka!#REF!</f>
        <v>#REF!</v>
      </c>
      <c r="VZS158" s="124" t="e">
        <f>[32]Loka!#REF!</f>
        <v>#REF!</v>
      </c>
      <c r="VZT158" s="125" t="e">
        <f>VZR158*[31]Loka!_xlbgnm.VZS16</f>
        <v>#REF!</v>
      </c>
      <c r="VZU158" s="62" t="s">
        <v>291</v>
      </c>
      <c r="VZV158" s="123" t="e">
        <f>[32]Loka!#REF!</f>
        <v>#REF!</v>
      </c>
      <c r="VZW158" s="124" t="e">
        <f>[32]Loka!#REF!</f>
        <v>#REF!</v>
      </c>
      <c r="VZX158" s="125" t="e">
        <f>VZV158*[31]Loka!_xlbgnm.VZW16</f>
        <v>#REF!</v>
      </c>
      <c r="VZY158" s="62" t="s">
        <v>291</v>
      </c>
      <c r="VZZ158" s="123" t="e">
        <f>[32]Loka!#REF!</f>
        <v>#REF!</v>
      </c>
      <c r="WAA158" s="124" t="e">
        <f>[32]Loka!#REF!</f>
        <v>#REF!</v>
      </c>
      <c r="WAB158" s="125" t="e">
        <f>VZZ158*[31]Loka!_xlbgnm.WAA16</f>
        <v>#REF!</v>
      </c>
      <c r="WAC158" s="62" t="s">
        <v>291</v>
      </c>
      <c r="WAD158" s="123" t="e">
        <f>[32]Loka!#REF!</f>
        <v>#REF!</v>
      </c>
      <c r="WAE158" s="124" t="e">
        <f>[32]Loka!#REF!</f>
        <v>#REF!</v>
      </c>
      <c r="WAF158" s="125" t="e">
        <f>WAD158*[31]Loka!_xlbgnm.WAE16</f>
        <v>#REF!</v>
      </c>
      <c r="WAG158" s="62" t="s">
        <v>291</v>
      </c>
      <c r="WAH158" s="123" t="e">
        <f>[32]Loka!#REF!</f>
        <v>#REF!</v>
      </c>
      <c r="WAI158" s="124" t="e">
        <f>[32]Loka!#REF!</f>
        <v>#REF!</v>
      </c>
      <c r="WAJ158" s="125" t="e">
        <f>WAH158*[31]Loka!_xlbgnm.WAI16</f>
        <v>#REF!</v>
      </c>
      <c r="WAK158" s="62" t="s">
        <v>291</v>
      </c>
      <c r="WAL158" s="123" t="e">
        <f>[32]Loka!#REF!</f>
        <v>#REF!</v>
      </c>
      <c r="WAM158" s="124" t="e">
        <f>[32]Loka!#REF!</f>
        <v>#REF!</v>
      </c>
      <c r="WAN158" s="125" t="e">
        <f>WAL158*[31]Loka!_xlbgnm.WAM16</f>
        <v>#REF!</v>
      </c>
      <c r="WAO158" s="62" t="s">
        <v>291</v>
      </c>
      <c r="WAP158" s="123" t="e">
        <f>[32]Loka!#REF!</f>
        <v>#REF!</v>
      </c>
      <c r="WAQ158" s="124" t="e">
        <f>[32]Loka!#REF!</f>
        <v>#REF!</v>
      </c>
      <c r="WAR158" s="125" t="e">
        <f>WAP158*[31]Loka!_xlbgnm.WAQ16</f>
        <v>#REF!</v>
      </c>
      <c r="WAS158" s="62" t="s">
        <v>291</v>
      </c>
      <c r="WAT158" s="123" t="e">
        <f>[32]Loka!#REF!</f>
        <v>#REF!</v>
      </c>
      <c r="WAU158" s="124" t="e">
        <f>[32]Loka!#REF!</f>
        <v>#REF!</v>
      </c>
      <c r="WAV158" s="125" t="e">
        <f>WAT158*[31]Loka!_xlbgnm.WAU16</f>
        <v>#REF!</v>
      </c>
      <c r="WAW158" s="62" t="s">
        <v>291</v>
      </c>
      <c r="WAX158" s="123" t="e">
        <f>[32]Loka!#REF!</f>
        <v>#REF!</v>
      </c>
      <c r="WAY158" s="124" t="e">
        <f>[32]Loka!#REF!</f>
        <v>#REF!</v>
      </c>
      <c r="WAZ158" s="125" t="e">
        <f>WAX158*[31]Loka!_xlbgnm.WAY16</f>
        <v>#REF!</v>
      </c>
      <c r="WBA158" s="62" t="s">
        <v>291</v>
      </c>
      <c r="WBB158" s="123" t="e">
        <f>[32]Loka!#REF!</f>
        <v>#REF!</v>
      </c>
      <c r="WBC158" s="124" t="e">
        <f>[32]Loka!#REF!</f>
        <v>#REF!</v>
      </c>
      <c r="WBD158" s="125" t="e">
        <f>WBB158*[31]Loka!_xlbgnm.WBC16</f>
        <v>#REF!</v>
      </c>
      <c r="WBE158" s="62" t="s">
        <v>291</v>
      </c>
      <c r="WBF158" s="123" t="e">
        <f>[32]Loka!#REF!</f>
        <v>#REF!</v>
      </c>
      <c r="WBG158" s="124" t="e">
        <f>[32]Loka!#REF!</f>
        <v>#REF!</v>
      </c>
      <c r="WBH158" s="125" t="e">
        <f>WBF158*[31]Loka!_xlbgnm.WBG16</f>
        <v>#REF!</v>
      </c>
      <c r="WBI158" s="62" t="s">
        <v>291</v>
      </c>
      <c r="WBJ158" s="123" t="e">
        <f>[32]Loka!#REF!</f>
        <v>#REF!</v>
      </c>
      <c r="WBK158" s="124" t="e">
        <f>[32]Loka!#REF!</f>
        <v>#REF!</v>
      </c>
      <c r="WBL158" s="125" t="e">
        <f>WBJ158*[31]Loka!_xlbgnm.WBK16</f>
        <v>#REF!</v>
      </c>
      <c r="WBM158" s="62" t="s">
        <v>291</v>
      </c>
      <c r="WBN158" s="123" t="e">
        <f>[32]Loka!#REF!</f>
        <v>#REF!</v>
      </c>
      <c r="WBO158" s="124" t="e">
        <f>[32]Loka!#REF!</f>
        <v>#REF!</v>
      </c>
      <c r="WBP158" s="125" t="e">
        <f>WBN158*[31]Loka!_xlbgnm.WBO16</f>
        <v>#REF!</v>
      </c>
      <c r="WBQ158" s="62" t="s">
        <v>291</v>
      </c>
      <c r="WBR158" s="123" t="e">
        <f>[32]Loka!#REF!</f>
        <v>#REF!</v>
      </c>
      <c r="WBS158" s="124" t="e">
        <f>[32]Loka!#REF!</f>
        <v>#REF!</v>
      </c>
      <c r="WBT158" s="125" t="e">
        <f>WBR158*[31]Loka!_xlbgnm.WBS16</f>
        <v>#REF!</v>
      </c>
      <c r="WBU158" s="62" t="s">
        <v>291</v>
      </c>
      <c r="WBV158" s="123" t="e">
        <f>[32]Loka!#REF!</f>
        <v>#REF!</v>
      </c>
      <c r="WBW158" s="124" t="e">
        <f>[32]Loka!#REF!</f>
        <v>#REF!</v>
      </c>
      <c r="WBX158" s="125" t="e">
        <f>WBV158*[31]Loka!_xlbgnm.WBW16</f>
        <v>#REF!</v>
      </c>
      <c r="WBY158" s="62" t="s">
        <v>291</v>
      </c>
      <c r="WBZ158" s="123" t="e">
        <f>[32]Loka!#REF!</f>
        <v>#REF!</v>
      </c>
      <c r="WCA158" s="124" t="e">
        <f>[32]Loka!#REF!</f>
        <v>#REF!</v>
      </c>
      <c r="WCB158" s="125" t="e">
        <f>WBZ158*[31]Loka!_xlbgnm.WCA16</f>
        <v>#REF!</v>
      </c>
      <c r="WCC158" s="62" t="s">
        <v>291</v>
      </c>
      <c r="WCD158" s="123" t="e">
        <f>[32]Loka!#REF!</f>
        <v>#REF!</v>
      </c>
      <c r="WCE158" s="124" t="e">
        <f>[32]Loka!#REF!</f>
        <v>#REF!</v>
      </c>
      <c r="WCF158" s="125" t="e">
        <f>WCD158*[31]Loka!_xlbgnm.WCE16</f>
        <v>#REF!</v>
      </c>
      <c r="WCG158" s="62" t="s">
        <v>291</v>
      </c>
      <c r="WCH158" s="123" t="e">
        <f>[32]Loka!#REF!</f>
        <v>#REF!</v>
      </c>
      <c r="WCI158" s="124" t="e">
        <f>[32]Loka!#REF!</f>
        <v>#REF!</v>
      </c>
      <c r="WCJ158" s="125" t="e">
        <f>WCH158*[31]Loka!_xlbgnm.WCI16</f>
        <v>#REF!</v>
      </c>
      <c r="WCK158" s="62" t="s">
        <v>291</v>
      </c>
      <c r="WCL158" s="123" t="e">
        <f>[32]Loka!#REF!</f>
        <v>#REF!</v>
      </c>
      <c r="WCM158" s="124" t="e">
        <f>[32]Loka!#REF!</f>
        <v>#REF!</v>
      </c>
      <c r="WCN158" s="125" t="e">
        <f>WCL158*[31]Loka!_xlbgnm.WCM16</f>
        <v>#REF!</v>
      </c>
      <c r="WCO158" s="62" t="s">
        <v>291</v>
      </c>
      <c r="WCP158" s="123" t="e">
        <f>[32]Loka!#REF!</f>
        <v>#REF!</v>
      </c>
      <c r="WCQ158" s="124" t="e">
        <f>[32]Loka!#REF!</f>
        <v>#REF!</v>
      </c>
      <c r="WCR158" s="125" t="e">
        <f>WCP158*[31]Loka!_xlbgnm.WCQ16</f>
        <v>#REF!</v>
      </c>
      <c r="WCS158" s="62" t="s">
        <v>291</v>
      </c>
      <c r="WCT158" s="123" t="e">
        <f>[32]Loka!#REF!</f>
        <v>#REF!</v>
      </c>
      <c r="WCU158" s="124" t="e">
        <f>[32]Loka!#REF!</f>
        <v>#REF!</v>
      </c>
      <c r="WCV158" s="125" t="e">
        <f>WCT158*[31]Loka!_xlbgnm.WCU16</f>
        <v>#REF!</v>
      </c>
      <c r="WCW158" s="62" t="s">
        <v>291</v>
      </c>
      <c r="WCX158" s="123" t="e">
        <f>[32]Loka!#REF!</f>
        <v>#REF!</v>
      </c>
      <c r="WCY158" s="124" t="e">
        <f>[32]Loka!#REF!</f>
        <v>#REF!</v>
      </c>
      <c r="WCZ158" s="125" t="e">
        <f>WCX158*[31]Loka!_xlbgnm.WCY16</f>
        <v>#REF!</v>
      </c>
      <c r="WDA158" s="62" t="s">
        <v>291</v>
      </c>
      <c r="WDB158" s="123" t="e">
        <f>[32]Loka!#REF!</f>
        <v>#REF!</v>
      </c>
      <c r="WDC158" s="124" t="e">
        <f>[32]Loka!#REF!</f>
        <v>#REF!</v>
      </c>
      <c r="WDD158" s="125" t="e">
        <f>WDB158*[31]Loka!_xlbgnm.WDC16</f>
        <v>#REF!</v>
      </c>
      <c r="WDE158" s="62" t="s">
        <v>291</v>
      </c>
      <c r="WDF158" s="123" t="e">
        <f>[32]Loka!#REF!</f>
        <v>#REF!</v>
      </c>
      <c r="WDG158" s="124" t="e">
        <f>[32]Loka!#REF!</f>
        <v>#REF!</v>
      </c>
      <c r="WDH158" s="125" t="e">
        <f>WDF158*[31]Loka!_xlbgnm.WDG16</f>
        <v>#REF!</v>
      </c>
      <c r="WDI158" s="62" t="s">
        <v>291</v>
      </c>
      <c r="WDJ158" s="123" t="e">
        <f>[32]Loka!#REF!</f>
        <v>#REF!</v>
      </c>
      <c r="WDK158" s="124" t="e">
        <f>[32]Loka!#REF!</f>
        <v>#REF!</v>
      </c>
      <c r="WDL158" s="125" t="e">
        <f>WDJ158*[31]Loka!_xlbgnm.WDK16</f>
        <v>#REF!</v>
      </c>
      <c r="WDM158" s="62" t="s">
        <v>291</v>
      </c>
      <c r="WDN158" s="123" t="e">
        <f>[32]Loka!#REF!</f>
        <v>#REF!</v>
      </c>
      <c r="WDO158" s="124" t="e">
        <f>[32]Loka!#REF!</f>
        <v>#REF!</v>
      </c>
      <c r="WDP158" s="125" t="e">
        <f>WDN158*[31]Loka!_xlbgnm.WDO16</f>
        <v>#REF!</v>
      </c>
      <c r="WDQ158" s="62" t="s">
        <v>291</v>
      </c>
      <c r="WDR158" s="123" t="e">
        <f>[32]Loka!#REF!</f>
        <v>#REF!</v>
      </c>
      <c r="WDS158" s="124" t="e">
        <f>[32]Loka!#REF!</f>
        <v>#REF!</v>
      </c>
      <c r="WDT158" s="125" t="e">
        <f>WDR158*[31]Loka!_xlbgnm.WDS16</f>
        <v>#REF!</v>
      </c>
      <c r="WDU158" s="62" t="s">
        <v>291</v>
      </c>
      <c r="WDV158" s="123" t="e">
        <f>[32]Loka!#REF!</f>
        <v>#REF!</v>
      </c>
      <c r="WDW158" s="124" t="e">
        <f>[32]Loka!#REF!</f>
        <v>#REF!</v>
      </c>
      <c r="WDX158" s="125" t="e">
        <f>WDV158*[31]Loka!_xlbgnm.WDW16</f>
        <v>#REF!</v>
      </c>
      <c r="WDY158" s="62" t="s">
        <v>291</v>
      </c>
      <c r="WDZ158" s="123" t="e">
        <f>[32]Loka!#REF!</f>
        <v>#REF!</v>
      </c>
      <c r="WEA158" s="124" t="e">
        <f>[32]Loka!#REF!</f>
        <v>#REF!</v>
      </c>
      <c r="WEB158" s="125" t="e">
        <f>WDZ158*[31]Loka!_xlbgnm.WEA16</f>
        <v>#REF!</v>
      </c>
      <c r="WEC158" s="62" t="s">
        <v>291</v>
      </c>
      <c r="WED158" s="123" t="e">
        <f>[32]Loka!#REF!</f>
        <v>#REF!</v>
      </c>
      <c r="WEE158" s="124" t="e">
        <f>[32]Loka!#REF!</f>
        <v>#REF!</v>
      </c>
      <c r="WEF158" s="125" t="e">
        <f>WED158*[31]Loka!_xlbgnm.WEE16</f>
        <v>#REF!</v>
      </c>
      <c r="WEG158" s="62" t="s">
        <v>291</v>
      </c>
      <c r="WEH158" s="123" t="e">
        <f>[32]Loka!#REF!</f>
        <v>#REF!</v>
      </c>
      <c r="WEI158" s="124" t="e">
        <f>[32]Loka!#REF!</f>
        <v>#REF!</v>
      </c>
      <c r="WEJ158" s="125" t="e">
        <f>WEH158*[31]Loka!_xlbgnm.WEI16</f>
        <v>#REF!</v>
      </c>
      <c r="WEK158" s="62" t="s">
        <v>291</v>
      </c>
      <c r="WEL158" s="123" t="e">
        <f>[32]Loka!#REF!</f>
        <v>#REF!</v>
      </c>
      <c r="WEM158" s="124" t="e">
        <f>[32]Loka!#REF!</f>
        <v>#REF!</v>
      </c>
      <c r="WEN158" s="125" t="e">
        <f>WEL158*[31]Loka!_xlbgnm.WEM16</f>
        <v>#REF!</v>
      </c>
      <c r="WEO158" s="62" t="s">
        <v>291</v>
      </c>
      <c r="WEP158" s="123" t="e">
        <f>[32]Loka!#REF!</f>
        <v>#REF!</v>
      </c>
      <c r="WEQ158" s="124" t="e">
        <f>[32]Loka!#REF!</f>
        <v>#REF!</v>
      </c>
      <c r="WER158" s="125" t="e">
        <f>WEP158*[31]Loka!_xlbgnm.WEQ16</f>
        <v>#REF!</v>
      </c>
      <c r="WES158" s="62" t="s">
        <v>291</v>
      </c>
      <c r="WET158" s="123" t="e">
        <f>[32]Loka!#REF!</f>
        <v>#REF!</v>
      </c>
      <c r="WEU158" s="124" t="e">
        <f>[32]Loka!#REF!</f>
        <v>#REF!</v>
      </c>
      <c r="WEV158" s="125" t="e">
        <f>WET158*[31]Loka!_xlbgnm.WEU16</f>
        <v>#REF!</v>
      </c>
      <c r="WEW158" s="62" t="s">
        <v>291</v>
      </c>
      <c r="WEX158" s="123" t="e">
        <f>[32]Loka!#REF!</f>
        <v>#REF!</v>
      </c>
      <c r="WEY158" s="124" t="e">
        <f>[32]Loka!#REF!</f>
        <v>#REF!</v>
      </c>
      <c r="WEZ158" s="125" t="e">
        <f>WEX158*[31]Loka!_xlbgnm.WEY16</f>
        <v>#REF!</v>
      </c>
      <c r="WFA158" s="62" t="s">
        <v>291</v>
      </c>
      <c r="WFB158" s="123" t="e">
        <f>[32]Loka!#REF!</f>
        <v>#REF!</v>
      </c>
      <c r="WFC158" s="124" t="e">
        <f>[32]Loka!#REF!</f>
        <v>#REF!</v>
      </c>
      <c r="WFD158" s="125" t="e">
        <f>WFB158*[31]Loka!_xlbgnm.WFC16</f>
        <v>#REF!</v>
      </c>
      <c r="WFE158" s="62" t="s">
        <v>291</v>
      </c>
      <c r="WFF158" s="123" t="e">
        <f>[32]Loka!#REF!</f>
        <v>#REF!</v>
      </c>
      <c r="WFG158" s="124" t="e">
        <f>[32]Loka!#REF!</f>
        <v>#REF!</v>
      </c>
      <c r="WFH158" s="125" t="e">
        <f>WFF158*[31]Loka!_xlbgnm.WFG16</f>
        <v>#REF!</v>
      </c>
      <c r="WFI158" s="62" t="s">
        <v>291</v>
      </c>
      <c r="WFJ158" s="123" t="e">
        <f>[32]Loka!#REF!</f>
        <v>#REF!</v>
      </c>
      <c r="WFK158" s="124" t="e">
        <f>[32]Loka!#REF!</f>
        <v>#REF!</v>
      </c>
      <c r="WFL158" s="125" t="e">
        <f>WFJ158*[31]Loka!_xlbgnm.WFK16</f>
        <v>#REF!</v>
      </c>
      <c r="WFM158" s="62" t="s">
        <v>291</v>
      </c>
      <c r="WFN158" s="123" t="e">
        <f>[32]Loka!#REF!</f>
        <v>#REF!</v>
      </c>
      <c r="WFO158" s="124" t="e">
        <f>[32]Loka!#REF!</f>
        <v>#REF!</v>
      </c>
      <c r="WFP158" s="125" t="e">
        <f>WFN158*[31]Loka!_xlbgnm.WFO16</f>
        <v>#REF!</v>
      </c>
      <c r="WFQ158" s="62" t="s">
        <v>291</v>
      </c>
      <c r="WFR158" s="123" t="e">
        <f>[32]Loka!#REF!</f>
        <v>#REF!</v>
      </c>
      <c r="WFS158" s="124" t="e">
        <f>[32]Loka!#REF!</f>
        <v>#REF!</v>
      </c>
      <c r="WFT158" s="125" t="e">
        <f>WFR158*[31]Loka!_xlbgnm.WFS16</f>
        <v>#REF!</v>
      </c>
      <c r="WFU158" s="62" t="s">
        <v>291</v>
      </c>
      <c r="WFV158" s="123" t="e">
        <f>[32]Loka!#REF!</f>
        <v>#REF!</v>
      </c>
      <c r="WFW158" s="124" t="e">
        <f>[32]Loka!#REF!</f>
        <v>#REF!</v>
      </c>
      <c r="WFX158" s="125" t="e">
        <f>WFV158*[31]Loka!_xlbgnm.WFW16</f>
        <v>#REF!</v>
      </c>
      <c r="WFY158" s="62" t="s">
        <v>291</v>
      </c>
      <c r="WFZ158" s="123" t="e">
        <f>[32]Loka!#REF!</f>
        <v>#REF!</v>
      </c>
      <c r="WGA158" s="124" t="e">
        <f>[32]Loka!#REF!</f>
        <v>#REF!</v>
      </c>
      <c r="WGB158" s="125" t="e">
        <f>WFZ158*[31]Loka!_xlbgnm.WGA16</f>
        <v>#REF!</v>
      </c>
      <c r="WGC158" s="62" t="s">
        <v>291</v>
      </c>
      <c r="WGD158" s="123" t="e">
        <f>[32]Loka!#REF!</f>
        <v>#REF!</v>
      </c>
      <c r="WGE158" s="124" t="e">
        <f>[32]Loka!#REF!</f>
        <v>#REF!</v>
      </c>
      <c r="WGF158" s="125" t="e">
        <f>WGD158*[31]Loka!_xlbgnm.WGE16</f>
        <v>#REF!</v>
      </c>
      <c r="WGG158" s="62" t="s">
        <v>291</v>
      </c>
      <c r="WGH158" s="123" t="e">
        <f>[32]Loka!#REF!</f>
        <v>#REF!</v>
      </c>
      <c r="WGI158" s="124" t="e">
        <f>[32]Loka!#REF!</f>
        <v>#REF!</v>
      </c>
      <c r="WGJ158" s="125" t="e">
        <f>WGH158*[31]Loka!_xlbgnm.WGI16</f>
        <v>#REF!</v>
      </c>
      <c r="WGK158" s="62" t="s">
        <v>291</v>
      </c>
      <c r="WGL158" s="123" t="e">
        <f>[32]Loka!#REF!</f>
        <v>#REF!</v>
      </c>
      <c r="WGM158" s="124" t="e">
        <f>[32]Loka!#REF!</f>
        <v>#REF!</v>
      </c>
      <c r="WGN158" s="125" t="e">
        <f>WGL158*[31]Loka!_xlbgnm.WGM16</f>
        <v>#REF!</v>
      </c>
      <c r="WGO158" s="62" t="s">
        <v>291</v>
      </c>
      <c r="WGP158" s="123" t="e">
        <f>[32]Loka!#REF!</f>
        <v>#REF!</v>
      </c>
      <c r="WGQ158" s="124" t="e">
        <f>[32]Loka!#REF!</f>
        <v>#REF!</v>
      </c>
      <c r="WGR158" s="125" t="e">
        <f>WGP158*[31]Loka!_xlbgnm.WGQ16</f>
        <v>#REF!</v>
      </c>
      <c r="WGS158" s="62" t="s">
        <v>291</v>
      </c>
      <c r="WGT158" s="123" t="e">
        <f>[32]Loka!#REF!</f>
        <v>#REF!</v>
      </c>
      <c r="WGU158" s="124" t="e">
        <f>[32]Loka!#REF!</f>
        <v>#REF!</v>
      </c>
      <c r="WGV158" s="125" t="e">
        <f>WGT158*[31]Loka!_xlbgnm.WGU16</f>
        <v>#REF!</v>
      </c>
      <c r="WGW158" s="62" t="s">
        <v>291</v>
      </c>
      <c r="WGX158" s="123" t="e">
        <f>[32]Loka!#REF!</f>
        <v>#REF!</v>
      </c>
      <c r="WGY158" s="124" t="e">
        <f>[32]Loka!#REF!</f>
        <v>#REF!</v>
      </c>
      <c r="WGZ158" s="125" t="e">
        <f>WGX158*[31]Loka!_xlbgnm.WGY16</f>
        <v>#REF!</v>
      </c>
      <c r="WHA158" s="62" t="s">
        <v>291</v>
      </c>
      <c r="WHB158" s="123" t="e">
        <f>[32]Loka!#REF!</f>
        <v>#REF!</v>
      </c>
      <c r="WHC158" s="124" t="e">
        <f>[32]Loka!#REF!</f>
        <v>#REF!</v>
      </c>
      <c r="WHD158" s="125" t="e">
        <f>WHB158*[31]Loka!_xlbgnm.WHC16</f>
        <v>#REF!</v>
      </c>
      <c r="WHE158" s="62" t="s">
        <v>291</v>
      </c>
      <c r="WHF158" s="123" t="e">
        <f>[32]Loka!#REF!</f>
        <v>#REF!</v>
      </c>
      <c r="WHG158" s="124" t="e">
        <f>[32]Loka!#REF!</f>
        <v>#REF!</v>
      </c>
      <c r="WHH158" s="125" t="e">
        <f>WHF158*[31]Loka!_xlbgnm.WHG16</f>
        <v>#REF!</v>
      </c>
      <c r="WHI158" s="62" t="s">
        <v>291</v>
      </c>
      <c r="WHJ158" s="123" t="e">
        <f>[32]Loka!#REF!</f>
        <v>#REF!</v>
      </c>
      <c r="WHK158" s="124" t="e">
        <f>[32]Loka!#REF!</f>
        <v>#REF!</v>
      </c>
      <c r="WHL158" s="125" t="e">
        <f>WHJ158*[31]Loka!_xlbgnm.WHK16</f>
        <v>#REF!</v>
      </c>
      <c r="WHM158" s="62" t="s">
        <v>291</v>
      </c>
      <c r="WHN158" s="123" t="e">
        <f>[32]Loka!#REF!</f>
        <v>#REF!</v>
      </c>
      <c r="WHO158" s="124" t="e">
        <f>[32]Loka!#REF!</f>
        <v>#REF!</v>
      </c>
      <c r="WHP158" s="125" t="e">
        <f>WHN158*[31]Loka!_xlbgnm.WHO16</f>
        <v>#REF!</v>
      </c>
      <c r="WHQ158" s="62" t="s">
        <v>291</v>
      </c>
      <c r="WHR158" s="123" t="e">
        <f>[32]Loka!#REF!</f>
        <v>#REF!</v>
      </c>
      <c r="WHS158" s="124" t="e">
        <f>[32]Loka!#REF!</f>
        <v>#REF!</v>
      </c>
      <c r="WHT158" s="125" t="e">
        <f>WHR158*[31]Loka!_xlbgnm.WHS16</f>
        <v>#REF!</v>
      </c>
      <c r="WHU158" s="62" t="s">
        <v>291</v>
      </c>
      <c r="WHV158" s="123" t="e">
        <f>[32]Loka!#REF!</f>
        <v>#REF!</v>
      </c>
      <c r="WHW158" s="124" t="e">
        <f>[32]Loka!#REF!</f>
        <v>#REF!</v>
      </c>
      <c r="WHX158" s="125" t="e">
        <f>WHV158*[31]Loka!_xlbgnm.WHW16</f>
        <v>#REF!</v>
      </c>
      <c r="WHY158" s="62" t="s">
        <v>291</v>
      </c>
      <c r="WHZ158" s="123" t="e">
        <f>[32]Loka!#REF!</f>
        <v>#REF!</v>
      </c>
      <c r="WIA158" s="124" t="e">
        <f>[32]Loka!#REF!</f>
        <v>#REF!</v>
      </c>
      <c r="WIB158" s="125" t="e">
        <f>WHZ158*[31]Loka!_xlbgnm.WIA16</f>
        <v>#REF!</v>
      </c>
      <c r="WIC158" s="62" t="s">
        <v>291</v>
      </c>
      <c r="WID158" s="123" t="e">
        <f>[32]Loka!#REF!</f>
        <v>#REF!</v>
      </c>
      <c r="WIE158" s="124" t="e">
        <f>[32]Loka!#REF!</f>
        <v>#REF!</v>
      </c>
      <c r="WIF158" s="125" t="e">
        <f>WID158*[31]Loka!_xlbgnm.WIE16</f>
        <v>#REF!</v>
      </c>
      <c r="WIG158" s="62" t="s">
        <v>291</v>
      </c>
      <c r="WIH158" s="123" t="e">
        <f>[32]Loka!#REF!</f>
        <v>#REF!</v>
      </c>
      <c r="WII158" s="124" t="e">
        <f>[32]Loka!#REF!</f>
        <v>#REF!</v>
      </c>
      <c r="WIJ158" s="125" t="e">
        <f>WIH158*[31]Loka!_xlbgnm.WII16</f>
        <v>#REF!</v>
      </c>
      <c r="WIK158" s="62" t="s">
        <v>291</v>
      </c>
      <c r="WIL158" s="123" t="e">
        <f>[32]Loka!#REF!</f>
        <v>#REF!</v>
      </c>
      <c r="WIM158" s="124" t="e">
        <f>[32]Loka!#REF!</f>
        <v>#REF!</v>
      </c>
      <c r="WIN158" s="125" t="e">
        <f>WIL158*[31]Loka!_xlbgnm.WIM16</f>
        <v>#REF!</v>
      </c>
      <c r="WIO158" s="62" t="s">
        <v>291</v>
      </c>
      <c r="WIP158" s="123" t="e">
        <f>[32]Loka!#REF!</f>
        <v>#REF!</v>
      </c>
      <c r="WIQ158" s="124" t="e">
        <f>[32]Loka!#REF!</f>
        <v>#REF!</v>
      </c>
      <c r="WIR158" s="125" t="e">
        <f>WIP158*[31]Loka!_xlbgnm.WIQ16</f>
        <v>#REF!</v>
      </c>
      <c r="WIS158" s="62" t="s">
        <v>291</v>
      </c>
      <c r="WIT158" s="123" t="e">
        <f>[32]Loka!#REF!</f>
        <v>#REF!</v>
      </c>
      <c r="WIU158" s="124" t="e">
        <f>[32]Loka!#REF!</f>
        <v>#REF!</v>
      </c>
      <c r="WIV158" s="125" t="e">
        <f>WIT158*[31]Loka!_xlbgnm.WIU16</f>
        <v>#REF!</v>
      </c>
      <c r="WIW158" s="62" t="s">
        <v>291</v>
      </c>
      <c r="WIX158" s="123" t="e">
        <f>[32]Loka!#REF!</f>
        <v>#REF!</v>
      </c>
      <c r="WIY158" s="124" t="e">
        <f>[32]Loka!#REF!</f>
        <v>#REF!</v>
      </c>
      <c r="WIZ158" s="125" t="e">
        <f>WIX158*[31]Loka!_xlbgnm.WIY16</f>
        <v>#REF!</v>
      </c>
      <c r="WJA158" s="62" t="s">
        <v>291</v>
      </c>
      <c r="WJB158" s="123" t="e">
        <f>[32]Loka!#REF!</f>
        <v>#REF!</v>
      </c>
      <c r="WJC158" s="124" t="e">
        <f>[32]Loka!#REF!</f>
        <v>#REF!</v>
      </c>
      <c r="WJD158" s="125" t="e">
        <f>WJB158*[31]Loka!_xlbgnm.WJC16</f>
        <v>#REF!</v>
      </c>
      <c r="WJE158" s="62" t="s">
        <v>291</v>
      </c>
      <c r="WJF158" s="123" t="e">
        <f>[32]Loka!#REF!</f>
        <v>#REF!</v>
      </c>
      <c r="WJG158" s="124" t="e">
        <f>[32]Loka!#REF!</f>
        <v>#REF!</v>
      </c>
      <c r="WJH158" s="125" t="e">
        <f>WJF158*[31]Loka!_xlbgnm.WJG16</f>
        <v>#REF!</v>
      </c>
      <c r="WJI158" s="62" t="s">
        <v>291</v>
      </c>
      <c r="WJJ158" s="123" t="e">
        <f>[32]Loka!#REF!</f>
        <v>#REF!</v>
      </c>
      <c r="WJK158" s="124" t="e">
        <f>[32]Loka!#REF!</f>
        <v>#REF!</v>
      </c>
      <c r="WJL158" s="125" t="e">
        <f>WJJ158*[31]Loka!_xlbgnm.WJK16</f>
        <v>#REF!</v>
      </c>
      <c r="WJM158" s="62" t="s">
        <v>291</v>
      </c>
      <c r="WJN158" s="123" t="e">
        <f>[32]Loka!#REF!</f>
        <v>#REF!</v>
      </c>
      <c r="WJO158" s="124" t="e">
        <f>[32]Loka!#REF!</f>
        <v>#REF!</v>
      </c>
      <c r="WJP158" s="125" t="e">
        <f>WJN158*[31]Loka!_xlbgnm.WJO16</f>
        <v>#REF!</v>
      </c>
      <c r="WJQ158" s="62" t="s">
        <v>291</v>
      </c>
      <c r="WJR158" s="123" t="e">
        <f>[32]Loka!#REF!</f>
        <v>#REF!</v>
      </c>
      <c r="WJS158" s="124" t="e">
        <f>[32]Loka!#REF!</f>
        <v>#REF!</v>
      </c>
      <c r="WJT158" s="125" t="e">
        <f>WJR158*[31]Loka!_xlbgnm.WJS16</f>
        <v>#REF!</v>
      </c>
      <c r="WJU158" s="62" t="s">
        <v>291</v>
      </c>
      <c r="WJV158" s="123" t="e">
        <f>[32]Loka!#REF!</f>
        <v>#REF!</v>
      </c>
      <c r="WJW158" s="124" t="e">
        <f>[32]Loka!#REF!</f>
        <v>#REF!</v>
      </c>
      <c r="WJX158" s="125" t="e">
        <f>WJV158*[31]Loka!_xlbgnm.WJW16</f>
        <v>#REF!</v>
      </c>
      <c r="WJY158" s="62" t="s">
        <v>291</v>
      </c>
      <c r="WJZ158" s="123" t="e">
        <f>[32]Loka!#REF!</f>
        <v>#REF!</v>
      </c>
      <c r="WKA158" s="124" t="e">
        <f>[32]Loka!#REF!</f>
        <v>#REF!</v>
      </c>
      <c r="WKB158" s="125" t="e">
        <f>WJZ158*[31]Loka!_xlbgnm.WKA16</f>
        <v>#REF!</v>
      </c>
      <c r="WKC158" s="62" t="s">
        <v>291</v>
      </c>
      <c r="WKD158" s="123" t="e">
        <f>[32]Loka!#REF!</f>
        <v>#REF!</v>
      </c>
      <c r="WKE158" s="124" t="e">
        <f>[32]Loka!#REF!</f>
        <v>#REF!</v>
      </c>
      <c r="WKF158" s="125" t="e">
        <f>WKD158*[31]Loka!_xlbgnm.WKE16</f>
        <v>#REF!</v>
      </c>
      <c r="WKG158" s="62" t="s">
        <v>291</v>
      </c>
      <c r="WKH158" s="123" t="e">
        <f>[32]Loka!#REF!</f>
        <v>#REF!</v>
      </c>
      <c r="WKI158" s="124" t="e">
        <f>[32]Loka!#REF!</f>
        <v>#REF!</v>
      </c>
      <c r="WKJ158" s="125" t="e">
        <f>WKH158*[31]Loka!_xlbgnm.WKI16</f>
        <v>#REF!</v>
      </c>
      <c r="WKK158" s="62" t="s">
        <v>291</v>
      </c>
      <c r="WKL158" s="123" t="e">
        <f>[32]Loka!#REF!</f>
        <v>#REF!</v>
      </c>
      <c r="WKM158" s="124" t="e">
        <f>[32]Loka!#REF!</f>
        <v>#REF!</v>
      </c>
      <c r="WKN158" s="125" t="e">
        <f>WKL158*[31]Loka!_xlbgnm.WKM16</f>
        <v>#REF!</v>
      </c>
      <c r="WKO158" s="62" t="s">
        <v>291</v>
      </c>
      <c r="WKP158" s="123" t="e">
        <f>[32]Loka!#REF!</f>
        <v>#REF!</v>
      </c>
      <c r="WKQ158" s="124" t="e">
        <f>[32]Loka!#REF!</f>
        <v>#REF!</v>
      </c>
      <c r="WKR158" s="125" t="e">
        <f>WKP158*[31]Loka!_xlbgnm.WKQ16</f>
        <v>#REF!</v>
      </c>
      <c r="WKS158" s="62" t="s">
        <v>291</v>
      </c>
      <c r="WKT158" s="123" t="e">
        <f>[32]Loka!#REF!</f>
        <v>#REF!</v>
      </c>
      <c r="WKU158" s="124" t="e">
        <f>[32]Loka!#REF!</f>
        <v>#REF!</v>
      </c>
      <c r="WKV158" s="125" t="e">
        <f>WKT158*[31]Loka!_xlbgnm.WKU16</f>
        <v>#REF!</v>
      </c>
      <c r="WKW158" s="62" t="s">
        <v>291</v>
      </c>
      <c r="WKX158" s="123" t="e">
        <f>[32]Loka!#REF!</f>
        <v>#REF!</v>
      </c>
      <c r="WKY158" s="124" t="e">
        <f>[32]Loka!#REF!</f>
        <v>#REF!</v>
      </c>
      <c r="WKZ158" s="125" t="e">
        <f>WKX158*[31]Loka!_xlbgnm.WKY16</f>
        <v>#REF!</v>
      </c>
      <c r="WLA158" s="62" t="s">
        <v>291</v>
      </c>
      <c r="WLB158" s="123" t="e">
        <f>[32]Loka!#REF!</f>
        <v>#REF!</v>
      </c>
      <c r="WLC158" s="124" t="e">
        <f>[32]Loka!#REF!</f>
        <v>#REF!</v>
      </c>
      <c r="WLD158" s="125" t="e">
        <f>WLB158*[31]Loka!_xlbgnm.WLC16</f>
        <v>#REF!</v>
      </c>
      <c r="WLE158" s="62" t="s">
        <v>291</v>
      </c>
      <c r="WLF158" s="123" t="e">
        <f>[32]Loka!#REF!</f>
        <v>#REF!</v>
      </c>
      <c r="WLG158" s="124" t="e">
        <f>[32]Loka!#REF!</f>
        <v>#REF!</v>
      </c>
      <c r="WLH158" s="125" t="e">
        <f>WLF158*[31]Loka!_xlbgnm.WLG16</f>
        <v>#REF!</v>
      </c>
      <c r="WLI158" s="62" t="s">
        <v>291</v>
      </c>
      <c r="WLJ158" s="123" t="e">
        <f>[32]Loka!#REF!</f>
        <v>#REF!</v>
      </c>
      <c r="WLK158" s="124" t="e">
        <f>[32]Loka!#REF!</f>
        <v>#REF!</v>
      </c>
      <c r="WLL158" s="125" t="e">
        <f>WLJ158*[31]Loka!_xlbgnm.WLK16</f>
        <v>#REF!</v>
      </c>
      <c r="WLM158" s="62" t="s">
        <v>291</v>
      </c>
      <c r="WLN158" s="123" t="e">
        <f>[32]Loka!#REF!</f>
        <v>#REF!</v>
      </c>
      <c r="WLO158" s="124" t="e">
        <f>[32]Loka!#REF!</f>
        <v>#REF!</v>
      </c>
      <c r="WLP158" s="125" t="e">
        <f>WLN158*[31]Loka!_xlbgnm.WLO16</f>
        <v>#REF!</v>
      </c>
      <c r="WLQ158" s="62" t="s">
        <v>291</v>
      </c>
      <c r="WLR158" s="123" t="e">
        <f>[32]Loka!#REF!</f>
        <v>#REF!</v>
      </c>
      <c r="WLS158" s="124" t="e">
        <f>[32]Loka!#REF!</f>
        <v>#REF!</v>
      </c>
      <c r="WLT158" s="125" t="e">
        <f>WLR158*[31]Loka!_xlbgnm.WLS16</f>
        <v>#REF!</v>
      </c>
      <c r="WLU158" s="62" t="s">
        <v>291</v>
      </c>
      <c r="WLV158" s="123" t="e">
        <f>[32]Loka!#REF!</f>
        <v>#REF!</v>
      </c>
      <c r="WLW158" s="124" t="e">
        <f>[32]Loka!#REF!</f>
        <v>#REF!</v>
      </c>
      <c r="WLX158" s="125" t="e">
        <f>WLV158*[31]Loka!_xlbgnm.WLW16</f>
        <v>#REF!</v>
      </c>
      <c r="WLY158" s="62" t="s">
        <v>291</v>
      </c>
      <c r="WLZ158" s="123" t="e">
        <f>[32]Loka!#REF!</f>
        <v>#REF!</v>
      </c>
      <c r="WMA158" s="124" t="e">
        <f>[32]Loka!#REF!</f>
        <v>#REF!</v>
      </c>
      <c r="WMB158" s="125" t="e">
        <f>WLZ158*[31]Loka!_xlbgnm.WMA16</f>
        <v>#REF!</v>
      </c>
      <c r="WMC158" s="62" t="s">
        <v>291</v>
      </c>
      <c r="WMD158" s="123" t="e">
        <f>[32]Loka!#REF!</f>
        <v>#REF!</v>
      </c>
      <c r="WME158" s="124" t="e">
        <f>[32]Loka!#REF!</f>
        <v>#REF!</v>
      </c>
      <c r="WMF158" s="125" t="e">
        <f>WMD158*[31]Loka!_xlbgnm.WME16</f>
        <v>#REF!</v>
      </c>
      <c r="WMG158" s="62" t="s">
        <v>291</v>
      </c>
      <c r="WMH158" s="123" t="e">
        <f>[32]Loka!#REF!</f>
        <v>#REF!</v>
      </c>
      <c r="WMI158" s="124" t="e">
        <f>[32]Loka!#REF!</f>
        <v>#REF!</v>
      </c>
      <c r="WMJ158" s="125" t="e">
        <f>WMH158*[31]Loka!_xlbgnm.WMI16</f>
        <v>#REF!</v>
      </c>
      <c r="WMK158" s="62" t="s">
        <v>291</v>
      </c>
      <c r="WML158" s="123" t="e">
        <f>[32]Loka!#REF!</f>
        <v>#REF!</v>
      </c>
      <c r="WMM158" s="124" t="e">
        <f>[32]Loka!#REF!</f>
        <v>#REF!</v>
      </c>
      <c r="WMN158" s="125" t="e">
        <f>WML158*[31]Loka!_xlbgnm.WMM16</f>
        <v>#REF!</v>
      </c>
      <c r="WMO158" s="62" t="s">
        <v>291</v>
      </c>
      <c r="WMP158" s="123" t="e">
        <f>[32]Loka!#REF!</f>
        <v>#REF!</v>
      </c>
      <c r="WMQ158" s="124" t="e">
        <f>[32]Loka!#REF!</f>
        <v>#REF!</v>
      </c>
      <c r="WMR158" s="125" t="e">
        <f>WMP158*[31]Loka!_xlbgnm.WMQ16</f>
        <v>#REF!</v>
      </c>
      <c r="WMS158" s="62" t="s">
        <v>291</v>
      </c>
      <c r="WMT158" s="123" t="e">
        <f>[32]Loka!#REF!</f>
        <v>#REF!</v>
      </c>
      <c r="WMU158" s="124" t="e">
        <f>[32]Loka!#REF!</f>
        <v>#REF!</v>
      </c>
      <c r="WMV158" s="125" t="e">
        <f>WMT158*[31]Loka!_xlbgnm.WMU16</f>
        <v>#REF!</v>
      </c>
      <c r="WMW158" s="62" t="s">
        <v>291</v>
      </c>
      <c r="WMX158" s="123" t="e">
        <f>[32]Loka!#REF!</f>
        <v>#REF!</v>
      </c>
      <c r="WMY158" s="124" t="e">
        <f>[32]Loka!#REF!</f>
        <v>#REF!</v>
      </c>
      <c r="WMZ158" s="125" t="e">
        <f>WMX158*[31]Loka!_xlbgnm.WMY16</f>
        <v>#REF!</v>
      </c>
      <c r="WNA158" s="62" t="s">
        <v>291</v>
      </c>
      <c r="WNB158" s="123" t="e">
        <f>[32]Loka!#REF!</f>
        <v>#REF!</v>
      </c>
      <c r="WNC158" s="124" t="e">
        <f>[32]Loka!#REF!</f>
        <v>#REF!</v>
      </c>
      <c r="WND158" s="125" t="e">
        <f>WNB158*[31]Loka!_xlbgnm.WNC16</f>
        <v>#REF!</v>
      </c>
      <c r="WNE158" s="62" t="s">
        <v>291</v>
      </c>
      <c r="WNF158" s="123" t="e">
        <f>[32]Loka!#REF!</f>
        <v>#REF!</v>
      </c>
      <c r="WNG158" s="124" t="e">
        <f>[32]Loka!#REF!</f>
        <v>#REF!</v>
      </c>
      <c r="WNH158" s="125" t="e">
        <f>WNF158*[31]Loka!_xlbgnm.WNG16</f>
        <v>#REF!</v>
      </c>
      <c r="WNI158" s="62" t="s">
        <v>291</v>
      </c>
      <c r="WNJ158" s="123" t="e">
        <f>[32]Loka!#REF!</f>
        <v>#REF!</v>
      </c>
      <c r="WNK158" s="124" t="e">
        <f>[32]Loka!#REF!</f>
        <v>#REF!</v>
      </c>
      <c r="WNL158" s="125" t="e">
        <f>WNJ158*[31]Loka!_xlbgnm.WNK16</f>
        <v>#REF!</v>
      </c>
      <c r="WNM158" s="62" t="s">
        <v>291</v>
      </c>
      <c r="WNN158" s="123" t="e">
        <f>[32]Loka!#REF!</f>
        <v>#REF!</v>
      </c>
      <c r="WNO158" s="124" t="e">
        <f>[32]Loka!#REF!</f>
        <v>#REF!</v>
      </c>
      <c r="WNP158" s="125" t="e">
        <f>WNN158*[31]Loka!_xlbgnm.WNO16</f>
        <v>#REF!</v>
      </c>
      <c r="WNQ158" s="62" t="s">
        <v>291</v>
      </c>
      <c r="WNR158" s="123" t="e">
        <f>[32]Loka!#REF!</f>
        <v>#REF!</v>
      </c>
      <c r="WNS158" s="124" t="e">
        <f>[32]Loka!#REF!</f>
        <v>#REF!</v>
      </c>
      <c r="WNT158" s="125" t="e">
        <f>WNR158*[31]Loka!_xlbgnm.WNS16</f>
        <v>#REF!</v>
      </c>
      <c r="WNU158" s="62" t="s">
        <v>291</v>
      </c>
      <c r="WNV158" s="123" t="e">
        <f>[32]Loka!#REF!</f>
        <v>#REF!</v>
      </c>
      <c r="WNW158" s="124" t="e">
        <f>[32]Loka!#REF!</f>
        <v>#REF!</v>
      </c>
      <c r="WNX158" s="125" t="e">
        <f>WNV158*[31]Loka!_xlbgnm.WNW16</f>
        <v>#REF!</v>
      </c>
      <c r="WNY158" s="62" t="s">
        <v>291</v>
      </c>
      <c r="WNZ158" s="123" t="e">
        <f>[32]Loka!#REF!</f>
        <v>#REF!</v>
      </c>
      <c r="WOA158" s="124" t="e">
        <f>[32]Loka!#REF!</f>
        <v>#REF!</v>
      </c>
      <c r="WOB158" s="125" t="e">
        <f>WNZ158*[31]Loka!_xlbgnm.WOA16</f>
        <v>#REF!</v>
      </c>
      <c r="WOC158" s="62" t="s">
        <v>291</v>
      </c>
      <c r="WOD158" s="123" t="e">
        <f>[32]Loka!#REF!</f>
        <v>#REF!</v>
      </c>
      <c r="WOE158" s="124" t="e">
        <f>[32]Loka!#REF!</f>
        <v>#REF!</v>
      </c>
      <c r="WOF158" s="125" t="e">
        <f>WOD158*[31]Loka!_xlbgnm.WOE16</f>
        <v>#REF!</v>
      </c>
      <c r="WOG158" s="62" t="s">
        <v>291</v>
      </c>
      <c r="WOH158" s="123" t="e">
        <f>[32]Loka!#REF!</f>
        <v>#REF!</v>
      </c>
      <c r="WOI158" s="124" t="e">
        <f>[32]Loka!#REF!</f>
        <v>#REF!</v>
      </c>
      <c r="WOJ158" s="125" t="e">
        <f>WOH158*[31]Loka!_xlbgnm.WOI16</f>
        <v>#REF!</v>
      </c>
      <c r="WOK158" s="62" t="s">
        <v>291</v>
      </c>
      <c r="WOL158" s="123" t="e">
        <f>[32]Loka!#REF!</f>
        <v>#REF!</v>
      </c>
      <c r="WOM158" s="124" t="e">
        <f>[32]Loka!#REF!</f>
        <v>#REF!</v>
      </c>
      <c r="WON158" s="125" t="e">
        <f>WOL158*[31]Loka!_xlbgnm.WOM16</f>
        <v>#REF!</v>
      </c>
      <c r="WOO158" s="62" t="s">
        <v>291</v>
      </c>
      <c r="WOP158" s="123" t="e">
        <f>[32]Loka!#REF!</f>
        <v>#REF!</v>
      </c>
      <c r="WOQ158" s="124" t="e">
        <f>[32]Loka!#REF!</f>
        <v>#REF!</v>
      </c>
      <c r="WOR158" s="125" t="e">
        <f>WOP158*[31]Loka!_xlbgnm.WOQ16</f>
        <v>#REF!</v>
      </c>
      <c r="WOS158" s="62" t="s">
        <v>291</v>
      </c>
      <c r="WOT158" s="123" t="e">
        <f>[32]Loka!#REF!</f>
        <v>#REF!</v>
      </c>
      <c r="WOU158" s="124" t="e">
        <f>[32]Loka!#REF!</f>
        <v>#REF!</v>
      </c>
      <c r="WOV158" s="125" t="e">
        <f>WOT158*[31]Loka!_xlbgnm.WOU16</f>
        <v>#REF!</v>
      </c>
      <c r="WOW158" s="62" t="s">
        <v>291</v>
      </c>
      <c r="WOX158" s="123" t="e">
        <f>[32]Loka!#REF!</f>
        <v>#REF!</v>
      </c>
      <c r="WOY158" s="124" t="e">
        <f>[32]Loka!#REF!</f>
        <v>#REF!</v>
      </c>
      <c r="WOZ158" s="125" t="e">
        <f>WOX158*[31]Loka!_xlbgnm.WOY16</f>
        <v>#REF!</v>
      </c>
      <c r="WPA158" s="62" t="s">
        <v>291</v>
      </c>
      <c r="WPB158" s="123" t="e">
        <f>[32]Loka!#REF!</f>
        <v>#REF!</v>
      </c>
      <c r="WPC158" s="124" t="e">
        <f>[32]Loka!#REF!</f>
        <v>#REF!</v>
      </c>
      <c r="WPD158" s="125" t="e">
        <f>WPB158*[31]Loka!_xlbgnm.WPC16</f>
        <v>#REF!</v>
      </c>
      <c r="WPE158" s="62" t="s">
        <v>291</v>
      </c>
      <c r="WPF158" s="123" t="e">
        <f>[32]Loka!#REF!</f>
        <v>#REF!</v>
      </c>
      <c r="WPG158" s="124" t="e">
        <f>[32]Loka!#REF!</f>
        <v>#REF!</v>
      </c>
      <c r="WPH158" s="125" t="e">
        <f>WPF158*[31]Loka!_xlbgnm.WPG16</f>
        <v>#REF!</v>
      </c>
      <c r="WPI158" s="62" t="s">
        <v>291</v>
      </c>
      <c r="WPJ158" s="123" t="e">
        <f>[32]Loka!#REF!</f>
        <v>#REF!</v>
      </c>
      <c r="WPK158" s="124" t="e">
        <f>[32]Loka!#REF!</f>
        <v>#REF!</v>
      </c>
      <c r="WPL158" s="125" t="e">
        <f>WPJ158*[31]Loka!_xlbgnm.WPK16</f>
        <v>#REF!</v>
      </c>
      <c r="WPM158" s="62" t="s">
        <v>291</v>
      </c>
      <c r="WPN158" s="123" t="e">
        <f>[32]Loka!#REF!</f>
        <v>#REF!</v>
      </c>
      <c r="WPO158" s="124" t="e">
        <f>[32]Loka!#REF!</f>
        <v>#REF!</v>
      </c>
      <c r="WPP158" s="125" t="e">
        <f>WPN158*[31]Loka!_xlbgnm.WPO16</f>
        <v>#REF!</v>
      </c>
      <c r="WPQ158" s="62" t="s">
        <v>291</v>
      </c>
      <c r="WPR158" s="123" t="e">
        <f>[32]Loka!#REF!</f>
        <v>#REF!</v>
      </c>
      <c r="WPS158" s="124" t="e">
        <f>[32]Loka!#REF!</f>
        <v>#REF!</v>
      </c>
      <c r="WPT158" s="125" t="e">
        <f>WPR158*[31]Loka!_xlbgnm.WPS16</f>
        <v>#REF!</v>
      </c>
      <c r="WPU158" s="62" t="s">
        <v>291</v>
      </c>
      <c r="WPV158" s="123" t="e">
        <f>[32]Loka!#REF!</f>
        <v>#REF!</v>
      </c>
      <c r="WPW158" s="124" t="e">
        <f>[32]Loka!#REF!</f>
        <v>#REF!</v>
      </c>
      <c r="WPX158" s="125" t="e">
        <f>WPV158*[31]Loka!_xlbgnm.WPW16</f>
        <v>#REF!</v>
      </c>
      <c r="WPY158" s="62" t="s">
        <v>291</v>
      </c>
      <c r="WPZ158" s="123" t="e">
        <f>[32]Loka!#REF!</f>
        <v>#REF!</v>
      </c>
      <c r="WQA158" s="124" t="e">
        <f>[32]Loka!#REF!</f>
        <v>#REF!</v>
      </c>
      <c r="WQB158" s="125" t="e">
        <f>WPZ158*[31]Loka!_xlbgnm.WQA16</f>
        <v>#REF!</v>
      </c>
      <c r="WQC158" s="62" t="s">
        <v>291</v>
      </c>
      <c r="WQD158" s="123" t="e">
        <f>[32]Loka!#REF!</f>
        <v>#REF!</v>
      </c>
      <c r="WQE158" s="124" t="e">
        <f>[32]Loka!#REF!</f>
        <v>#REF!</v>
      </c>
      <c r="WQF158" s="125" t="e">
        <f>WQD158*[31]Loka!_xlbgnm.WQE16</f>
        <v>#REF!</v>
      </c>
      <c r="WQG158" s="62" t="s">
        <v>291</v>
      </c>
      <c r="WQH158" s="123" t="e">
        <f>[32]Loka!#REF!</f>
        <v>#REF!</v>
      </c>
      <c r="WQI158" s="124" t="e">
        <f>[32]Loka!#REF!</f>
        <v>#REF!</v>
      </c>
      <c r="WQJ158" s="125" t="e">
        <f>WQH158*[31]Loka!_xlbgnm.WQI16</f>
        <v>#REF!</v>
      </c>
      <c r="WQK158" s="62" t="s">
        <v>291</v>
      </c>
      <c r="WQL158" s="123" t="e">
        <f>[32]Loka!#REF!</f>
        <v>#REF!</v>
      </c>
      <c r="WQM158" s="124" t="e">
        <f>[32]Loka!#REF!</f>
        <v>#REF!</v>
      </c>
      <c r="WQN158" s="125" t="e">
        <f>WQL158*[31]Loka!_xlbgnm.WQM16</f>
        <v>#REF!</v>
      </c>
      <c r="WQO158" s="62" t="s">
        <v>291</v>
      </c>
      <c r="WQP158" s="123" t="e">
        <f>[32]Loka!#REF!</f>
        <v>#REF!</v>
      </c>
      <c r="WQQ158" s="124" t="e">
        <f>[32]Loka!#REF!</f>
        <v>#REF!</v>
      </c>
      <c r="WQR158" s="125" t="e">
        <f>WQP158*[31]Loka!_xlbgnm.WQQ16</f>
        <v>#REF!</v>
      </c>
      <c r="WQS158" s="62" t="s">
        <v>291</v>
      </c>
      <c r="WQT158" s="123" t="e">
        <f>[32]Loka!#REF!</f>
        <v>#REF!</v>
      </c>
      <c r="WQU158" s="124" t="e">
        <f>[32]Loka!#REF!</f>
        <v>#REF!</v>
      </c>
      <c r="WQV158" s="125" t="e">
        <f>WQT158*[31]Loka!_xlbgnm.WQU16</f>
        <v>#REF!</v>
      </c>
      <c r="WQW158" s="62" t="s">
        <v>291</v>
      </c>
      <c r="WQX158" s="123" t="e">
        <f>[32]Loka!#REF!</f>
        <v>#REF!</v>
      </c>
      <c r="WQY158" s="124" t="e">
        <f>[32]Loka!#REF!</f>
        <v>#REF!</v>
      </c>
      <c r="WQZ158" s="125" t="e">
        <f>WQX158*[31]Loka!_xlbgnm.WQY16</f>
        <v>#REF!</v>
      </c>
      <c r="WRA158" s="62" t="s">
        <v>291</v>
      </c>
      <c r="WRB158" s="123" t="e">
        <f>[32]Loka!#REF!</f>
        <v>#REF!</v>
      </c>
      <c r="WRC158" s="124" t="e">
        <f>[32]Loka!#REF!</f>
        <v>#REF!</v>
      </c>
      <c r="WRD158" s="125" t="e">
        <f>WRB158*[31]Loka!_xlbgnm.WRC16</f>
        <v>#REF!</v>
      </c>
      <c r="WRE158" s="62" t="s">
        <v>291</v>
      </c>
      <c r="WRF158" s="123" t="e">
        <f>[32]Loka!#REF!</f>
        <v>#REF!</v>
      </c>
      <c r="WRG158" s="124" t="e">
        <f>[32]Loka!#REF!</f>
        <v>#REF!</v>
      </c>
      <c r="WRH158" s="125" t="e">
        <f>WRF158*[31]Loka!_xlbgnm.WRG16</f>
        <v>#REF!</v>
      </c>
      <c r="WRI158" s="62" t="s">
        <v>291</v>
      </c>
      <c r="WRJ158" s="123" t="e">
        <f>[32]Loka!#REF!</f>
        <v>#REF!</v>
      </c>
      <c r="WRK158" s="124" t="e">
        <f>[32]Loka!#REF!</f>
        <v>#REF!</v>
      </c>
      <c r="WRL158" s="125" t="e">
        <f>WRJ158*[31]Loka!_xlbgnm.WRK16</f>
        <v>#REF!</v>
      </c>
      <c r="WRM158" s="62" t="s">
        <v>291</v>
      </c>
      <c r="WRN158" s="123" t="e">
        <f>[32]Loka!#REF!</f>
        <v>#REF!</v>
      </c>
      <c r="WRO158" s="124" t="e">
        <f>[32]Loka!#REF!</f>
        <v>#REF!</v>
      </c>
      <c r="WRP158" s="125" t="e">
        <f>WRN158*[31]Loka!_xlbgnm.WRO16</f>
        <v>#REF!</v>
      </c>
      <c r="WRQ158" s="62" t="s">
        <v>291</v>
      </c>
      <c r="WRR158" s="123" t="e">
        <f>[32]Loka!#REF!</f>
        <v>#REF!</v>
      </c>
      <c r="WRS158" s="124" t="e">
        <f>[32]Loka!#REF!</f>
        <v>#REF!</v>
      </c>
      <c r="WRT158" s="125" t="e">
        <f>WRR158*[31]Loka!_xlbgnm.WRS16</f>
        <v>#REF!</v>
      </c>
      <c r="WRU158" s="62" t="s">
        <v>291</v>
      </c>
      <c r="WRV158" s="123" t="e">
        <f>[32]Loka!#REF!</f>
        <v>#REF!</v>
      </c>
      <c r="WRW158" s="124" t="e">
        <f>[32]Loka!#REF!</f>
        <v>#REF!</v>
      </c>
      <c r="WRX158" s="125" t="e">
        <f>WRV158*[31]Loka!_xlbgnm.WRW16</f>
        <v>#REF!</v>
      </c>
      <c r="WRY158" s="62" t="s">
        <v>291</v>
      </c>
      <c r="WRZ158" s="123" t="e">
        <f>[32]Loka!#REF!</f>
        <v>#REF!</v>
      </c>
      <c r="WSA158" s="124" t="e">
        <f>[32]Loka!#REF!</f>
        <v>#REF!</v>
      </c>
      <c r="WSB158" s="125" t="e">
        <f>WRZ158*[31]Loka!_xlbgnm.WSA16</f>
        <v>#REF!</v>
      </c>
      <c r="WSC158" s="62" t="s">
        <v>291</v>
      </c>
      <c r="WSD158" s="123" t="e">
        <f>[32]Loka!#REF!</f>
        <v>#REF!</v>
      </c>
      <c r="WSE158" s="124" t="e">
        <f>[32]Loka!#REF!</f>
        <v>#REF!</v>
      </c>
      <c r="WSF158" s="125" t="e">
        <f>WSD158*[31]Loka!_xlbgnm.WSE16</f>
        <v>#REF!</v>
      </c>
      <c r="WSG158" s="62" t="s">
        <v>291</v>
      </c>
      <c r="WSH158" s="123" t="e">
        <f>[32]Loka!#REF!</f>
        <v>#REF!</v>
      </c>
      <c r="WSI158" s="124" t="e">
        <f>[32]Loka!#REF!</f>
        <v>#REF!</v>
      </c>
      <c r="WSJ158" s="125" t="e">
        <f>WSH158*[31]Loka!_xlbgnm.WSI16</f>
        <v>#REF!</v>
      </c>
      <c r="WSK158" s="62" t="s">
        <v>291</v>
      </c>
      <c r="WSL158" s="123" t="e">
        <f>[32]Loka!#REF!</f>
        <v>#REF!</v>
      </c>
      <c r="WSM158" s="124" t="e">
        <f>[32]Loka!#REF!</f>
        <v>#REF!</v>
      </c>
      <c r="WSN158" s="125" t="e">
        <f>WSL158*[31]Loka!_xlbgnm.WSM16</f>
        <v>#REF!</v>
      </c>
      <c r="WSO158" s="62" t="s">
        <v>291</v>
      </c>
      <c r="WSP158" s="123" t="e">
        <f>[32]Loka!#REF!</f>
        <v>#REF!</v>
      </c>
      <c r="WSQ158" s="124" t="e">
        <f>[32]Loka!#REF!</f>
        <v>#REF!</v>
      </c>
      <c r="WSR158" s="125" t="e">
        <f>WSP158*[31]Loka!_xlbgnm.WSQ16</f>
        <v>#REF!</v>
      </c>
      <c r="WSS158" s="62" t="s">
        <v>291</v>
      </c>
      <c r="WST158" s="123" t="e">
        <f>[32]Loka!#REF!</f>
        <v>#REF!</v>
      </c>
      <c r="WSU158" s="124" t="e">
        <f>[32]Loka!#REF!</f>
        <v>#REF!</v>
      </c>
      <c r="WSV158" s="125" t="e">
        <f>WST158*[31]Loka!_xlbgnm.WSU16</f>
        <v>#REF!</v>
      </c>
      <c r="WSW158" s="62" t="s">
        <v>291</v>
      </c>
      <c r="WSX158" s="123" t="e">
        <f>[32]Loka!#REF!</f>
        <v>#REF!</v>
      </c>
      <c r="WSY158" s="124" t="e">
        <f>[32]Loka!#REF!</f>
        <v>#REF!</v>
      </c>
      <c r="WSZ158" s="125" t="e">
        <f>WSX158*[31]Loka!_xlbgnm.WSY16</f>
        <v>#REF!</v>
      </c>
      <c r="WTA158" s="62" t="s">
        <v>291</v>
      </c>
      <c r="WTB158" s="123" t="e">
        <f>[32]Loka!#REF!</f>
        <v>#REF!</v>
      </c>
      <c r="WTC158" s="124" t="e">
        <f>[32]Loka!#REF!</f>
        <v>#REF!</v>
      </c>
      <c r="WTD158" s="125" t="e">
        <f>WTB158*[31]Loka!_xlbgnm.WTC16</f>
        <v>#REF!</v>
      </c>
      <c r="WTE158" s="62" t="s">
        <v>291</v>
      </c>
      <c r="WTF158" s="123" t="e">
        <f>[32]Loka!#REF!</f>
        <v>#REF!</v>
      </c>
      <c r="WTG158" s="124" t="e">
        <f>[32]Loka!#REF!</f>
        <v>#REF!</v>
      </c>
      <c r="WTH158" s="125" t="e">
        <f>WTF158*[31]Loka!_xlbgnm.WTG16</f>
        <v>#REF!</v>
      </c>
      <c r="WTI158" s="62" t="s">
        <v>291</v>
      </c>
      <c r="WTJ158" s="123" t="e">
        <f>[32]Loka!#REF!</f>
        <v>#REF!</v>
      </c>
      <c r="WTK158" s="124" t="e">
        <f>[32]Loka!#REF!</f>
        <v>#REF!</v>
      </c>
      <c r="WTL158" s="125" t="e">
        <f>WTJ158*[31]Loka!_xlbgnm.WTK16</f>
        <v>#REF!</v>
      </c>
      <c r="WTM158" s="62" t="s">
        <v>291</v>
      </c>
      <c r="WTN158" s="123" t="e">
        <f>[32]Loka!#REF!</f>
        <v>#REF!</v>
      </c>
      <c r="WTO158" s="124" t="e">
        <f>[32]Loka!#REF!</f>
        <v>#REF!</v>
      </c>
      <c r="WTP158" s="125" t="e">
        <f>WTN158*[31]Loka!_xlbgnm.WTO16</f>
        <v>#REF!</v>
      </c>
      <c r="WTQ158" s="62" t="s">
        <v>291</v>
      </c>
      <c r="WTR158" s="123" t="e">
        <f>[32]Loka!#REF!</f>
        <v>#REF!</v>
      </c>
      <c r="WTS158" s="124" t="e">
        <f>[32]Loka!#REF!</f>
        <v>#REF!</v>
      </c>
      <c r="WTT158" s="125" t="e">
        <f>WTR158*[31]Loka!_xlbgnm.WTS16</f>
        <v>#REF!</v>
      </c>
      <c r="WTU158" s="62" t="s">
        <v>291</v>
      </c>
      <c r="WTV158" s="123" t="e">
        <f>[32]Loka!#REF!</f>
        <v>#REF!</v>
      </c>
      <c r="WTW158" s="124" t="e">
        <f>[32]Loka!#REF!</f>
        <v>#REF!</v>
      </c>
      <c r="WTX158" s="125" t="e">
        <f>WTV158*[31]Loka!_xlbgnm.WTW16</f>
        <v>#REF!</v>
      </c>
      <c r="WTY158" s="62" t="s">
        <v>291</v>
      </c>
      <c r="WTZ158" s="123" t="e">
        <f>[32]Loka!#REF!</f>
        <v>#REF!</v>
      </c>
      <c r="WUA158" s="124" t="e">
        <f>[32]Loka!#REF!</f>
        <v>#REF!</v>
      </c>
      <c r="WUB158" s="125" t="e">
        <f>WTZ158*[31]Loka!_xlbgnm.WUA16</f>
        <v>#REF!</v>
      </c>
      <c r="WUC158" s="62" t="s">
        <v>291</v>
      </c>
      <c r="WUD158" s="123" t="e">
        <f>[32]Loka!#REF!</f>
        <v>#REF!</v>
      </c>
      <c r="WUE158" s="124" t="e">
        <f>[32]Loka!#REF!</f>
        <v>#REF!</v>
      </c>
      <c r="WUF158" s="125" t="e">
        <f>WUD158*[31]Loka!_xlbgnm.WUE16</f>
        <v>#REF!</v>
      </c>
      <c r="WUG158" s="62" t="s">
        <v>291</v>
      </c>
      <c r="WUH158" s="123" t="e">
        <f>[32]Loka!#REF!</f>
        <v>#REF!</v>
      </c>
      <c r="WUI158" s="124" t="e">
        <f>[32]Loka!#REF!</f>
        <v>#REF!</v>
      </c>
      <c r="WUJ158" s="125" t="e">
        <f>WUH158*[31]Loka!_xlbgnm.WUI16</f>
        <v>#REF!</v>
      </c>
      <c r="WUK158" s="62" t="s">
        <v>291</v>
      </c>
      <c r="WUL158" s="123" t="e">
        <f>[32]Loka!#REF!</f>
        <v>#REF!</v>
      </c>
      <c r="WUM158" s="124" t="e">
        <f>[32]Loka!#REF!</f>
        <v>#REF!</v>
      </c>
      <c r="WUN158" s="125" t="e">
        <f>WUL158*[31]Loka!_xlbgnm.WUM16</f>
        <v>#REF!</v>
      </c>
      <c r="WUO158" s="62" t="s">
        <v>291</v>
      </c>
      <c r="WUP158" s="123" t="e">
        <f>[32]Loka!#REF!</f>
        <v>#REF!</v>
      </c>
      <c r="WUQ158" s="124" t="e">
        <f>[32]Loka!#REF!</f>
        <v>#REF!</v>
      </c>
      <c r="WUR158" s="125" t="e">
        <f>WUP158*[31]Loka!_xlbgnm.WUQ16</f>
        <v>#REF!</v>
      </c>
      <c r="WUS158" s="62" t="s">
        <v>291</v>
      </c>
      <c r="WUT158" s="123" t="e">
        <f>[32]Loka!#REF!</f>
        <v>#REF!</v>
      </c>
      <c r="WUU158" s="124" t="e">
        <f>[32]Loka!#REF!</f>
        <v>#REF!</v>
      </c>
      <c r="WUV158" s="125" t="e">
        <f>WUT158*[31]Loka!_xlbgnm.WUU16</f>
        <v>#REF!</v>
      </c>
      <c r="WUW158" s="62" t="s">
        <v>291</v>
      </c>
      <c r="WUX158" s="123" t="e">
        <f>[32]Loka!#REF!</f>
        <v>#REF!</v>
      </c>
      <c r="WUY158" s="124" t="e">
        <f>[32]Loka!#REF!</f>
        <v>#REF!</v>
      </c>
      <c r="WUZ158" s="125" t="e">
        <f>WUX158*[31]Loka!_xlbgnm.WUY16</f>
        <v>#REF!</v>
      </c>
      <c r="WVA158" s="62" t="s">
        <v>291</v>
      </c>
      <c r="WVB158" s="123" t="e">
        <f>[32]Loka!#REF!</f>
        <v>#REF!</v>
      </c>
      <c r="WVC158" s="124" t="e">
        <f>[32]Loka!#REF!</f>
        <v>#REF!</v>
      </c>
      <c r="WVD158" s="125" t="e">
        <f>WVB158*[31]Loka!_xlbgnm.WVC16</f>
        <v>#REF!</v>
      </c>
      <c r="WVE158" s="62" t="s">
        <v>291</v>
      </c>
      <c r="WVF158" s="123" t="e">
        <f>[32]Loka!#REF!</f>
        <v>#REF!</v>
      </c>
      <c r="WVG158" s="124" t="e">
        <f>[32]Loka!#REF!</f>
        <v>#REF!</v>
      </c>
      <c r="WVH158" s="125" t="e">
        <f>WVF158*[31]Loka!_xlbgnm.WVG16</f>
        <v>#REF!</v>
      </c>
      <c r="WVI158" s="62" t="s">
        <v>291</v>
      </c>
      <c r="WVJ158" s="123" t="e">
        <f>[32]Loka!#REF!</f>
        <v>#REF!</v>
      </c>
      <c r="WVK158" s="124" t="e">
        <f>[32]Loka!#REF!</f>
        <v>#REF!</v>
      </c>
      <c r="WVL158" s="125" t="e">
        <f>WVJ158*[31]Loka!_xlbgnm.WVK16</f>
        <v>#REF!</v>
      </c>
      <c r="WVM158" s="62" t="s">
        <v>291</v>
      </c>
      <c r="WVN158" s="123" t="e">
        <f>[32]Loka!#REF!</f>
        <v>#REF!</v>
      </c>
      <c r="WVO158" s="124" t="e">
        <f>[32]Loka!#REF!</f>
        <v>#REF!</v>
      </c>
      <c r="WVP158" s="125" t="e">
        <f>WVN158*[31]Loka!_xlbgnm.WVO16</f>
        <v>#REF!</v>
      </c>
      <c r="WVQ158" s="62" t="s">
        <v>291</v>
      </c>
      <c r="WVR158" s="123" t="e">
        <f>[32]Loka!#REF!</f>
        <v>#REF!</v>
      </c>
      <c r="WVS158" s="124" t="e">
        <f>[32]Loka!#REF!</f>
        <v>#REF!</v>
      </c>
      <c r="WVT158" s="125" t="e">
        <f>WVR158*[31]Loka!_xlbgnm.WVS16</f>
        <v>#REF!</v>
      </c>
      <c r="WVU158" s="62" t="s">
        <v>291</v>
      </c>
      <c r="WVV158" s="123" t="e">
        <f>[32]Loka!#REF!</f>
        <v>#REF!</v>
      </c>
      <c r="WVW158" s="124" t="e">
        <f>[32]Loka!#REF!</f>
        <v>#REF!</v>
      </c>
      <c r="WVX158" s="125" t="e">
        <f>WVV158*[31]Loka!_xlbgnm.WVW16</f>
        <v>#REF!</v>
      </c>
      <c r="WVY158" s="62" t="s">
        <v>291</v>
      </c>
      <c r="WVZ158" s="123" t="e">
        <f>[32]Loka!#REF!</f>
        <v>#REF!</v>
      </c>
      <c r="WWA158" s="124" t="e">
        <f>[32]Loka!#REF!</f>
        <v>#REF!</v>
      </c>
      <c r="WWB158" s="125" t="e">
        <f>WVZ158*[31]Loka!_xlbgnm.WWA16</f>
        <v>#REF!</v>
      </c>
      <c r="WWC158" s="62" t="s">
        <v>291</v>
      </c>
      <c r="WWD158" s="123" t="e">
        <f>[32]Loka!#REF!</f>
        <v>#REF!</v>
      </c>
      <c r="WWE158" s="124" t="e">
        <f>[32]Loka!#REF!</f>
        <v>#REF!</v>
      </c>
      <c r="WWF158" s="125" t="e">
        <f>WWD158*[31]Loka!_xlbgnm.WWE16</f>
        <v>#REF!</v>
      </c>
      <c r="WWG158" s="62" t="s">
        <v>291</v>
      </c>
      <c r="WWH158" s="123" t="e">
        <f>[32]Loka!#REF!</f>
        <v>#REF!</v>
      </c>
      <c r="WWI158" s="124" t="e">
        <f>[32]Loka!#REF!</f>
        <v>#REF!</v>
      </c>
      <c r="WWJ158" s="125" t="e">
        <f>WWH158*[31]Loka!_xlbgnm.WWI16</f>
        <v>#REF!</v>
      </c>
      <c r="WWK158" s="62" t="s">
        <v>291</v>
      </c>
      <c r="WWL158" s="123" t="e">
        <f>[32]Loka!#REF!</f>
        <v>#REF!</v>
      </c>
      <c r="WWM158" s="124" t="e">
        <f>[32]Loka!#REF!</f>
        <v>#REF!</v>
      </c>
      <c r="WWN158" s="125" t="e">
        <f>WWL158*[31]Loka!_xlbgnm.WWM16</f>
        <v>#REF!</v>
      </c>
      <c r="WWO158" s="62" t="s">
        <v>291</v>
      </c>
      <c r="WWP158" s="123" t="e">
        <f>[32]Loka!#REF!</f>
        <v>#REF!</v>
      </c>
      <c r="WWQ158" s="124" t="e">
        <f>[32]Loka!#REF!</f>
        <v>#REF!</v>
      </c>
      <c r="WWR158" s="125" t="e">
        <f>WWP158*[31]Loka!_xlbgnm.WWQ16</f>
        <v>#REF!</v>
      </c>
      <c r="WWS158" s="62" t="s">
        <v>291</v>
      </c>
      <c r="WWT158" s="123" t="e">
        <f>[32]Loka!#REF!</f>
        <v>#REF!</v>
      </c>
      <c r="WWU158" s="124" t="e">
        <f>[32]Loka!#REF!</f>
        <v>#REF!</v>
      </c>
      <c r="WWV158" s="125" t="e">
        <f>WWT158*[31]Loka!_xlbgnm.WWU16</f>
        <v>#REF!</v>
      </c>
      <c r="WWW158" s="62" t="s">
        <v>291</v>
      </c>
      <c r="WWX158" s="123" t="e">
        <f>[32]Loka!#REF!</f>
        <v>#REF!</v>
      </c>
      <c r="WWY158" s="124" t="e">
        <f>[32]Loka!#REF!</f>
        <v>#REF!</v>
      </c>
      <c r="WWZ158" s="125" t="e">
        <f>WWX158*[31]Loka!_xlbgnm.WWY16</f>
        <v>#REF!</v>
      </c>
      <c r="WXA158" s="62" t="s">
        <v>291</v>
      </c>
      <c r="WXB158" s="123" t="e">
        <f>[32]Loka!#REF!</f>
        <v>#REF!</v>
      </c>
      <c r="WXC158" s="124" t="e">
        <f>[32]Loka!#REF!</f>
        <v>#REF!</v>
      </c>
      <c r="WXD158" s="125" t="e">
        <f>WXB158*[31]Loka!_xlbgnm.WXC16</f>
        <v>#REF!</v>
      </c>
      <c r="WXE158" s="62" t="s">
        <v>291</v>
      </c>
      <c r="WXF158" s="123" t="e">
        <f>[32]Loka!#REF!</f>
        <v>#REF!</v>
      </c>
      <c r="WXG158" s="124" t="e">
        <f>[32]Loka!#REF!</f>
        <v>#REF!</v>
      </c>
      <c r="WXH158" s="125" t="e">
        <f>WXF158*[31]Loka!_xlbgnm.WXG16</f>
        <v>#REF!</v>
      </c>
      <c r="WXI158" s="62" t="s">
        <v>291</v>
      </c>
      <c r="WXJ158" s="123" t="e">
        <f>[32]Loka!#REF!</f>
        <v>#REF!</v>
      </c>
      <c r="WXK158" s="124" t="e">
        <f>[32]Loka!#REF!</f>
        <v>#REF!</v>
      </c>
      <c r="WXL158" s="125" t="e">
        <f>WXJ158*[31]Loka!_xlbgnm.WXK16</f>
        <v>#REF!</v>
      </c>
      <c r="WXM158" s="62" t="s">
        <v>291</v>
      </c>
      <c r="WXN158" s="123" t="e">
        <f>[32]Loka!#REF!</f>
        <v>#REF!</v>
      </c>
      <c r="WXO158" s="124" t="e">
        <f>[32]Loka!#REF!</f>
        <v>#REF!</v>
      </c>
      <c r="WXP158" s="125" t="e">
        <f>WXN158*[31]Loka!_xlbgnm.WXO16</f>
        <v>#REF!</v>
      </c>
      <c r="WXQ158" s="62" t="s">
        <v>291</v>
      </c>
      <c r="WXR158" s="123" t="e">
        <f>[32]Loka!#REF!</f>
        <v>#REF!</v>
      </c>
      <c r="WXS158" s="124" t="e">
        <f>[32]Loka!#REF!</f>
        <v>#REF!</v>
      </c>
      <c r="WXT158" s="125" t="e">
        <f>WXR158*[31]Loka!_xlbgnm.WXS16</f>
        <v>#REF!</v>
      </c>
      <c r="WXU158" s="62" t="s">
        <v>291</v>
      </c>
      <c r="WXV158" s="123" t="e">
        <f>[32]Loka!#REF!</f>
        <v>#REF!</v>
      </c>
      <c r="WXW158" s="124" t="e">
        <f>[32]Loka!#REF!</f>
        <v>#REF!</v>
      </c>
      <c r="WXX158" s="125" t="e">
        <f>WXV158*[31]Loka!_xlbgnm.WXW16</f>
        <v>#REF!</v>
      </c>
      <c r="WXY158" s="62" t="s">
        <v>291</v>
      </c>
      <c r="WXZ158" s="123" t="e">
        <f>[32]Loka!#REF!</f>
        <v>#REF!</v>
      </c>
      <c r="WYA158" s="124" t="e">
        <f>[32]Loka!#REF!</f>
        <v>#REF!</v>
      </c>
      <c r="WYB158" s="125" t="e">
        <f>WXZ158*[31]Loka!_xlbgnm.WYA16</f>
        <v>#REF!</v>
      </c>
      <c r="WYC158" s="62" t="s">
        <v>291</v>
      </c>
      <c r="WYD158" s="123" t="e">
        <f>[32]Loka!#REF!</f>
        <v>#REF!</v>
      </c>
      <c r="WYE158" s="124" t="e">
        <f>[32]Loka!#REF!</f>
        <v>#REF!</v>
      </c>
      <c r="WYF158" s="125" t="e">
        <f>WYD158*[31]Loka!_xlbgnm.WYE16</f>
        <v>#REF!</v>
      </c>
      <c r="WYG158" s="62" t="s">
        <v>291</v>
      </c>
      <c r="WYH158" s="123" t="e">
        <f>[32]Loka!#REF!</f>
        <v>#REF!</v>
      </c>
      <c r="WYI158" s="124" t="e">
        <f>[32]Loka!#REF!</f>
        <v>#REF!</v>
      </c>
      <c r="WYJ158" s="125" t="e">
        <f>WYH158*[31]Loka!_xlbgnm.WYI16</f>
        <v>#REF!</v>
      </c>
      <c r="WYK158" s="62" t="s">
        <v>291</v>
      </c>
      <c r="WYL158" s="123" t="e">
        <f>[32]Loka!#REF!</f>
        <v>#REF!</v>
      </c>
      <c r="WYM158" s="124" t="e">
        <f>[32]Loka!#REF!</f>
        <v>#REF!</v>
      </c>
      <c r="WYN158" s="125" t="e">
        <f>WYL158*[31]Loka!_xlbgnm.WYM16</f>
        <v>#REF!</v>
      </c>
      <c r="WYO158" s="62" t="s">
        <v>291</v>
      </c>
      <c r="WYP158" s="123" t="e">
        <f>[32]Loka!#REF!</f>
        <v>#REF!</v>
      </c>
      <c r="WYQ158" s="124" t="e">
        <f>[32]Loka!#REF!</f>
        <v>#REF!</v>
      </c>
      <c r="WYR158" s="125" t="e">
        <f>WYP158*[31]Loka!_xlbgnm.WYQ16</f>
        <v>#REF!</v>
      </c>
      <c r="WYS158" s="62" t="s">
        <v>291</v>
      </c>
      <c r="WYT158" s="123" t="e">
        <f>[32]Loka!#REF!</f>
        <v>#REF!</v>
      </c>
      <c r="WYU158" s="124" t="e">
        <f>[32]Loka!#REF!</f>
        <v>#REF!</v>
      </c>
      <c r="WYV158" s="125" t="e">
        <f>WYT158*[31]Loka!_xlbgnm.WYU16</f>
        <v>#REF!</v>
      </c>
      <c r="WYW158" s="62" t="s">
        <v>291</v>
      </c>
      <c r="WYX158" s="123" t="e">
        <f>[32]Loka!#REF!</f>
        <v>#REF!</v>
      </c>
      <c r="WYY158" s="124" t="e">
        <f>[32]Loka!#REF!</f>
        <v>#REF!</v>
      </c>
      <c r="WYZ158" s="125" t="e">
        <f>WYX158*[31]Loka!_xlbgnm.WYY16</f>
        <v>#REF!</v>
      </c>
      <c r="WZA158" s="62" t="s">
        <v>291</v>
      </c>
      <c r="WZB158" s="123" t="e">
        <f>[32]Loka!#REF!</f>
        <v>#REF!</v>
      </c>
      <c r="WZC158" s="124" t="e">
        <f>[32]Loka!#REF!</f>
        <v>#REF!</v>
      </c>
      <c r="WZD158" s="125" t="e">
        <f>WZB158*[31]Loka!_xlbgnm.WZC16</f>
        <v>#REF!</v>
      </c>
      <c r="WZE158" s="62" t="s">
        <v>291</v>
      </c>
      <c r="WZF158" s="123" t="e">
        <f>[32]Loka!#REF!</f>
        <v>#REF!</v>
      </c>
      <c r="WZG158" s="124" t="e">
        <f>[32]Loka!#REF!</f>
        <v>#REF!</v>
      </c>
      <c r="WZH158" s="125" t="e">
        <f>WZF158*[31]Loka!_xlbgnm.WZG16</f>
        <v>#REF!</v>
      </c>
      <c r="WZI158" s="62" t="s">
        <v>291</v>
      </c>
      <c r="WZJ158" s="123" t="e">
        <f>[32]Loka!#REF!</f>
        <v>#REF!</v>
      </c>
      <c r="WZK158" s="124" t="e">
        <f>[32]Loka!#REF!</f>
        <v>#REF!</v>
      </c>
      <c r="WZL158" s="125" t="e">
        <f>WZJ158*[31]Loka!_xlbgnm.WZK16</f>
        <v>#REF!</v>
      </c>
      <c r="WZM158" s="62" t="s">
        <v>291</v>
      </c>
      <c r="WZN158" s="123" t="e">
        <f>[32]Loka!#REF!</f>
        <v>#REF!</v>
      </c>
      <c r="WZO158" s="124" t="e">
        <f>[32]Loka!#REF!</f>
        <v>#REF!</v>
      </c>
      <c r="WZP158" s="125" t="e">
        <f>WZN158*[31]Loka!_xlbgnm.WZO16</f>
        <v>#REF!</v>
      </c>
      <c r="WZQ158" s="62" t="s">
        <v>291</v>
      </c>
      <c r="WZR158" s="123" t="e">
        <f>[32]Loka!#REF!</f>
        <v>#REF!</v>
      </c>
      <c r="WZS158" s="124" t="e">
        <f>[32]Loka!#REF!</f>
        <v>#REF!</v>
      </c>
      <c r="WZT158" s="125" t="e">
        <f>WZR158*[31]Loka!_xlbgnm.WZS16</f>
        <v>#REF!</v>
      </c>
      <c r="WZU158" s="62" t="s">
        <v>291</v>
      </c>
      <c r="WZV158" s="123" t="e">
        <f>[32]Loka!#REF!</f>
        <v>#REF!</v>
      </c>
      <c r="WZW158" s="124" t="e">
        <f>[32]Loka!#REF!</f>
        <v>#REF!</v>
      </c>
      <c r="WZX158" s="125" t="e">
        <f>WZV158*[31]Loka!_xlbgnm.WZW16</f>
        <v>#REF!</v>
      </c>
      <c r="WZY158" s="62" t="s">
        <v>291</v>
      </c>
      <c r="WZZ158" s="123" t="e">
        <f>[32]Loka!#REF!</f>
        <v>#REF!</v>
      </c>
      <c r="XAA158" s="124" t="e">
        <f>[32]Loka!#REF!</f>
        <v>#REF!</v>
      </c>
      <c r="XAB158" s="125" t="e">
        <f>WZZ158*[31]Loka!_xlbgnm.XAA16</f>
        <v>#REF!</v>
      </c>
      <c r="XAC158" s="62" t="s">
        <v>291</v>
      </c>
      <c r="XAD158" s="123" t="e">
        <f>[32]Loka!#REF!</f>
        <v>#REF!</v>
      </c>
      <c r="XAE158" s="124" t="e">
        <f>[32]Loka!#REF!</f>
        <v>#REF!</v>
      </c>
      <c r="XAF158" s="125" t="e">
        <f>XAD158*[31]Loka!_xlbgnm.XAE16</f>
        <v>#REF!</v>
      </c>
      <c r="XAG158" s="62" t="s">
        <v>291</v>
      </c>
      <c r="XAH158" s="123" t="e">
        <f>[32]Loka!#REF!</f>
        <v>#REF!</v>
      </c>
      <c r="XAI158" s="124" t="e">
        <f>[32]Loka!#REF!</f>
        <v>#REF!</v>
      </c>
      <c r="XAJ158" s="125" t="e">
        <f>XAH158*[31]Loka!_xlbgnm.XAI16</f>
        <v>#REF!</v>
      </c>
      <c r="XAK158" s="62" t="s">
        <v>291</v>
      </c>
      <c r="XAL158" s="123" t="e">
        <f>[32]Loka!#REF!</f>
        <v>#REF!</v>
      </c>
      <c r="XAM158" s="124" t="e">
        <f>[32]Loka!#REF!</f>
        <v>#REF!</v>
      </c>
      <c r="XAN158" s="125" t="e">
        <f>XAL158*[31]Loka!_xlbgnm.XAM16</f>
        <v>#REF!</v>
      </c>
      <c r="XAO158" s="62" t="s">
        <v>291</v>
      </c>
      <c r="XAP158" s="123" t="e">
        <f>[32]Loka!#REF!</f>
        <v>#REF!</v>
      </c>
      <c r="XAQ158" s="124" t="e">
        <f>[32]Loka!#REF!</f>
        <v>#REF!</v>
      </c>
      <c r="XAR158" s="125" t="e">
        <f>XAP158*[31]Loka!_xlbgnm.XAQ16</f>
        <v>#REF!</v>
      </c>
      <c r="XAS158" s="62" t="s">
        <v>291</v>
      </c>
      <c r="XAT158" s="123" t="e">
        <f>[32]Loka!#REF!</f>
        <v>#REF!</v>
      </c>
      <c r="XAU158" s="124" t="e">
        <f>[32]Loka!#REF!</f>
        <v>#REF!</v>
      </c>
      <c r="XAV158" s="125" t="e">
        <f>XAT158*[31]Loka!_xlbgnm.XAU16</f>
        <v>#REF!</v>
      </c>
      <c r="XAW158" s="62" t="s">
        <v>291</v>
      </c>
      <c r="XAX158" s="123" t="e">
        <f>[32]Loka!#REF!</f>
        <v>#REF!</v>
      </c>
      <c r="XAY158" s="124" t="e">
        <f>[32]Loka!#REF!</f>
        <v>#REF!</v>
      </c>
      <c r="XAZ158" s="125" t="e">
        <f>XAX158*[31]Loka!_xlbgnm.XAY16</f>
        <v>#REF!</v>
      </c>
      <c r="XBA158" s="62" t="s">
        <v>291</v>
      </c>
      <c r="XBB158" s="123" t="e">
        <f>[32]Loka!#REF!</f>
        <v>#REF!</v>
      </c>
      <c r="XBC158" s="124" t="e">
        <f>[32]Loka!#REF!</f>
        <v>#REF!</v>
      </c>
      <c r="XBD158" s="125" t="e">
        <f>XBB158*[31]Loka!_xlbgnm.XBC16</f>
        <v>#REF!</v>
      </c>
      <c r="XBE158" s="62" t="s">
        <v>291</v>
      </c>
      <c r="XBF158" s="123" t="e">
        <f>[32]Loka!#REF!</f>
        <v>#REF!</v>
      </c>
      <c r="XBG158" s="124" t="e">
        <f>[32]Loka!#REF!</f>
        <v>#REF!</v>
      </c>
      <c r="XBH158" s="125" t="e">
        <f>XBF158*[31]Loka!_xlbgnm.XBG16</f>
        <v>#REF!</v>
      </c>
      <c r="XBI158" s="62" t="s">
        <v>291</v>
      </c>
      <c r="XBJ158" s="123" t="e">
        <f>[32]Loka!#REF!</f>
        <v>#REF!</v>
      </c>
      <c r="XBK158" s="124" t="e">
        <f>[32]Loka!#REF!</f>
        <v>#REF!</v>
      </c>
      <c r="XBL158" s="125" t="e">
        <f>XBJ158*[31]Loka!_xlbgnm.XBK16</f>
        <v>#REF!</v>
      </c>
      <c r="XBM158" s="62" t="s">
        <v>291</v>
      </c>
      <c r="XBN158" s="123" t="e">
        <f>[32]Loka!#REF!</f>
        <v>#REF!</v>
      </c>
      <c r="XBO158" s="124" t="e">
        <f>[32]Loka!#REF!</f>
        <v>#REF!</v>
      </c>
      <c r="XBP158" s="125" t="e">
        <f>XBN158*[31]Loka!_xlbgnm.XBO16</f>
        <v>#REF!</v>
      </c>
      <c r="XBQ158" s="62" t="s">
        <v>291</v>
      </c>
      <c r="XBR158" s="123" t="e">
        <f>[32]Loka!#REF!</f>
        <v>#REF!</v>
      </c>
      <c r="XBS158" s="124" t="e">
        <f>[32]Loka!#REF!</f>
        <v>#REF!</v>
      </c>
      <c r="XBT158" s="125" t="e">
        <f>XBR158*[31]Loka!_xlbgnm.XBS16</f>
        <v>#REF!</v>
      </c>
      <c r="XBU158" s="62" t="s">
        <v>291</v>
      </c>
      <c r="XBV158" s="123" t="e">
        <f>[32]Loka!#REF!</f>
        <v>#REF!</v>
      </c>
      <c r="XBW158" s="124" t="e">
        <f>[32]Loka!#REF!</f>
        <v>#REF!</v>
      </c>
      <c r="XBX158" s="125" t="e">
        <f>XBV158*[31]Loka!_xlbgnm.XBW16</f>
        <v>#REF!</v>
      </c>
      <c r="XBY158" s="62" t="s">
        <v>291</v>
      </c>
      <c r="XBZ158" s="123" t="e">
        <f>[32]Loka!#REF!</f>
        <v>#REF!</v>
      </c>
      <c r="XCA158" s="124" t="e">
        <f>[32]Loka!#REF!</f>
        <v>#REF!</v>
      </c>
      <c r="XCB158" s="125" t="e">
        <f>XBZ158*[31]Loka!_xlbgnm.XCA16</f>
        <v>#REF!</v>
      </c>
      <c r="XCC158" s="62" t="s">
        <v>291</v>
      </c>
      <c r="XCD158" s="123" t="e">
        <f>[32]Loka!#REF!</f>
        <v>#REF!</v>
      </c>
      <c r="XCE158" s="124" t="e">
        <f>[32]Loka!#REF!</f>
        <v>#REF!</v>
      </c>
      <c r="XCF158" s="125" t="e">
        <f>XCD158*[31]Loka!_xlbgnm.XCE16</f>
        <v>#REF!</v>
      </c>
      <c r="XCG158" s="62" t="s">
        <v>291</v>
      </c>
      <c r="XCH158" s="123" t="e">
        <f>[32]Loka!#REF!</f>
        <v>#REF!</v>
      </c>
      <c r="XCI158" s="124" t="e">
        <f>[32]Loka!#REF!</f>
        <v>#REF!</v>
      </c>
      <c r="XCJ158" s="125" t="e">
        <f>XCH158*[31]Loka!_xlbgnm.XCI16</f>
        <v>#REF!</v>
      </c>
      <c r="XCK158" s="62" t="s">
        <v>291</v>
      </c>
      <c r="XCL158" s="123" t="e">
        <f>[32]Loka!#REF!</f>
        <v>#REF!</v>
      </c>
      <c r="XCM158" s="124" t="e">
        <f>[32]Loka!#REF!</f>
        <v>#REF!</v>
      </c>
      <c r="XCN158" s="125" t="e">
        <f>XCL158*[31]Loka!_xlbgnm.XCM16</f>
        <v>#REF!</v>
      </c>
      <c r="XCO158" s="62" t="s">
        <v>291</v>
      </c>
      <c r="XCP158" s="123" t="e">
        <f>[32]Loka!#REF!</f>
        <v>#REF!</v>
      </c>
      <c r="XCQ158" s="124" t="e">
        <f>[32]Loka!#REF!</f>
        <v>#REF!</v>
      </c>
      <c r="XCR158" s="125" t="e">
        <f>XCP158*[31]Loka!_xlbgnm.XCQ16</f>
        <v>#REF!</v>
      </c>
      <c r="XCS158" s="62" t="s">
        <v>291</v>
      </c>
      <c r="XCT158" s="123" t="e">
        <f>[32]Loka!#REF!</f>
        <v>#REF!</v>
      </c>
      <c r="XCU158" s="124" t="e">
        <f>[32]Loka!#REF!</f>
        <v>#REF!</v>
      </c>
      <c r="XCV158" s="125" t="e">
        <f>XCT158*[31]Loka!_xlbgnm.XCU16</f>
        <v>#REF!</v>
      </c>
      <c r="XCW158" s="62" t="s">
        <v>291</v>
      </c>
      <c r="XCX158" s="123" t="e">
        <f>[32]Loka!#REF!</f>
        <v>#REF!</v>
      </c>
      <c r="XCY158" s="124" t="e">
        <f>[32]Loka!#REF!</f>
        <v>#REF!</v>
      </c>
      <c r="XCZ158" s="125" t="e">
        <f>XCX158*[31]Loka!_xlbgnm.XCY16</f>
        <v>#REF!</v>
      </c>
      <c r="XDA158" s="62" t="s">
        <v>291</v>
      </c>
      <c r="XDB158" s="123" t="e">
        <f>[32]Loka!#REF!</f>
        <v>#REF!</v>
      </c>
      <c r="XDC158" s="124" t="e">
        <f>[32]Loka!#REF!</f>
        <v>#REF!</v>
      </c>
      <c r="XDD158" s="125" t="e">
        <f>XDB158*[31]Loka!_xlbgnm.XDC16</f>
        <v>#REF!</v>
      </c>
      <c r="XDE158" s="62" t="s">
        <v>291</v>
      </c>
      <c r="XDF158" s="123" t="e">
        <f>[32]Loka!#REF!</f>
        <v>#REF!</v>
      </c>
      <c r="XDG158" s="124" t="e">
        <f>[32]Loka!#REF!</f>
        <v>#REF!</v>
      </c>
      <c r="XDH158" s="125" t="e">
        <f>XDF158*[31]Loka!_xlbgnm.XDG16</f>
        <v>#REF!</v>
      </c>
      <c r="XDI158" s="62" t="s">
        <v>291</v>
      </c>
      <c r="XDJ158" s="123" t="e">
        <f>[32]Loka!#REF!</f>
        <v>#REF!</v>
      </c>
      <c r="XDK158" s="124" t="e">
        <f>[32]Loka!#REF!</f>
        <v>#REF!</v>
      </c>
      <c r="XDL158" s="125" t="e">
        <f>XDJ158*[31]Loka!_xlbgnm.XDK16</f>
        <v>#REF!</v>
      </c>
      <c r="XDM158" s="62" t="s">
        <v>291</v>
      </c>
      <c r="XDN158" s="123" t="e">
        <f>[32]Loka!#REF!</f>
        <v>#REF!</v>
      </c>
      <c r="XDO158" s="124" t="e">
        <f>[32]Loka!#REF!</f>
        <v>#REF!</v>
      </c>
      <c r="XDP158" s="125" t="e">
        <f>XDN158*[31]Loka!_xlbgnm.XDO16</f>
        <v>#REF!</v>
      </c>
      <c r="XDQ158" s="62" t="s">
        <v>291</v>
      </c>
      <c r="XDR158" s="123" t="e">
        <f>[32]Loka!#REF!</f>
        <v>#REF!</v>
      </c>
      <c r="XDS158" s="124" t="e">
        <f>[32]Loka!#REF!</f>
        <v>#REF!</v>
      </c>
      <c r="XDT158" s="125" t="e">
        <f>XDR158*[31]Loka!_xlbgnm.XDS16</f>
        <v>#REF!</v>
      </c>
      <c r="XDU158" s="62" t="s">
        <v>291</v>
      </c>
      <c r="XDV158" s="123" t="e">
        <f>[32]Loka!#REF!</f>
        <v>#REF!</v>
      </c>
      <c r="XDW158" s="124" t="e">
        <f>[32]Loka!#REF!</f>
        <v>#REF!</v>
      </c>
      <c r="XDX158" s="125" t="e">
        <f>XDV158*[31]Loka!_xlbgnm.XDW16</f>
        <v>#REF!</v>
      </c>
      <c r="XDY158" s="62" t="s">
        <v>291</v>
      </c>
      <c r="XDZ158" s="123" t="e">
        <f>[32]Loka!#REF!</f>
        <v>#REF!</v>
      </c>
      <c r="XEA158" s="124" t="e">
        <f>[32]Loka!#REF!</f>
        <v>#REF!</v>
      </c>
      <c r="XEB158" s="125" t="e">
        <f>XDZ158*[31]Loka!_xlbgnm.XEA16</f>
        <v>#REF!</v>
      </c>
      <c r="XEC158" s="62" t="s">
        <v>291</v>
      </c>
      <c r="XED158" s="123" t="e">
        <f>[32]Loka!#REF!</f>
        <v>#REF!</v>
      </c>
      <c r="XEE158" s="124" t="e">
        <f>[32]Loka!#REF!</f>
        <v>#REF!</v>
      </c>
      <c r="XEF158" s="125" t="e">
        <f>XED158*[31]Loka!_xlbgnm.XEE16</f>
        <v>#REF!</v>
      </c>
      <c r="XEG158" s="62" t="s">
        <v>291</v>
      </c>
      <c r="XEH158" s="123" t="e">
        <f>[32]Loka!#REF!</f>
        <v>#REF!</v>
      </c>
      <c r="XEI158" s="124" t="e">
        <f>[32]Loka!#REF!</f>
        <v>#REF!</v>
      </c>
      <c r="XEJ158" s="125" t="e">
        <f>XEH158*[31]Loka!_xlbgnm.XEI16</f>
        <v>#REF!</v>
      </c>
      <c r="XEK158" s="62" t="s">
        <v>291</v>
      </c>
      <c r="XEL158" s="123" t="e">
        <f>[32]Loka!#REF!</f>
        <v>#REF!</v>
      </c>
      <c r="XEM158" s="124" t="e">
        <f>[32]Loka!#REF!</f>
        <v>#REF!</v>
      </c>
      <c r="XEN158" s="125" t="e">
        <f>XEL158*[31]Loka!_xlbgnm.XEM16</f>
        <v>#REF!</v>
      </c>
      <c r="XEO158" s="62" t="s">
        <v>291</v>
      </c>
      <c r="XEP158" s="123" t="e">
        <f>[32]Loka!#REF!</f>
        <v>#REF!</v>
      </c>
      <c r="XEQ158" s="124" t="e">
        <f>[32]Loka!#REF!</f>
        <v>#REF!</v>
      </c>
      <c r="XER158" s="125" t="e">
        <f>XEP158*[31]Loka!_xlbgnm.XEQ16</f>
        <v>#REF!</v>
      </c>
      <c r="XES158" s="62" t="s">
        <v>291</v>
      </c>
      <c r="XET158" s="123" t="e">
        <f>[32]Loka!#REF!</f>
        <v>#REF!</v>
      </c>
      <c r="XEU158" s="124" t="e">
        <f>[32]Loka!#REF!</f>
        <v>#REF!</v>
      </c>
      <c r="XEV158" s="125" t="e">
        <f>XET158*[31]Loka!_xlbgnm.XEU16</f>
        <v>#REF!</v>
      </c>
      <c r="XEW158" s="62" t="s">
        <v>291</v>
      </c>
      <c r="XEX158" s="123" t="e">
        <f>[32]Loka!#REF!</f>
        <v>#REF!</v>
      </c>
      <c r="XEY158" s="124" t="e">
        <f>[32]Loka!#REF!</f>
        <v>#REF!</v>
      </c>
      <c r="XEZ158" s="125" t="e">
        <f>XEX158*[31]Loka!_xlbgnm.XEY16</f>
        <v>#REF!</v>
      </c>
      <c r="XFA158" s="62" t="s">
        <v>291</v>
      </c>
      <c r="XFB158" s="123" t="e">
        <f>[32]Loka!#REF!</f>
        <v>#REF!</v>
      </c>
      <c r="XFC158" s="124" t="e">
        <f>[32]Loka!#REF!</f>
        <v>#REF!</v>
      </c>
      <c r="XFD158" s="125" t="e">
        <f>XFB158*[31]Loka!_xlbgnm.XFC16</f>
        <v>#REF!</v>
      </c>
    </row>
    <row r="159" spans="1:16384" customFormat="1" x14ac:dyDescent="0.2">
      <c r="A159" s="62" t="s">
        <v>292</v>
      </c>
      <c r="B159" s="123">
        <f>[32]Marras!C15</f>
        <v>76.091617651999996</v>
      </c>
      <c r="C159" s="124">
        <f>[32]Marras!D15</f>
        <v>72.481533005000003</v>
      </c>
      <c r="D159" s="125">
        <f>B159*[31]Marras!C15</f>
        <v>20509278.072214168</v>
      </c>
    </row>
    <row r="160" spans="1:16384" customFormat="1" x14ac:dyDescent="0.2">
      <c r="A160" s="62" t="s">
        <v>293</v>
      </c>
      <c r="B160" s="123">
        <f>[32]Joulu!C15</f>
        <v>65.132748159000002</v>
      </c>
      <c r="C160" s="124">
        <f>[32]Joulu!D15</f>
        <v>56.157556202000002</v>
      </c>
      <c r="D160" s="125">
        <f>B160*[31]Joulu!C15</f>
        <v>13852042.081967166</v>
      </c>
    </row>
    <row r="161" spans="1:4" customFormat="1" x14ac:dyDescent="0.2">
      <c r="A161" s="62" t="s">
        <v>296</v>
      </c>
      <c r="B161" s="123">
        <f>[34]Tammi!C15</f>
        <v>68.964629123999998</v>
      </c>
      <c r="C161" s="124">
        <f>[34]Tammi!D15</f>
        <v>60.053531393999997</v>
      </c>
      <c r="D161" s="125">
        <f>B161*[33]Tammi!C15</f>
        <v>16578820.982893104</v>
      </c>
    </row>
    <row r="162" spans="1:4" customFormat="1" x14ac:dyDescent="0.2">
      <c r="A162" s="62" t="s">
        <v>299</v>
      </c>
      <c r="B162" s="123">
        <f>[34]Helmi!C15</f>
        <v>70.032922275999994</v>
      </c>
      <c r="C162" s="124">
        <f>[34]Helmi!D15</f>
        <v>56.342899002999999</v>
      </c>
      <c r="D162" s="125">
        <f>B162*[33]Helmi!C15</f>
        <v>14010226.16715835</v>
      </c>
    </row>
    <row r="163" spans="1:4" customFormat="1" x14ac:dyDescent="0.2">
      <c r="A163" s="62" t="s">
        <v>300</v>
      </c>
      <c r="B163" s="123">
        <f>[34]Maalis!C15</f>
        <v>76.564661994000005</v>
      </c>
      <c r="C163" s="124">
        <f>[34]Maalis!D15</f>
        <v>62.246456678000001</v>
      </c>
      <c r="D163" s="125">
        <f>B163*[33]Maalis!C15</f>
        <v>17451230.278968435</v>
      </c>
    </row>
    <row r="164" spans="1:4" customFormat="1" x14ac:dyDescent="0.2">
      <c r="A164" s="62" t="s">
        <v>301</v>
      </c>
      <c r="B164" s="123">
        <f>[34]Huhti!C15</f>
        <v>67.303591306000001</v>
      </c>
      <c r="C164" s="124">
        <f>[34]Huhti!D15</f>
        <v>56.228277411000001</v>
      </c>
      <c r="D164" s="125">
        <f>B164*[33]Huhti!C15</f>
        <v>14620291.835811075</v>
      </c>
    </row>
    <row r="165" spans="1:4" customFormat="1" x14ac:dyDescent="0.2">
      <c r="A165" s="61" t="s">
        <v>302</v>
      </c>
      <c r="B165" s="130">
        <f>[34]Touko!C15</f>
        <v>76.174323486999995</v>
      </c>
      <c r="C165" s="131">
        <f>[34]Touko!D15</f>
        <v>74.093611065999994</v>
      </c>
      <c r="D165" s="132">
        <f>B165*[33]Touko!C15</f>
        <v>22713812.126000632</v>
      </c>
    </row>
    <row r="166" spans="1:4" customFormat="1" x14ac:dyDescent="0.2">
      <c r="A166" s="61" t="s">
        <v>303</v>
      </c>
      <c r="B166" s="130">
        <f>[34]Kesä!C15</f>
        <v>77.168079457999994</v>
      </c>
      <c r="C166" s="131">
        <f>[34]Kesä!D15</f>
        <v>77.629996410000004</v>
      </c>
      <c r="D166" s="132">
        <f>B166*[33]Kesä!C15</f>
        <v>25243839.496936623</v>
      </c>
    </row>
    <row r="167" spans="1:4" customFormat="1" x14ac:dyDescent="0.2">
      <c r="A167" s="61" t="s">
        <v>304</v>
      </c>
      <c r="B167" s="130">
        <f>[34]Heinä!C15</f>
        <v>45.170683697000001</v>
      </c>
      <c r="C167" s="131">
        <f>[34]Heinä!D15</f>
        <v>69.479545783000006</v>
      </c>
      <c r="D167" s="132">
        <f>B167*[33]Heinä!C15</f>
        <v>16745585.518784447</v>
      </c>
    </row>
    <row r="168" spans="1:4" customFormat="1" x14ac:dyDescent="0.2">
      <c r="A168" s="61" t="s">
        <v>305</v>
      </c>
      <c r="B168" s="130">
        <f>[34]Elo!C15</f>
        <v>69.503598784999994</v>
      </c>
      <c r="C168" s="131">
        <f>[34]Elo!D15</f>
        <v>81.986840803999996</v>
      </c>
      <c r="D168" s="132">
        <f>B168*[33]Elo!C15</f>
        <v>26590339.305171374</v>
      </c>
    </row>
    <row r="169" spans="1:4" customFormat="1" x14ac:dyDescent="0.2">
      <c r="A169" s="61" t="s">
        <v>306</v>
      </c>
      <c r="B169" s="130">
        <f>[34]Syys!C15</f>
        <v>80.751120427000004</v>
      </c>
      <c r="C169" s="131">
        <f>[34]Syys!D15</f>
        <v>75.172754780999995</v>
      </c>
      <c r="D169" s="132">
        <f>B169*[33]Syys!C15</f>
        <v>21858924.543986768</v>
      </c>
    </row>
    <row r="170" spans="1:4" customFormat="1" x14ac:dyDescent="0.2">
      <c r="A170" s="62" t="s">
        <v>307</v>
      </c>
      <c r="B170" s="123">
        <f>[34]Loka!C15</f>
        <v>73.156658938000007</v>
      </c>
      <c r="C170" s="124">
        <f>[34]Loka!D15</f>
        <v>71.623267390999999</v>
      </c>
      <c r="D170" s="125">
        <f>B170*[33]Loka!C15</f>
        <v>20677144.395554196</v>
      </c>
    </row>
    <row r="171" spans="1:4" customFormat="1" x14ac:dyDescent="0.2">
      <c r="A171" s="62" t="s">
        <v>308</v>
      </c>
      <c r="B171" s="123">
        <f>[34]Marras!C15</f>
        <v>77.600503320000001</v>
      </c>
      <c r="C171" s="124">
        <f>[34]Marras!D15</f>
        <v>72.668036788999999</v>
      </c>
      <c r="D171" s="125">
        <f>B171*[33]Marras!C15</f>
        <v>20750762.590284601</v>
      </c>
    </row>
    <row r="172" spans="1:4" customFormat="1" x14ac:dyDescent="0.2">
      <c r="A172" s="62" t="s">
        <v>309</v>
      </c>
      <c r="B172" s="123">
        <f>[34]Joulu!C15</f>
        <v>65.813245897000002</v>
      </c>
      <c r="C172" s="124">
        <f>[34]Joulu!D15</f>
        <v>53.208038836</v>
      </c>
      <c r="D172" s="125">
        <f>B172*[33]Joulu!C15</f>
        <v>14076860.978155227</v>
      </c>
    </row>
    <row r="173" spans="1:4" customFormat="1" x14ac:dyDescent="0.2">
      <c r="A173" s="62" t="s">
        <v>312</v>
      </c>
      <c r="B173" s="123">
        <f>[36]Tammi!C15</f>
        <v>67.056746407000006</v>
      </c>
      <c r="C173" s="124">
        <f>[36]Tammi!D15</f>
        <v>56.964580869000002</v>
      </c>
      <c r="D173" s="125">
        <f>B173*[35]Tammi!C15</f>
        <v>15146040.254202684</v>
      </c>
    </row>
    <row r="174" spans="1:4" customFormat="1" x14ac:dyDescent="0.2">
      <c r="A174" s="62" t="s">
        <v>315</v>
      </c>
      <c r="B174" s="123">
        <f>[36]Helmi!C15</f>
        <v>70.463565884000005</v>
      </c>
      <c r="C174" s="124">
        <f>[36]Helmi!D15</f>
        <v>59.190036431000003</v>
      </c>
      <c r="D174" s="125">
        <f>B174*[35]Helmi!C15</f>
        <v>14687214.282163309</v>
      </c>
    </row>
    <row r="175" spans="1:4" customFormat="1" x14ac:dyDescent="0.2">
      <c r="A175" s="62" t="s">
        <v>316</v>
      </c>
      <c r="B175" s="123">
        <f>[36]Maalis!C15</f>
        <v>75.972549123999997</v>
      </c>
      <c r="C175" s="124">
        <f>[36]Maalis!D15</f>
        <v>62.485681992000004</v>
      </c>
      <c r="D175" s="125">
        <f>B175*[35]Maalis!C15</f>
        <v>17531805.298599858</v>
      </c>
    </row>
    <row r="176" spans="1:4" customFormat="1" x14ac:dyDescent="0.2">
      <c r="A176" s="62" t="s">
        <v>317</v>
      </c>
      <c r="B176" s="123">
        <f>[36]Huhti!C15</f>
        <v>70.224993596000004</v>
      </c>
      <c r="C176" s="124">
        <f>[36]Huhti!D15</f>
        <v>56.761002611999999</v>
      </c>
      <c r="D176" s="125">
        <f>B176*[35]Huhti!C15</f>
        <v>15182362.715480817</v>
      </c>
    </row>
    <row r="177" spans="1:4" customFormat="1" x14ac:dyDescent="0.2">
      <c r="A177" s="61" t="s">
        <v>318</v>
      </c>
      <c r="B177" s="130">
        <f>[36]Touko!C15</f>
        <v>73.459968168000003</v>
      </c>
      <c r="C177" s="131">
        <f>[36]Touko!D15</f>
        <v>70.511536852000006</v>
      </c>
      <c r="D177" s="132">
        <f>B177*[35]Touko!C15</f>
        <v>20937192.827402521</v>
      </c>
    </row>
    <row r="178" spans="1:4" customFormat="1" x14ac:dyDescent="0.2">
      <c r="A178" s="61" t="s">
        <v>319</v>
      </c>
      <c r="B178" s="130">
        <f>[36]Kesä!C15</f>
        <v>71.461345492999996</v>
      </c>
      <c r="C178" s="131">
        <f>[36]Kesä!D15</f>
        <v>77.739086438000001</v>
      </c>
      <c r="D178" s="132">
        <f>B178*[35]Kesä!C15</f>
        <v>23976210.410392907</v>
      </c>
    </row>
    <row r="179" spans="1:4" customFormat="1" x14ac:dyDescent="0.2">
      <c r="A179" s="61" t="s">
        <v>320</v>
      </c>
      <c r="B179" s="130">
        <f>[36]Heinä!C15</f>
        <v>45.709402376</v>
      </c>
      <c r="C179" s="131">
        <f>[36]Heinä!D15</f>
        <v>77.671330636999997</v>
      </c>
      <c r="D179" s="132">
        <f>B179*[35]Heinä!C15</f>
        <v>19982185.214485031</v>
      </c>
    </row>
    <row r="180" spans="1:4" customFormat="1" x14ac:dyDescent="0.2">
      <c r="A180" s="61" t="s">
        <v>321</v>
      </c>
      <c r="B180" s="130">
        <f>[36]Elo!C15</f>
        <v>62.992614627999998</v>
      </c>
      <c r="C180" s="131">
        <f>[36]Elo!D15</f>
        <v>84.141166276999996</v>
      </c>
      <c r="D180" s="132">
        <f>B180*[35]Elo!C15</f>
        <v>25686498.46685956</v>
      </c>
    </row>
    <row r="181" spans="1:4" customFormat="1" x14ac:dyDescent="0.2">
      <c r="A181" s="61" t="s">
        <v>322</v>
      </c>
      <c r="B181" s="130">
        <f>[36]Syys!C15</f>
        <v>79.101818921000003</v>
      </c>
      <c r="C181" s="131">
        <f>[36]Syys!D15</f>
        <v>76.839381175</v>
      </c>
      <c r="D181" s="132">
        <f>B181*[35]Syys!C15</f>
        <v>23130795.68524098</v>
      </c>
    </row>
    <row r="182" spans="1:4" customFormat="1" x14ac:dyDescent="0.2">
      <c r="A182" s="62" t="s">
        <v>323</v>
      </c>
      <c r="B182" s="123">
        <f>[36]Loka!C15</f>
        <v>71.006493828999993</v>
      </c>
      <c r="C182" s="124">
        <f>[36]Loka!D15</f>
        <v>74.145038951999993</v>
      </c>
      <c r="D182" s="125">
        <f>B182*[35]Loka!C15</f>
        <v>21470872.597519189</v>
      </c>
    </row>
    <row r="183" spans="1:4" customFormat="1" x14ac:dyDescent="0.2">
      <c r="A183" s="62" t="s">
        <v>325</v>
      </c>
      <c r="B183" s="123">
        <f>[36]Marras!C15</f>
        <v>80.043658186000002</v>
      </c>
      <c r="C183" s="124">
        <f>[36]Marras!D15</f>
        <v>71.134584486999998</v>
      </c>
      <c r="D183" s="125">
        <f>B183*[35]Marras!C15</f>
        <v>20795982.745988287</v>
      </c>
    </row>
  </sheetData>
  <conditionalFormatting sqref="F3:I12 D3:D4 E70:IU140 A142:IU143 A141:XFD141 F30:I44 A152:IU152 A144:D144 A3:C140 IV57:IV58 A184:IU65536 E3:E69 J3:IU69">
    <cfRule type="cellIs" dxfId="1100" priority="1161" stopIfTrue="1" operator="lessThan">
      <formula>0</formula>
    </cfRule>
  </conditionalFormatting>
  <conditionalFormatting sqref="G43:I43">
    <cfRule type="cellIs" dxfId="1099" priority="1160" stopIfTrue="1" operator="lessThan">
      <formula>0</formula>
    </cfRule>
  </conditionalFormatting>
  <conditionalFormatting sqref="G43:I43">
    <cfRule type="cellIs" dxfId="1098" priority="1159" stopIfTrue="1" operator="lessThan">
      <formula>0</formula>
    </cfRule>
  </conditionalFormatting>
  <conditionalFormatting sqref="E125:IU140 D141:IU142 A142:C142 A143:IU143 A144:D144">
    <cfRule type="cellIs" dxfId="1097" priority="1158" stopIfTrue="1" operator="lessThan">
      <formula>0</formula>
    </cfRule>
  </conditionalFormatting>
  <conditionalFormatting sqref="F42:I44">
    <cfRule type="cellIs" dxfId="1096" priority="1157" stopIfTrue="1" operator="lessThan">
      <formula>0</formula>
    </cfRule>
  </conditionalFormatting>
  <conditionalFormatting sqref="F43:I44">
    <cfRule type="cellIs" dxfId="1095" priority="1156" stopIfTrue="1" operator="lessThan">
      <formula>0</formula>
    </cfRule>
  </conditionalFormatting>
  <conditionalFormatting sqref="F43:I44">
    <cfRule type="cellIs" dxfId="1094" priority="1155" stopIfTrue="1" operator="lessThan">
      <formula>0</formula>
    </cfRule>
  </conditionalFormatting>
  <conditionalFormatting sqref="F43:I44">
    <cfRule type="cellIs" dxfId="1093" priority="1154" stopIfTrue="1" operator="lessThan">
      <formula>0</formula>
    </cfRule>
  </conditionalFormatting>
  <conditionalFormatting sqref="F43:I44">
    <cfRule type="cellIs" dxfId="1092" priority="1153" stopIfTrue="1" operator="lessThan">
      <formula>0</formula>
    </cfRule>
  </conditionalFormatting>
  <conditionalFormatting sqref="F44:I44">
    <cfRule type="cellIs" dxfId="1091" priority="1152" stopIfTrue="1" operator="lessThan">
      <formula>0</formula>
    </cfRule>
  </conditionalFormatting>
  <conditionalFormatting sqref="A152:IU152">
    <cfRule type="cellIs" dxfId="1090" priority="1146" stopIfTrue="1" operator="lessThan">
      <formula>0</formula>
    </cfRule>
  </conditionalFormatting>
  <conditionalFormatting sqref="F44:I44">
    <cfRule type="cellIs" dxfId="1089" priority="1151" stopIfTrue="1" operator="lessThan">
      <formula>0</formula>
    </cfRule>
  </conditionalFormatting>
  <conditionalFormatting sqref="F44:I44">
    <cfRule type="cellIs" dxfId="1088" priority="1132" stopIfTrue="1" operator="lessThan">
      <formula>0</formula>
    </cfRule>
  </conditionalFormatting>
  <conditionalFormatting sqref="F44:I44">
    <cfRule type="cellIs" dxfId="1087" priority="1131" stopIfTrue="1" operator="lessThan">
      <formula>0</formula>
    </cfRule>
  </conditionalFormatting>
  <conditionalFormatting sqref="F44:I44">
    <cfRule type="cellIs" dxfId="1086" priority="1130" stopIfTrue="1" operator="lessThan">
      <formula>0</formula>
    </cfRule>
  </conditionalFormatting>
  <conditionalFormatting sqref="F44:I44">
    <cfRule type="cellIs" dxfId="1085" priority="1129" stopIfTrue="1" operator="lessThan">
      <formula>0</formula>
    </cfRule>
  </conditionalFormatting>
  <conditionalFormatting sqref="F44:I44">
    <cfRule type="cellIs" dxfId="1084" priority="1128" stopIfTrue="1" operator="lessThan">
      <formula>0</formula>
    </cfRule>
  </conditionalFormatting>
  <conditionalFormatting sqref="F44:I44">
    <cfRule type="cellIs" dxfId="1083" priority="1127" stopIfTrue="1" operator="lessThan">
      <formula>0</formula>
    </cfRule>
  </conditionalFormatting>
  <conditionalFormatting sqref="F44:I44">
    <cfRule type="cellIs" dxfId="1082" priority="1126" stopIfTrue="1" operator="lessThan">
      <formula>0</formula>
    </cfRule>
  </conditionalFormatting>
  <conditionalFormatting sqref="F44:I44">
    <cfRule type="cellIs" dxfId="1081" priority="1125" stopIfTrue="1" operator="lessThan">
      <formula>0</formula>
    </cfRule>
  </conditionalFormatting>
  <conditionalFormatting sqref="F44:I44">
    <cfRule type="cellIs" dxfId="1080" priority="1124" stopIfTrue="1" operator="lessThan">
      <formula>0</formula>
    </cfRule>
  </conditionalFormatting>
  <conditionalFormatting sqref="I44">
    <cfRule type="cellIs" dxfId="1079" priority="1123" stopIfTrue="1" operator="lessThan">
      <formula>0</formula>
    </cfRule>
  </conditionalFormatting>
  <conditionalFormatting sqref="F44:I44">
    <cfRule type="cellIs" dxfId="1078" priority="1118" stopIfTrue="1" operator="lessThan">
      <formula>0</formula>
    </cfRule>
  </conditionalFormatting>
  <conditionalFormatting sqref="F44:I44">
    <cfRule type="cellIs" dxfId="1077" priority="1117" stopIfTrue="1" operator="lessThan">
      <formula>0</formula>
    </cfRule>
  </conditionalFormatting>
  <conditionalFormatting sqref="F44:I44">
    <cfRule type="cellIs" dxfId="1076" priority="1116" stopIfTrue="1" operator="lessThan">
      <formula>0</formula>
    </cfRule>
  </conditionalFormatting>
  <conditionalFormatting sqref="F44:I44">
    <cfRule type="cellIs" dxfId="1075" priority="1115" stopIfTrue="1" operator="lessThan">
      <formula>0</formula>
    </cfRule>
  </conditionalFormatting>
  <conditionalFormatting sqref="F44:I44">
    <cfRule type="cellIs" dxfId="1074" priority="1114" stopIfTrue="1" operator="lessThan">
      <formula>0</formula>
    </cfRule>
  </conditionalFormatting>
  <conditionalFormatting sqref="F44:I44">
    <cfRule type="cellIs" dxfId="1073" priority="1113" stopIfTrue="1" operator="lessThan">
      <formula>0</formula>
    </cfRule>
  </conditionalFormatting>
  <conditionalFormatting sqref="F44:I44">
    <cfRule type="cellIs" dxfId="1072" priority="1112" stopIfTrue="1" operator="lessThan">
      <formula>0</formula>
    </cfRule>
  </conditionalFormatting>
  <conditionalFormatting sqref="F44:I44">
    <cfRule type="cellIs" dxfId="1071" priority="1111" stopIfTrue="1" operator="lessThan">
      <formula>0</formula>
    </cfRule>
  </conditionalFormatting>
  <conditionalFormatting sqref="F44:I44">
    <cfRule type="cellIs" dxfId="1070" priority="1110" stopIfTrue="1" operator="lessThan">
      <formula>0</formula>
    </cfRule>
  </conditionalFormatting>
  <conditionalFormatting sqref="F44:I44">
    <cfRule type="cellIs" dxfId="1069" priority="1109" stopIfTrue="1" operator="lessThan">
      <formula>0</formula>
    </cfRule>
  </conditionalFormatting>
  <conditionalFormatting sqref="F44:I44">
    <cfRule type="cellIs" dxfId="1068" priority="1108" stopIfTrue="1" operator="lessThan">
      <formula>0</formula>
    </cfRule>
  </conditionalFormatting>
  <conditionalFormatting sqref="F44:I44">
    <cfRule type="cellIs" dxfId="1067" priority="1107" stopIfTrue="1" operator="lessThan">
      <formula>0</formula>
    </cfRule>
  </conditionalFormatting>
  <conditionalFormatting sqref="F44:I44">
    <cfRule type="cellIs" dxfId="1066" priority="1106" stopIfTrue="1" operator="lessThan">
      <formula>0</formula>
    </cfRule>
  </conditionalFormatting>
  <conditionalFormatting sqref="F44:I44">
    <cfRule type="cellIs" dxfId="1065" priority="1105" stopIfTrue="1" operator="lessThan">
      <formula>0</formula>
    </cfRule>
  </conditionalFormatting>
  <conditionalFormatting sqref="F44:I44">
    <cfRule type="cellIs" dxfId="1064" priority="1104" stopIfTrue="1" operator="lessThan">
      <formula>0</formula>
    </cfRule>
  </conditionalFormatting>
  <conditionalFormatting sqref="F44:I44">
    <cfRule type="cellIs" dxfId="1063" priority="1103" stopIfTrue="1" operator="lessThan">
      <formula>0</formula>
    </cfRule>
  </conditionalFormatting>
  <conditionalFormatting sqref="F44:I44">
    <cfRule type="cellIs" dxfId="1062" priority="1102" stopIfTrue="1" operator="lessThan">
      <formula>0</formula>
    </cfRule>
  </conditionalFormatting>
  <conditionalFormatting sqref="F44:I44">
    <cfRule type="cellIs" dxfId="1061" priority="1101" stopIfTrue="1" operator="lessThan">
      <formula>0</formula>
    </cfRule>
  </conditionalFormatting>
  <conditionalFormatting sqref="I44">
    <cfRule type="cellIs" dxfId="1060" priority="1100" stopIfTrue="1" operator="lessThan">
      <formula>0</formula>
    </cfRule>
  </conditionalFormatting>
  <conditionalFormatting sqref="F44:I44">
    <cfRule type="cellIs" dxfId="1059" priority="1099" stopIfTrue="1" operator="lessThan">
      <formula>0</formula>
    </cfRule>
  </conditionalFormatting>
  <conditionalFormatting sqref="F44:I44">
    <cfRule type="cellIs" dxfId="1058" priority="1098" stopIfTrue="1" operator="lessThan">
      <formula>0</formula>
    </cfRule>
  </conditionalFormatting>
  <conditionalFormatting sqref="F44:I44">
    <cfRule type="cellIs" dxfId="1057" priority="1097" stopIfTrue="1" operator="lessThan">
      <formula>0</formula>
    </cfRule>
  </conditionalFormatting>
  <conditionalFormatting sqref="F44:I44">
    <cfRule type="cellIs" dxfId="1056" priority="1096" stopIfTrue="1" operator="lessThan">
      <formula>0</formula>
    </cfRule>
  </conditionalFormatting>
  <conditionalFormatting sqref="F44:I44">
    <cfRule type="cellIs" dxfId="1055" priority="1095" stopIfTrue="1" operator="lessThan">
      <formula>0</formula>
    </cfRule>
  </conditionalFormatting>
  <conditionalFormatting sqref="F44:I44">
    <cfRule type="cellIs" dxfId="1054" priority="1094" stopIfTrue="1" operator="lessThan">
      <formula>0</formula>
    </cfRule>
  </conditionalFormatting>
  <conditionalFormatting sqref="F44:I44">
    <cfRule type="cellIs" dxfId="1053" priority="1093" stopIfTrue="1" operator="lessThan">
      <formula>0</formula>
    </cfRule>
  </conditionalFormatting>
  <conditionalFormatting sqref="F44:I44">
    <cfRule type="cellIs" dxfId="1052" priority="1092" stopIfTrue="1" operator="lessThan">
      <formula>0</formula>
    </cfRule>
  </conditionalFormatting>
  <conditionalFormatting sqref="F44:I44">
    <cfRule type="cellIs" dxfId="1051" priority="1091" stopIfTrue="1" operator="lessThan">
      <formula>0</formula>
    </cfRule>
  </conditionalFormatting>
  <conditionalFormatting sqref="F44:I44">
    <cfRule type="cellIs" dxfId="1050" priority="1090" stopIfTrue="1" operator="lessThan">
      <formula>0</formula>
    </cfRule>
  </conditionalFormatting>
  <conditionalFormatting sqref="F44:I44">
    <cfRule type="cellIs" dxfId="1049" priority="1089" stopIfTrue="1" operator="lessThan">
      <formula>0</formula>
    </cfRule>
  </conditionalFormatting>
  <conditionalFormatting sqref="F44:I44">
    <cfRule type="cellIs" dxfId="1048" priority="1088" stopIfTrue="1" operator="lessThan">
      <formula>0</formula>
    </cfRule>
  </conditionalFormatting>
  <conditionalFormatting sqref="F44:I44">
    <cfRule type="cellIs" dxfId="1047" priority="1087" stopIfTrue="1" operator="lessThan">
      <formula>0</formula>
    </cfRule>
  </conditionalFormatting>
  <conditionalFormatting sqref="F44:I44">
    <cfRule type="cellIs" dxfId="1046" priority="1086" stopIfTrue="1" operator="lessThan">
      <formula>0</formula>
    </cfRule>
  </conditionalFormatting>
  <conditionalFormatting sqref="F44:I44">
    <cfRule type="cellIs" dxfId="1045" priority="1085" stopIfTrue="1" operator="lessThan">
      <formula>0</formula>
    </cfRule>
  </conditionalFormatting>
  <conditionalFormatting sqref="F44:I44">
    <cfRule type="cellIs" dxfId="1044" priority="1084" stopIfTrue="1" operator="lessThan">
      <formula>0</formula>
    </cfRule>
  </conditionalFormatting>
  <conditionalFormatting sqref="F44:I44">
    <cfRule type="cellIs" dxfId="1043" priority="1083" stopIfTrue="1" operator="lessThan">
      <formula>0</formula>
    </cfRule>
  </conditionalFormatting>
  <conditionalFormatting sqref="F44:I44">
    <cfRule type="cellIs" dxfId="1042" priority="1082" stopIfTrue="1" operator="lessThan">
      <formula>0</formula>
    </cfRule>
  </conditionalFormatting>
  <conditionalFormatting sqref="I44">
    <cfRule type="cellIs" dxfId="1041" priority="1081" stopIfTrue="1" operator="lessThan">
      <formula>0</formula>
    </cfRule>
  </conditionalFormatting>
  <conditionalFormatting sqref="F3:I4 E3:E56 J3:J56 L3:IV56 K3:K42 K44:K56 D105:D143 IW105:XFD143 F13:I44 A152:XFD152 A144:D144 D3:D4 E70:IV143 A184:XFD65536 E59:E69 J59:IV69">
    <cfRule type="cellIs" dxfId="1040" priority="1043" stopIfTrue="1" operator="lessThan">
      <formula>0</formula>
    </cfRule>
  </conditionalFormatting>
  <conditionalFormatting sqref="A135:XFD135">
    <cfRule type="cellIs" dxfId="1039" priority="1042" stopIfTrue="1" operator="lessThan">
      <formula>0</formula>
    </cfRule>
  </conditionalFormatting>
  <conditionalFormatting sqref="F44:I44">
    <cfRule type="cellIs" dxfId="1038" priority="1041" stopIfTrue="1" operator="lessThan">
      <formula>0</formula>
    </cfRule>
  </conditionalFormatting>
  <conditionalFormatting sqref="A136:XFD136">
    <cfRule type="cellIs" dxfId="1037" priority="1040" stopIfTrue="1" operator="lessThan">
      <formula>0</formula>
    </cfRule>
  </conditionalFormatting>
  <conditionalFormatting sqref="F44:I44">
    <cfRule type="cellIs" dxfId="1036" priority="1039" stopIfTrue="1" operator="lessThan">
      <formula>0</formula>
    </cfRule>
  </conditionalFormatting>
  <conditionalFormatting sqref="A137:XFD137">
    <cfRule type="cellIs" dxfId="1035" priority="1037" stopIfTrue="1" operator="lessThan">
      <formula>0</formula>
    </cfRule>
  </conditionalFormatting>
  <conditionalFormatting sqref="A138:IU138">
    <cfRule type="cellIs" dxfId="1034" priority="1036" stopIfTrue="1" operator="lessThan">
      <formula>0</formula>
    </cfRule>
  </conditionalFormatting>
  <conditionalFormatting sqref="A138:XFD138">
    <cfRule type="cellIs" dxfId="1033" priority="1035" stopIfTrue="1" operator="lessThan">
      <formula>0</formula>
    </cfRule>
  </conditionalFormatting>
  <conditionalFormatting sqref="A139:XFD139">
    <cfRule type="cellIs" dxfId="1032" priority="1034" stopIfTrue="1" operator="lessThan">
      <formula>0</formula>
    </cfRule>
  </conditionalFormatting>
  <conditionalFormatting sqref="A140:XFD140">
    <cfRule type="cellIs" dxfId="1031" priority="1033" stopIfTrue="1" operator="lessThan">
      <formula>0</formula>
    </cfRule>
  </conditionalFormatting>
  <conditionalFormatting sqref="A140:IU140">
    <cfRule type="cellIs" dxfId="1030" priority="1032" stopIfTrue="1" operator="lessThan">
      <formula>0</formula>
    </cfRule>
  </conditionalFormatting>
  <conditionalFormatting sqref="A141:XFD141">
    <cfRule type="cellIs" dxfId="1029" priority="1031" stopIfTrue="1" operator="lessThan">
      <formula>0</formula>
    </cfRule>
  </conditionalFormatting>
  <conditionalFormatting sqref="A141:IU141">
    <cfRule type="cellIs" dxfId="1028" priority="1030" stopIfTrue="1" operator="lessThan">
      <formula>0</formula>
    </cfRule>
  </conditionalFormatting>
  <conditionalFormatting sqref="A142:XFD142">
    <cfRule type="cellIs" dxfId="1027" priority="1029" stopIfTrue="1" operator="lessThan">
      <formula>0</formula>
    </cfRule>
  </conditionalFormatting>
  <conditionalFormatting sqref="A142:IU142">
    <cfRule type="cellIs" dxfId="1026" priority="1028" stopIfTrue="1" operator="lessThan">
      <formula>0</formula>
    </cfRule>
  </conditionalFormatting>
  <conditionalFormatting sqref="A143:XFD143 A144:D144">
    <cfRule type="cellIs" dxfId="1025" priority="1027" stopIfTrue="1" operator="lessThan">
      <formula>0</formula>
    </cfRule>
  </conditionalFormatting>
  <conditionalFormatting sqref="A143:IU143 A144:D144">
    <cfRule type="cellIs" dxfId="1024" priority="1026" stopIfTrue="1" operator="lessThan">
      <formula>0</formula>
    </cfRule>
  </conditionalFormatting>
  <conditionalFormatting sqref="E144:IU144">
    <cfRule type="cellIs" dxfId="1023" priority="1025" stopIfTrue="1" operator="lessThan">
      <formula>0</formula>
    </cfRule>
  </conditionalFormatting>
  <conditionalFormatting sqref="A145:XFD145">
    <cfRule type="cellIs" dxfId="1022" priority="1024" stopIfTrue="1" operator="lessThan">
      <formula>0</formula>
    </cfRule>
  </conditionalFormatting>
  <conditionalFormatting sqref="A145:IU145">
    <cfRule type="cellIs" dxfId="1021" priority="1023" stopIfTrue="1" operator="lessThan">
      <formula>0</formula>
    </cfRule>
  </conditionalFormatting>
  <conditionalFormatting sqref="A146:XFD146">
    <cfRule type="cellIs" dxfId="1020" priority="1022" stopIfTrue="1" operator="lessThan">
      <formula>0</formula>
    </cfRule>
  </conditionalFormatting>
  <conditionalFormatting sqref="A146:IU146">
    <cfRule type="cellIs" dxfId="1019" priority="1021" stopIfTrue="1" operator="lessThan">
      <formula>0</formula>
    </cfRule>
  </conditionalFormatting>
  <conditionalFormatting sqref="A147:XFD147">
    <cfRule type="cellIs" dxfId="1018" priority="1020" stopIfTrue="1" operator="lessThan">
      <formula>0</formula>
    </cfRule>
  </conditionalFormatting>
  <conditionalFormatting sqref="A147:IU147">
    <cfRule type="cellIs" dxfId="1017" priority="1019" stopIfTrue="1" operator="lessThan">
      <formula>0</formula>
    </cfRule>
  </conditionalFormatting>
  <conditionalFormatting sqref="A148:XFD148">
    <cfRule type="cellIs" dxfId="1016" priority="1018" stopIfTrue="1" operator="lessThan">
      <formula>0</formula>
    </cfRule>
  </conditionalFormatting>
  <conditionalFormatting sqref="A148:IU148">
    <cfRule type="cellIs" dxfId="1015" priority="1017" stopIfTrue="1" operator="lessThan">
      <formula>0</formula>
    </cfRule>
  </conditionalFormatting>
  <conditionalFormatting sqref="F45:I45">
    <cfRule type="cellIs" dxfId="1014" priority="1016" stopIfTrue="1" operator="lessThan">
      <formula>0</formula>
    </cfRule>
  </conditionalFormatting>
  <conditionalFormatting sqref="A149:XFD149">
    <cfRule type="cellIs" dxfId="1013" priority="1015" stopIfTrue="1" operator="lessThan">
      <formula>0</formula>
    </cfRule>
  </conditionalFormatting>
  <conditionalFormatting sqref="A149:IU149">
    <cfRule type="cellIs" dxfId="1012" priority="1014" stopIfTrue="1" operator="lessThan">
      <formula>0</formula>
    </cfRule>
  </conditionalFormatting>
  <conditionalFormatting sqref="A150:XFD150">
    <cfRule type="cellIs" dxfId="1011" priority="1011" stopIfTrue="1" operator="lessThan">
      <formula>0</formula>
    </cfRule>
  </conditionalFormatting>
  <conditionalFormatting sqref="A1:IU2">
    <cfRule type="cellIs" dxfId="1010" priority="1012" stopIfTrue="1" operator="lessThan">
      <formula>0</formula>
    </cfRule>
  </conditionalFormatting>
  <conditionalFormatting sqref="A150:IU150">
    <cfRule type="cellIs" dxfId="1009" priority="1010" stopIfTrue="1" operator="lessThan">
      <formula>0</formula>
    </cfRule>
  </conditionalFormatting>
  <conditionalFormatting sqref="A151:XFD151">
    <cfRule type="cellIs" dxfId="1008" priority="1005" stopIfTrue="1" operator="lessThan">
      <formula>0</formula>
    </cfRule>
  </conditionalFormatting>
  <conditionalFormatting sqref="A151:IU151">
    <cfRule type="cellIs" dxfId="1007" priority="1004" stopIfTrue="1" operator="lessThan">
      <formula>0</formula>
    </cfRule>
  </conditionalFormatting>
  <conditionalFormatting sqref="A152:IU152">
    <cfRule type="cellIs" dxfId="1006" priority="1003" stopIfTrue="1" operator="lessThan">
      <formula>0</formula>
    </cfRule>
  </conditionalFormatting>
  <conditionalFormatting sqref="A152:IU152">
    <cfRule type="cellIs" dxfId="1005" priority="1002" stopIfTrue="1" operator="lessThan">
      <formula>0</formula>
    </cfRule>
  </conditionalFormatting>
  <conditionalFormatting sqref="A152:XFD152">
    <cfRule type="cellIs" dxfId="1004" priority="1001" stopIfTrue="1" operator="lessThan">
      <formula>0</formula>
    </cfRule>
  </conditionalFormatting>
  <conditionalFormatting sqref="A152:XFD152">
    <cfRule type="cellIs" dxfId="1003" priority="1000" stopIfTrue="1" operator="lessThan">
      <formula>0</formula>
    </cfRule>
  </conditionalFormatting>
  <conditionalFormatting sqref="A152:IU152">
    <cfRule type="cellIs" dxfId="1002" priority="999" stopIfTrue="1" operator="lessThan">
      <formula>0</formula>
    </cfRule>
  </conditionalFormatting>
  <conditionalFormatting sqref="A153:IU153">
    <cfRule type="cellIs" dxfId="1001" priority="996" stopIfTrue="1" operator="lessThan">
      <formula>0</formula>
    </cfRule>
  </conditionalFormatting>
  <conditionalFormatting sqref="A153:IU153">
    <cfRule type="cellIs" dxfId="1000" priority="995" stopIfTrue="1" operator="lessThan">
      <formula>0</formula>
    </cfRule>
  </conditionalFormatting>
  <conditionalFormatting sqref="A153:IU153">
    <cfRule type="cellIs" dxfId="999" priority="994" stopIfTrue="1" operator="lessThan">
      <formula>0</formula>
    </cfRule>
  </conditionalFormatting>
  <conditionalFormatting sqref="A153:IU153">
    <cfRule type="cellIs" dxfId="998" priority="993" stopIfTrue="1" operator="lessThan">
      <formula>0</formula>
    </cfRule>
  </conditionalFormatting>
  <conditionalFormatting sqref="A153:XFD153">
    <cfRule type="cellIs" dxfId="997" priority="992" stopIfTrue="1" operator="lessThan">
      <formula>0</formula>
    </cfRule>
  </conditionalFormatting>
  <conditionalFormatting sqref="A153:IU153">
    <cfRule type="cellIs" dxfId="996" priority="991" stopIfTrue="1" operator="lessThan">
      <formula>0</formula>
    </cfRule>
  </conditionalFormatting>
  <conditionalFormatting sqref="A153:XFD153">
    <cfRule type="cellIs" dxfId="995" priority="990" stopIfTrue="1" operator="lessThan">
      <formula>0</formula>
    </cfRule>
  </conditionalFormatting>
  <conditionalFormatting sqref="A153:IU153">
    <cfRule type="cellIs" dxfId="994" priority="989" stopIfTrue="1" operator="lessThan">
      <formula>0</formula>
    </cfRule>
  </conditionalFormatting>
  <conditionalFormatting sqref="A154:IU154">
    <cfRule type="cellIs" dxfId="993" priority="986" stopIfTrue="1" operator="lessThan">
      <formula>0</formula>
    </cfRule>
  </conditionalFormatting>
  <conditionalFormatting sqref="A154:IU154">
    <cfRule type="cellIs" dxfId="992" priority="985" stopIfTrue="1" operator="lessThan">
      <formula>0</formula>
    </cfRule>
  </conditionalFormatting>
  <conditionalFormatting sqref="A154:IU154">
    <cfRule type="cellIs" dxfId="991" priority="984" stopIfTrue="1" operator="lessThan">
      <formula>0</formula>
    </cfRule>
  </conditionalFormatting>
  <conditionalFormatting sqref="A154:IU154">
    <cfRule type="cellIs" dxfId="990" priority="983" stopIfTrue="1" operator="lessThan">
      <formula>0</formula>
    </cfRule>
  </conditionalFormatting>
  <conditionalFormatting sqref="A154:XFD154">
    <cfRule type="cellIs" dxfId="989" priority="982" stopIfTrue="1" operator="lessThan">
      <formula>0</formula>
    </cfRule>
  </conditionalFormatting>
  <conditionalFormatting sqref="A154:IU154">
    <cfRule type="cellIs" dxfId="988" priority="981" stopIfTrue="1" operator="lessThan">
      <formula>0</formula>
    </cfRule>
  </conditionalFormatting>
  <conditionalFormatting sqref="A154:IU154">
    <cfRule type="cellIs" dxfId="987" priority="980" stopIfTrue="1" operator="lessThan">
      <formula>0</formula>
    </cfRule>
  </conditionalFormatting>
  <conditionalFormatting sqref="A154:IU154">
    <cfRule type="cellIs" dxfId="986" priority="979" stopIfTrue="1" operator="lessThan">
      <formula>0</formula>
    </cfRule>
  </conditionalFormatting>
  <conditionalFormatting sqref="A154:IU154">
    <cfRule type="cellIs" dxfId="985" priority="978" stopIfTrue="1" operator="lessThan">
      <formula>0</formula>
    </cfRule>
  </conditionalFormatting>
  <conditionalFormatting sqref="A154:XFD154">
    <cfRule type="cellIs" dxfId="984" priority="977" stopIfTrue="1" operator="lessThan">
      <formula>0</formula>
    </cfRule>
  </conditionalFormatting>
  <conditionalFormatting sqref="A154:IU154">
    <cfRule type="cellIs" dxfId="983" priority="976" stopIfTrue="1" operator="lessThan">
      <formula>0</formula>
    </cfRule>
  </conditionalFormatting>
  <conditionalFormatting sqref="A155:IU155">
    <cfRule type="cellIs" dxfId="982" priority="973" stopIfTrue="1" operator="lessThan">
      <formula>0</formula>
    </cfRule>
  </conditionalFormatting>
  <conditionalFormatting sqref="A155:IU155">
    <cfRule type="cellIs" dxfId="981" priority="972" stopIfTrue="1" operator="lessThan">
      <formula>0</formula>
    </cfRule>
  </conditionalFormatting>
  <conditionalFormatting sqref="A155:IU155">
    <cfRule type="cellIs" dxfId="980" priority="971" stopIfTrue="1" operator="lessThan">
      <formula>0</formula>
    </cfRule>
  </conditionalFormatting>
  <conditionalFormatting sqref="A155:IU155">
    <cfRule type="cellIs" dxfId="979" priority="970" stopIfTrue="1" operator="lessThan">
      <formula>0</formula>
    </cfRule>
  </conditionalFormatting>
  <conditionalFormatting sqref="A155:XFD155">
    <cfRule type="cellIs" dxfId="978" priority="969" stopIfTrue="1" operator="lessThan">
      <formula>0</formula>
    </cfRule>
  </conditionalFormatting>
  <conditionalFormatting sqref="A155:IU155">
    <cfRule type="cellIs" dxfId="977" priority="968" stopIfTrue="1" operator="lessThan">
      <formula>0</formula>
    </cfRule>
  </conditionalFormatting>
  <conditionalFormatting sqref="A155:IU155">
    <cfRule type="cellIs" dxfId="976" priority="967" stopIfTrue="1" operator="lessThan">
      <formula>0</formula>
    </cfRule>
  </conditionalFormatting>
  <conditionalFormatting sqref="A155:IU155">
    <cfRule type="cellIs" dxfId="975" priority="966" stopIfTrue="1" operator="lessThan">
      <formula>0</formula>
    </cfRule>
  </conditionalFormatting>
  <conditionalFormatting sqref="A155:IU155">
    <cfRule type="cellIs" dxfId="974" priority="965" stopIfTrue="1" operator="lessThan">
      <formula>0</formula>
    </cfRule>
  </conditionalFormatting>
  <conditionalFormatting sqref="A155:IU155">
    <cfRule type="cellIs" dxfId="973" priority="964" stopIfTrue="1" operator="lessThan">
      <formula>0</formula>
    </cfRule>
  </conditionalFormatting>
  <conditionalFormatting sqref="A155:IU155">
    <cfRule type="cellIs" dxfId="972" priority="963" stopIfTrue="1" operator="lessThan">
      <formula>0</formula>
    </cfRule>
  </conditionalFormatting>
  <conditionalFormatting sqref="A155:IU155">
    <cfRule type="cellIs" dxfId="971" priority="962" stopIfTrue="1" operator="lessThan">
      <formula>0</formula>
    </cfRule>
  </conditionalFormatting>
  <conditionalFormatting sqref="A155:XFD155">
    <cfRule type="cellIs" dxfId="970" priority="961" stopIfTrue="1" operator="lessThan">
      <formula>0</formula>
    </cfRule>
  </conditionalFormatting>
  <conditionalFormatting sqref="A155:IU155">
    <cfRule type="cellIs" dxfId="969" priority="960" stopIfTrue="1" operator="lessThan">
      <formula>0</formula>
    </cfRule>
  </conditionalFormatting>
  <conditionalFormatting sqref="A156:IU156">
    <cfRule type="cellIs" dxfId="968" priority="955" stopIfTrue="1" operator="lessThan">
      <formula>0</formula>
    </cfRule>
  </conditionalFormatting>
  <conditionalFormatting sqref="A156:IU156">
    <cfRule type="cellIs" dxfId="967" priority="954" stopIfTrue="1" operator="lessThan">
      <formula>0</formula>
    </cfRule>
  </conditionalFormatting>
  <conditionalFormatting sqref="A156:IU156">
    <cfRule type="cellIs" dxfId="966" priority="953" stopIfTrue="1" operator="lessThan">
      <formula>0</formula>
    </cfRule>
  </conditionalFormatting>
  <conditionalFormatting sqref="A156:IU156">
    <cfRule type="cellIs" dxfId="965" priority="952" stopIfTrue="1" operator="lessThan">
      <formula>0</formula>
    </cfRule>
  </conditionalFormatting>
  <conditionalFormatting sqref="A156:IU156">
    <cfRule type="cellIs" dxfId="964" priority="951" stopIfTrue="1" operator="lessThan">
      <formula>0</formula>
    </cfRule>
  </conditionalFormatting>
  <conditionalFormatting sqref="A156:XFD156">
    <cfRule type="cellIs" dxfId="963" priority="950" stopIfTrue="1" operator="lessThan">
      <formula>0</formula>
    </cfRule>
  </conditionalFormatting>
  <conditionalFormatting sqref="A156:IU156">
    <cfRule type="cellIs" dxfId="962" priority="949" stopIfTrue="1" operator="lessThan">
      <formula>0</formula>
    </cfRule>
  </conditionalFormatting>
  <conditionalFormatting sqref="A156:IU156">
    <cfRule type="cellIs" dxfId="961" priority="948" stopIfTrue="1" operator="lessThan">
      <formula>0</formula>
    </cfRule>
  </conditionalFormatting>
  <conditionalFormatting sqref="A156:IU156">
    <cfRule type="cellIs" dxfId="960" priority="947" stopIfTrue="1" operator="lessThan">
      <formula>0</formula>
    </cfRule>
  </conditionalFormatting>
  <conditionalFormatting sqref="A156:IU156">
    <cfRule type="cellIs" dxfId="959" priority="946" stopIfTrue="1" operator="lessThan">
      <formula>0</formula>
    </cfRule>
  </conditionalFormatting>
  <conditionalFormatting sqref="A156:IU156">
    <cfRule type="cellIs" dxfId="958" priority="945" stopIfTrue="1" operator="lessThan">
      <formula>0</formula>
    </cfRule>
  </conditionalFormatting>
  <conditionalFormatting sqref="A156:IU156">
    <cfRule type="cellIs" dxfId="957" priority="944" stopIfTrue="1" operator="lessThan">
      <formula>0</formula>
    </cfRule>
  </conditionalFormatting>
  <conditionalFormatting sqref="A156:IU156">
    <cfRule type="cellIs" dxfId="956" priority="943" stopIfTrue="1" operator="lessThan">
      <formula>0</formula>
    </cfRule>
  </conditionalFormatting>
  <conditionalFormatting sqref="A156:IU156">
    <cfRule type="cellIs" dxfId="955" priority="942" stopIfTrue="1" operator="lessThan">
      <formula>0</formula>
    </cfRule>
  </conditionalFormatting>
  <conditionalFormatting sqref="A156:IU156">
    <cfRule type="cellIs" dxfId="954" priority="941" stopIfTrue="1" operator="lessThan">
      <formula>0</formula>
    </cfRule>
  </conditionalFormatting>
  <conditionalFormatting sqref="A156:IU156">
    <cfRule type="cellIs" dxfId="953" priority="940" stopIfTrue="1" operator="lessThan">
      <formula>0</formula>
    </cfRule>
  </conditionalFormatting>
  <conditionalFormatting sqref="A156:XFD156">
    <cfRule type="cellIs" dxfId="952" priority="939" stopIfTrue="1" operator="lessThan">
      <formula>0</formula>
    </cfRule>
  </conditionalFormatting>
  <conditionalFormatting sqref="A156:IU156">
    <cfRule type="cellIs" dxfId="951" priority="938" stopIfTrue="1" operator="lessThan">
      <formula>0</formula>
    </cfRule>
  </conditionalFormatting>
  <conditionalFormatting sqref="A157:IU157">
    <cfRule type="cellIs" dxfId="950" priority="937" stopIfTrue="1" operator="lessThan">
      <formula>0</formula>
    </cfRule>
  </conditionalFormatting>
  <conditionalFormatting sqref="A157:IU157">
    <cfRule type="cellIs" dxfId="949" priority="936" stopIfTrue="1" operator="lessThan">
      <formula>0</formula>
    </cfRule>
  </conditionalFormatting>
  <conditionalFormatting sqref="A157:IU157">
    <cfRule type="cellIs" dxfId="948" priority="935" stopIfTrue="1" operator="lessThan">
      <formula>0</formula>
    </cfRule>
  </conditionalFormatting>
  <conditionalFormatting sqref="A157:IU157">
    <cfRule type="cellIs" dxfId="947" priority="934" stopIfTrue="1" operator="lessThan">
      <formula>0</formula>
    </cfRule>
  </conditionalFormatting>
  <conditionalFormatting sqref="A157:IU157">
    <cfRule type="cellIs" dxfId="946" priority="933" stopIfTrue="1" operator="lessThan">
      <formula>0</formula>
    </cfRule>
  </conditionalFormatting>
  <conditionalFormatting sqref="A157:XFD157">
    <cfRule type="cellIs" dxfId="945" priority="932" stopIfTrue="1" operator="lessThan">
      <formula>0</formula>
    </cfRule>
  </conditionalFormatting>
  <conditionalFormatting sqref="A157:IU157">
    <cfRule type="cellIs" dxfId="944" priority="931" stopIfTrue="1" operator="lessThan">
      <formula>0</formula>
    </cfRule>
  </conditionalFormatting>
  <conditionalFormatting sqref="A157:IU157">
    <cfRule type="cellIs" dxfId="943" priority="930" stopIfTrue="1" operator="lessThan">
      <formula>0</formula>
    </cfRule>
  </conditionalFormatting>
  <conditionalFormatting sqref="A157:IU157">
    <cfRule type="cellIs" dxfId="942" priority="929" stopIfTrue="1" operator="lessThan">
      <formula>0</formula>
    </cfRule>
  </conditionalFormatting>
  <conditionalFormatting sqref="A157:IU157">
    <cfRule type="cellIs" dxfId="941" priority="928" stopIfTrue="1" operator="lessThan">
      <formula>0</formula>
    </cfRule>
  </conditionalFormatting>
  <conditionalFormatting sqref="A157:IU157">
    <cfRule type="cellIs" dxfId="940" priority="927" stopIfTrue="1" operator="lessThan">
      <formula>0</formula>
    </cfRule>
  </conditionalFormatting>
  <conditionalFormatting sqref="A157:IU157">
    <cfRule type="cellIs" dxfId="939" priority="926" stopIfTrue="1" operator="lessThan">
      <formula>0</formula>
    </cfRule>
  </conditionalFormatting>
  <conditionalFormatting sqref="A157:IU157">
    <cfRule type="cellIs" dxfId="938" priority="925" stopIfTrue="1" operator="lessThan">
      <formula>0</formula>
    </cfRule>
  </conditionalFormatting>
  <conditionalFormatting sqref="A157:IU157">
    <cfRule type="cellIs" dxfId="937" priority="924" stopIfTrue="1" operator="lessThan">
      <formula>0</formula>
    </cfRule>
  </conditionalFormatting>
  <conditionalFormatting sqref="A157:IU157">
    <cfRule type="cellIs" dxfId="936" priority="923" stopIfTrue="1" operator="lessThan">
      <formula>0</formula>
    </cfRule>
  </conditionalFormatting>
  <conditionalFormatting sqref="A157:IU157">
    <cfRule type="cellIs" dxfId="935" priority="922" stopIfTrue="1" operator="lessThan">
      <formula>0</formula>
    </cfRule>
  </conditionalFormatting>
  <conditionalFormatting sqref="A157:IU157">
    <cfRule type="cellIs" dxfId="934" priority="921" stopIfTrue="1" operator="lessThan">
      <formula>0</formula>
    </cfRule>
  </conditionalFormatting>
  <conditionalFormatting sqref="A157:IU157">
    <cfRule type="cellIs" dxfId="933" priority="920" stopIfTrue="1" operator="lessThan">
      <formula>0</formula>
    </cfRule>
  </conditionalFormatting>
  <conditionalFormatting sqref="A157:IU157">
    <cfRule type="cellIs" dxfId="932" priority="919" stopIfTrue="1" operator="lessThan">
      <formula>0</formula>
    </cfRule>
  </conditionalFormatting>
  <conditionalFormatting sqref="A157:IU157">
    <cfRule type="cellIs" dxfId="931" priority="918" stopIfTrue="1" operator="lessThan">
      <formula>0</formula>
    </cfRule>
  </conditionalFormatting>
  <conditionalFormatting sqref="A157:XFD157">
    <cfRule type="cellIs" dxfId="930" priority="917" stopIfTrue="1" operator="lessThan">
      <formula>0</formula>
    </cfRule>
  </conditionalFormatting>
  <conditionalFormatting sqref="A157:IU157">
    <cfRule type="cellIs" dxfId="929" priority="916" stopIfTrue="1" operator="lessThan">
      <formula>0</formula>
    </cfRule>
  </conditionalFormatting>
  <conditionalFormatting sqref="A158:XFD158">
    <cfRule type="cellIs" dxfId="928" priority="913" stopIfTrue="1" operator="lessThan">
      <formula>0</formula>
    </cfRule>
  </conditionalFormatting>
  <conditionalFormatting sqref="A158:XFD158">
    <cfRule type="cellIs" dxfId="927" priority="912" stopIfTrue="1" operator="lessThan">
      <formula>0</formula>
    </cfRule>
  </conditionalFormatting>
  <conditionalFormatting sqref="A158:XFD158">
    <cfRule type="cellIs" dxfId="926" priority="911" stopIfTrue="1" operator="lessThan">
      <formula>0</formula>
    </cfRule>
  </conditionalFormatting>
  <conditionalFormatting sqref="A158:XFD158">
    <cfRule type="cellIs" dxfId="925" priority="910" stopIfTrue="1" operator="lessThan">
      <formula>0</formula>
    </cfRule>
  </conditionalFormatting>
  <conditionalFormatting sqref="A158:XFD158">
    <cfRule type="cellIs" dxfId="924" priority="909" stopIfTrue="1" operator="lessThan">
      <formula>0</formula>
    </cfRule>
  </conditionalFormatting>
  <conditionalFormatting sqref="A158:XFD158">
    <cfRule type="cellIs" dxfId="923" priority="908" stopIfTrue="1" operator="lessThan">
      <formula>0</formula>
    </cfRule>
  </conditionalFormatting>
  <conditionalFormatting sqref="A158:XFD158">
    <cfRule type="cellIs" dxfId="922" priority="907" stopIfTrue="1" operator="lessThan">
      <formula>0</formula>
    </cfRule>
  </conditionalFormatting>
  <conditionalFormatting sqref="A158:XFD158">
    <cfRule type="cellIs" dxfId="921" priority="906" stopIfTrue="1" operator="lessThan">
      <formula>0</formula>
    </cfRule>
  </conditionalFormatting>
  <conditionalFormatting sqref="A158:XFD158">
    <cfRule type="cellIs" dxfId="920" priority="905" stopIfTrue="1" operator="lessThan">
      <formula>0</formula>
    </cfRule>
  </conditionalFormatting>
  <conditionalFormatting sqref="A158:XFD158">
    <cfRule type="cellIs" dxfId="919" priority="904" stopIfTrue="1" operator="lessThan">
      <formula>0</formula>
    </cfRule>
  </conditionalFormatting>
  <conditionalFormatting sqref="A158:XFD158">
    <cfRule type="cellIs" dxfId="918" priority="903" stopIfTrue="1" operator="lessThan">
      <formula>0</formula>
    </cfRule>
  </conditionalFormatting>
  <conditionalFormatting sqref="A158:XFD158">
    <cfRule type="cellIs" dxfId="917" priority="902" stopIfTrue="1" operator="lessThan">
      <formula>0</formula>
    </cfRule>
  </conditionalFormatting>
  <conditionalFormatting sqref="A158:XFD158">
    <cfRule type="cellIs" dxfId="916" priority="901" stopIfTrue="1" operator="lessThan">
      <formula>0</formula>
    </cfRule>
  </conditionalFormatting>
  <conditionalFormatting sqref="A158:XFD158">
    <cfRule type="cellIs" dxfId="915" priority="900" stopIfTrue="1" operator="lessThan">
      <formula>0</formula>
    </cfRule>
  </conditionalFormatting>
  <conditionalFormatting sqref="A158:XFD158">
    <cfRule type="cellIs" dxfId="914" priority="899" stopIfTrue="1" operator="lessThan">
      <formula>0</formula>
    </cfRule>
  </conditionalFormatting>
  <conditionalFormatting sqref="A158:XFD158">
    <cfRule type="cellIs" dxfId="913" priority="898" stopIfTrue="1" operator="lessThan">
      <formula>0</formula>
    </cfRule>
  </conditionalFormatting>
  <conditionalFormatting sqref="A158:XFD158">
    <cfRule type="cellIs" dxfId="912" priority="897" stopIfTrue="1" operator="lessThan">
      <formula>0</formula>
    </cfRule>
  </conditionalFormatting>
  <conditionalFormatting sqref="A158:XFD158">
    <cfRule type="cellIs" dxfId="911" priority="896" stopIfTrue="1" operator="lessThan">
      <formula>0</formula>
    </cfRule>
  </conditionalFormatting>
  <conditionalFormatting sqref="A158:XFD158">
    <cfRule type="cellIs" dxfId="910" priority="895" stopIfTrue="1" operator="lessThan">
      <formula>0</formula>
    </cfRule>
  </conditionalFormatting>
  <conditionalFormatting sqref="A158:XFD158">
    <cfRule type="cellIs" dxfId="909" priority="894" stopIfTrue="1" operator="lessThan">
      <formula>0</formula>
    </cfRule>
  </conditionalFormatting>
  <conditionalFormatting sqref="A158:XFD158">
    <cfRule type="cellIs" dxfId="908" priority="893" stopIfTrue="1" operator="lessThan">
      <formula>0</formula>
    </cfRule>
  </conditionalFormatting>
  <conditionalFormatting sqref="A158:XFD158">
    <cfRule type="cellIs" dxfId="907" priority="892" stopIfTrue="1" operator="lessThan">
      <formula>0</formula>
    </cfRule>
  </conditionalFormatting>
  <conditionalFormatting sqref="A158:XFD158">
    <cfRule type="cellIs" dxfId="906" priority="891" stopIfTrue="1" operator="lessThan">
      <formula>0</formula>
    </cfRule>
  </conditionalFormatting>
  <conditionalFormatting sqref="A158:XFD158">
    <cfRule type="cellIs" dxfId="905" priority="890" stopIfTrue="1" operator="lessThan">
      <formula>0</formula>
    </cfRule>
  </conditionalFormatting>
  <conditionalFormatting sqref="A158:XFD158">
    <cfRule type="cellIs" dxfId="904" priority="889" stopIfTrue="1" operator="lessThan">
      <formula>0</formula>
    </cfRule>
  </conditionalFormatting>
  <conditionalFormatting sqref="A158:XFD158">
    <cfRule type="cellIs" dxfId="903" priority="888" stopIfTrue="1" operator="lessThan">
      <formula>0</formula>
    </cfRule>
  </conditionalFormatting>
  <conditionalFormatting sqref="A159:IU159">
    <cfRule type="cellIs" dxfId="902" priority="883" stopIfTrue="1" operator="lessThan">
      <formula>0</formula>
    </cfRule>
  </conditionalFormatting>
  <conditionalFormatting sqref="A159:IU159">
    <cfRule type="cellIs" dxfId="901" priority="882" stopIfTrue="1" operator="lessThan">
      <formula>0</formula>
    </cfRule>
  </conditionalFormatting>
  <conditionalFormatting sqref="A159:IU159">
    <cfRule type="cellIs" dxfId="900" priority="881" stopIfTrue="1" operator="lessThan">
      <formula>0</formula>
    </cfRule>
  </conditionalFormatting>
  <conditionalFormatting sqref="A159:IU159">
    <cfRule type="cellIs" dxfId="899" priority="880" stopIfTrue="1" operator="lessThan">
      <formula>0</formula>
    </cfRule>
  </conditionalFormatting>
  <conditionalFormatting sqref="A159:XFD159">
    <cfRule type="cellIs" dxfId="898" priority="879" stopIfTrue="1" operator="lessThan">
      <formula>0</formula>
    </cfRule>
  </conditionalFormatting>
  <conditionalFormatting sqref="A159:IU159">
    <cfRule type="cellIs" dxfId="897" priority="878" stopIfTrue="1" operator="lessThan">
      <formula>0</formula>
    </cfRule>
  </conditionalFormatting>
  <conditionalFormatting sqref="A159:IU159">
    <cfRule type="cellIs" dxfId="896" priority="877" stopIfTrue="1" operator="lessThan">
      <formula>0</formula>
    </cfRule>
  </conditionalFormatting>
  <conditionalFormatting sqref="A159:IU159">
    <cfRule type="cellIs" dxfId="895" priority="876" stopIfTrue="1" operator="lessThan">
      <formula>0</formula>
    </cfRule>
  </conditionalFormatting>
  <conditionalFormatting sqref="A159:IU159">
    <cfRule type="cellIs" dxfId="894" priority="875" stopIfTrue="1" operator="lessThan">
      <formula>0</formula>
    </cfRule>
  </conditionalFormatting>
  <conditionalFormatting sqref="A159:IU159">
    <cfRule type="cellIs" dxfId="893" priority="874" stopIfTrue="1" operator="lessThan">
      <formula>0</formula>
    </cfRule>
  </conditionalFormatting>
  <conditionalFormatting sqref="A159:IU159">
    <cfRule type="cellIs" dxfId="892" priority="873" stopIfTrue="1" operator="lessThan">
      <formula>0</formula>
    </cfRule>
  </conditionalFormatting>
  <conditionalFormatting sqref="A159:IU159">
    <cfRule type="cellIs" dxfId="891" priority="872" stopIfTrue="1" operator="lessThan">
      <formula>0</formula>
    </cfRule>
  </conditionalFormatting>
  <conditionalFormatting sqref="A159:IU159">
    <cfRule type="cellIs" dxfId="890" priority="871" stopIfTrue="1" operator="lessThan">
      <formula>0</formula>
    </cfRule>
  </conditionalFormatting>
  <conditionalFormatting sqref="A159:IU159">
    <cfRule type="cellIs" dxfId="889" priority="870" stopIfTrue="1" operator="lessThan">
      <formula>0</formula>
    </cfRule>
  </conditionalFormatting>
  <conditionalFormatting sqref="A159:IU159">
    <cfRule type="cellIs" dxfId="888" priority="869" stopIfTrue="1" operator="lessThan">
      <formula>0</formula>
    </cfRule>
  </conditionalFormatting>
  <conditionalFormatting sqref="A159:IU159">
    <cfRule type="cellIs" dxfId="887" priority="868" stopIfTrue="1" operator="lessThan">
      <formula>0</formula>
    </cfRule>
  </conditionalFormatting>
  <conditionalFormatting sqref="A159:IU159">
    <cfRule type="cellIs" dxfId="886" priority="867" stopIfTrue="1" operator="lessThan">
      <formula>0</formula>
    </cfRule>
  </conditionalFormatting>
  <conditionalFormatting sqref="A159:IU159">
    <cfRule type="cellIs" dxfId="885" priority="866" stopIfTrue="1" operator="lessThan">
      <formula>0</formula>
    </cfRule>
  </conditionalFormatting>
  <conditionalFormatting sqref="A159:IU159">
    <cfRule type="cellIs" dxfId="884" priority="865" stopIfTrue="1" operator="lessThan">
      <formula>0</formula>
    </cfRule>
  </conditionalFormatting>
  <conditionalFormatting sqref="A159:IU159">
    <cfRule type="cellIs" dxfId="883" priority="864" stopIfTrue="1" operator="lessThan">
      <formula>0</formula>
    </cfRule>
  </conditionalFormatting>
  <conditionalFormatting sqref="A159:IU159">
    <cfRule type="cellIs" dxfId="882" priority="863" stopIfTrue="1" operator="lessThan">
      <formula>0</formula>
    </cfRule>
  </conditionalFormatting>
  <conditionalFormatting sqref="A159:IU159">
    <cfRule type="cellIs" dxfId="881" priority="862" stopIfTrue="1" operator="lessThan">
      <formula>0</formula>
    </cfRule>
  </conditionalFormatting>
  <conditionalFormatting sqref="A159:IU159">
    <cfRule type="cellIs" dxfId="880" priority="861" stopIfTrue="1" operator="lessThan">
      <formula>0</formula>
    </cfRule>
  </conditionalFormatting>
  <conditionalFormatting sqref="A159:IU159">
    <cfRule type="cellIs" dxfId="879" priority="860" stopIfTrue="1" operator="lessThan">
      <formula>0</formula>
    </cfRule>
  </conditionalFormatting>
  <conditionalFormatting sqref="A159:IU159">
    <cfRule type="cellIs" dxfId="878" priority="859" stopIfTrue="1" operator="lessThan">
      <formula>0</formula>
    </cfRule>
  </conditionalFormatting>
  <conditionalFormatting sqref="A159:IU159">
    <cfRule type="cellIs" dxfId="877" priority="858" stopIfTrue="1" operator="lessThan">
      <formula>0</formula>
    </cfRule>
  </conditionalFormatting>
  <conditionalFormatting sqref="A159:IU159">
    <cfRule type="cellIs" dxfId="876" priority="857" stopIfTrue="1" operator="lessThan">
      <formula>0</formula>
    </cfRule>
  </conditionalFormatting>
  <conditionalFormatting sqref="A159:XFD159">
    <cfRule type="cellIs" dxfId="875" priority="856" stopIfTrue="1" operator="lessThan">
      <formula>0</formula>
    </cfRule>
  </conditionalFormatting>
  <conditionalFormatting sqref="A159:IU159">
    <cfRule type="cellIs" dxfId="874" priority="855" stopIfTrue="1" operator="lessThan">
      <formula>0</formula>
    </cfRule>
  </conditionalFormatting>
  <conditionalFormatting sqref="A160:IU160">
    <cfRule type="cellIs" dxfId="873" priority="852" stopIfTrue="1" operator="lessThan">
      <formula>0</formula>
    </cfRule>
  </conditionalFormatting>
  <conditionalFormatting sqref="A160:IU160">
    <cfRule type="cellIs" dxfId="872" priority="851" stopIfTrue="1" operator="lessThan">
      <formula>0</formula>
    </cfRule>
  </conditionalFormatting>
  <conditionalFormatting sqref="A160:IU160">
    <cfRule type="cellIs" dxfId="871" priority="850" stopIfTrue="1" operator="lessThan">
      <formula>0</formula>
    </cfRule>
  </conditionalFormatting>
  <conditionalFormatting sqref="A160:IU160">
    <cfRule type="cellIs" dxfId="870" priority="849" stopIfTrue="1" operator="lessThan">
      <formula>0</formula>
    </cfRule>
  </conditionalFormatting>
  <conditionalFormatting sqref="A160:XFD160">
    <cfRule type="cellIs" dxfId="869" priority="848" stopIfTrue="1" operator="lessThan">
      <formula>0</formula>
    </cfRule>
  </conditionalFormatting>
  <conditionalFormatting sqref="A160:IU160">
    <cfRule type="cellIs" dxfId="868" priority="847" stopIfTrue="1" operator="lessThan">
      <formula>0</formula>
    </cfRule>
  </conditionalFormatting>
  <conditionalFormatting sqref="A160:IU160">
    <cfRule type="cellIs" dxfId="867" priority="846" stopIfTrue="1" operator="lessThan">
      <formula>0</formula>
    </cfRule>
  </conditionalFormatting>
  <conditionalFormatting sqref="A160:IU160">
    <cfRule type="cellIs" dxfId="866" priority="845" stopIfTrue="1" operator="lessThan">
      <formula>0</formula>
    </cfRule>
  </conditionalFormatting>
  <conditionalFormatting sqref="A160:IU160">
    <cfRule type="cellIs" dxfId="865" priority="844" stopIfTrue="1" operator="lessThan">
      <formula>0</formula>
    </cfRule>
  </conditionalFormatting>
  <conditionalFormatting sqref="A160:IU160">
    <cfRule type="cellIs" dxfId="864" priority="843" stopIfTrue="1" operator="lessThan">
      <formula>0</formula>
    </cfRule>
  </conditionalFormatting>
  <conditionalFormatting sqref="A160:IU160">
    <cfRule type="cellIs" dxfId="863" priority="842" stopIfTrue="1" operator="lessThan">
      <formula>0</formula>
    </cfRule>
  </conditionalFormatting>
  <conditionalFormatting sqref="A160:IU160">
    <cfRule type="cellIs" dxfId="862" priority="841" stopIfTrue="1" operator="lessThan">
      <formula>0</formula>
    </cfRule>
  </conditionalFormatting>
  <conditionalFormatting sqref="A160:IU160">
    <cfRule type="cellIs" dxfId="861" priority="840" stopIfTrue="1" operator="lessThan">
      <formula>0</formula>
    </cfRule>
  </conditionalFormatting>
  <conditionalFormatting sqref="A160:IU160">
    <cfRule type="cellIs" dxfId="860" priority="839" stopIfTrue="1" operator="lessThan">
      <formula>0</formula>
    </cfRule>
  </conditionalFormatting>
  <conditionalFormatting sqref="A160:IU160">
    <cfRule type="cellIs" dxfId="859" priority="838" stopIfTrue="1" operator="lessThan">
      <formula>0</formula>
    </cfRule>
  </conditionalFormatting>
  <conditionalFormatting sqref="A160:IU160">
    <cfRule type="cellIs" dxfId="858" priority="837" stopIfTrue="1" operator="lessThan">
      <formula>0</formula>
    </cfRule>
  </conditionalFormatting>
  <conditionalFormatting sqref="A160:IU160">
    <cfRule type="cellIs" dxfId="857" priority="836" stopIfTrue="1" operator="lessThan">
      <formula>0</formula>
    </cfRule>
  </conditionalFormatting>
  <conditionalFormatting sqref="A160:IU160">
    <cfRule type="cellIs" dxfId="856" priority="835" stopIfTrue="1" operator="lessThan">
      <formula>0</formula>
    </cfRule>
  </conditionalFormatting>
  <conditionalFormatting sqref="A160:IU160">
    <cfRule type="cellIs" dxfId="855" priority="834" stopIfTrue="1" operator="lessThan">
      <formula>0</formula>
    </cfRule>
  </conditionalFormatting>
  <conditionalFormatting sqref="A160:IU160">
    <cfRule type="cellIs" dxfId="854" priority="833" stopIfTrue="1" operator="lessThan">
      <formula>0</formula>
    </cfRule>
  </conditionalFormatting>
  <conditionalFormatting sqref="A160:IU160">
    <cfRule type="cellIs" dxfId="853" priority="832" stopIfTrue="1" operator="lessThan">
      <formula>0</formula>
    </cfRule>
  </conditionalFormatting>
  <conditionalFormatting sqref="A160:IU160">
    <cfRule type="cellIs" dxfId="852" priority="831" stopIfTrue="1" operator="lessThan">
      <formula>0</formula>
    </cfRule>
  </conditionalFormatting>
  <conditionalFormatting sqref="A160:IU160">
    <cfRule type="cellIs" dxfId="851" priority="830" stopIfTrue="1" operator="lessThan">
      <formula>0</formula>
    </cfRule>
  </conditionalFormatting>
  <conditionalFormatting sqref="A160:IU160">
    <cfRule type="cellIs" dxfId="850" priority="829" stopIfTrue="1" operator="lessThan">
      <formula>0</formula>
    </cfRule>
  </conditionalFormatting>
  <conditionalFormatting sqref="A160:IU160">
    <cfRule type="cellIs" dxfId="849" priority="828" stopIfTrue="1" operator="lessThan">
      <formula>0</formula>
    </cfRule>
  </conditionalFormatting>
  <conditionalFormatting sqref="A160:IU160">
    <cfRule type="cellIs" dxfId="848" priority="827" stopIfTrue="1" operator="lessThan">
      <formula>0</formula>
    </cfRule>
  </conditionalFormatting>
  <conditionalFormatting sqref="A160:IU160">
    <cfRule type="cellIs" dxfId="847" priority="826" stopIfTrue="1" operator="lessThan">
      <formula>0</formula>
    </cfRule>
  </conditionalFormatting>
  <conditionalFormatting sqref="A160:XFD160">
    <cfRule type="cellIs" dxfId="846" priority="825" stopIfTrue="1" operator="lessThan">
      <formula>0</formula>
    </cfRule>
  </conditionalFormatting>
  <conditionalFormatting sqref="A160:IU160">
    <cfRule type="cellIs" dxfId="845" priority="824" stopIfTrue="1" operator="lessThan">
      <formula>0</formula>
    </cfRule>
  </conditionalFormatting>
  <conditionalFormatting sqref="F46:I46">
    <cfRule type="cellIs" dxfId="844" priority="813" stopIfTrue="1" operator="lessThan">
      <formula>0</formula>
    </cfRule>
  </conditionalFormatting>
  <conditionalFormatting sqref="A161:IU161">
    <cfRule type="cellIs" dxfId="843" priority="803" stopIfTrue="1" operator="lessThan">
      <formula>0</formula>
    </cfRule>
  </conditionalFormatting>
  <conditionalFormatting sqref="A161:IU161">
    <cfRule type="cellIs" dxfId="842" priority="802" stopIfTrue="1" operator="lessThan">
      <formula>0</formula>
    </cfRule>
  </conditionalFormatting>
  <conditionalFormatting sqref="A161:IU161">
    <cfRule type="cellIs" dxfId="841" priority="801" stopIfTrue="1" operator="lessThan">
      <formula>0</formula>
    </cfRule>
  </conditionalFormatting>
  <conditionalFormatting sqref="A161:IU161">
    <cfRule type="cellIs" dxfId="840" priority="800" stopIfTrue="1" operator="lessThan">
      <formula>0</formula>
    </cfRule>
  </conditionalFormatting>
  <conditionalFormatting sqref="A161:XFD161">
    <cfRule type="cellIs" dxfId="839" priority="799" stopIfTrue="1" operator="lessThan">
      <formula>0</formula>
    </cfRule>
  </conditionalFormatting>
  <conditionalFormatting sqref="A161:IU161">
    <cfRule type="cellIs" dxfId="838" priority="798" stopIfTrue="1" operator="lessThan">
      <formula>0</formula>
    </cfRule>
  </conditionalFormatting>
  <conditionalFormatting sqref="A161:IU161">
    <cfRule type="cellIs" dxfId="837" priority="797" stopIfTrue="1" operator="lessThan">
      <formula>0</formula>
    </cfRule>
  </conditionalFormatting>
  <conditionalFormatting sqref="A161:IU161">
    <cfRule type="cellIs" dxfId="836" priority="796" stopIfTrue="1" operator="lessThan">
      <formula>0</formula>
    </cfRule>
  </conditionalFormatting>
  <conditionalFormatting sqref="A161:IU161">
    <cfRule type="cellIs" dxfId="835" priority="795" stopIfTrue="1" operator="lessThan">
      <formula>0</formula>
    </cfRule>
  </conditionalFormatting>
  <conditionalFormatting sqref="A161:IU161">
    <cfRule type="cellIs" dxfId="834" priority="794" stopIfTrue="1" operator="lessThan">
      <formula>0</formula>
    </cfRule>
  </conditionalFormatting>
  <conditionalFormatting sqref="A161:IU161">
    <cfRule type="cellIs" dxfId="833" priority="793" stopIfTrue="1" operator="lessThan">
      <formula>0</formula>
    </cfRule>
  </conditionalFormatting>
  <conditionalFormatting sqref="A161:IU161">
    <cfRule type="cellIs" dxfId="832" priority="792" stopIfTrue="1" operator="lessThan">
      <formula>0</formula>
    </cfRule>
  </conditionalFormatting>
  <conditionalFormatting sqref="A161:IU161">
    <cfRule type="cellIs" dxfId="831" priority="791" stopIfTrue="1" operator="lessThan">
      <formula>0</formula>
    </cfRule>
  </conditionalFormatting>
  <conditionalFormatting sqref="A161:IU161">
    <cfRule type="cellIs" dxfId="830" priority="790" stopIfTrue="1" operator="lessThan">
      <formula>0</formula>
    </cfRule>
  </conditionalFormatting>
  <conditionalFormatting sqref="A161:IU161">
    <cfRule type="cellIs" dxfId="829" priority="789" stopIfTrue="1" operator="lessThan">
      <formula>0</formula>
    </cfRule>
  </conditionalFormatting>
  <conditionalFormatting sqref="A161:IU161">
    <cfRule type="cellIs" dxfId="828" priority="788" stopIfTrue="1" operator="lessThan">
      <formula>0</formula>
    </cfRule>
  </conditionalFormatting>
  <conditionalFormatting sqref="A161:IU161">
    <cfRule type="cellIs" dxfId="827" priority="787" stopIfTrue="1" operator="lessThan">
      <formula>0</formula>
    </cfRule>
  </conditionalFormatting>
  <conditionalFormatting sqref="A161:IU161">
    <cfRule type="cellIs" dxfId="826" priority="786" stopIfTrue="1" operator="lessThan">
      <formula>0</formula>
    </cfRule>
  </conditionalFormatting>
  <conditionalFormatting sqref="A161:IU161">
    <cfRule type="cellIs" dxfId="825" priority="785" stopIfTrue="1" operator="lessThan">
      <formula>0</formula>
    </cfRule>
  </conditionalFormatting>
  <conditionalFormatting sqref="A161:IU161">
    <cfRule type="cellIs" dxfId="824" priority="784" stopIfTrue="1" operator="lessThan">
      <formula>0</formula>
    </cfRule>
  </conditionalFormatting>
  <conditionalFormatting sqref="A161:IU161">
    <cfRule type="cellIs" dxfId="823" priority="783" stopIfTrue="1" operator="lessThan">
      <formula>0</formula>
    </cfRule>
  </conditionalFormatting>
  <conditionalFormatting sqref="A161:IU161">
    <cfRule type="cellIs" dxfId="822" priority="782" stopIfTrue="1" operator="lessThan">
      <formula>0</formula>
    </cfRule>
  </conditionalFormatting>
  <conditionalFormatting sqref="A161:IU161">
    <cfRule type="cellIs" dxfId="821" priority="781" stopIfTrue="1" operator="lessThan">
      <formula>0</formula>
    </cfRule>
  </conditionalFormatting>
  <conditionalFormatting sqref="A161:IU161">
    <cfRule type="cellIs" dxfId="820" priority="780" stopIfTrue="1" operator="lessThan">
      <formula>0</formula>
    </cfRule>
  </conditionalFormatting>
  <conditionalFormatting sqref="A161:IU161">
    <cfRule type="cellIs" dxfId="819" priority="779" stopIfTrue="1" operator="lessThan">
      <formula>0</formula>
    </cfRule>
  </conditionalFormatting>
  <conditionalFormatting sqref="A161:IU161">
    <cfRule type="cellIs" dxfId="818" priority="778" stopIfTrue="1" operator="lessThan">
      <formula>0</formula>
    </cfRule>
  </conditionalFormatting>
  <conditionalFormatting sqref="A161:IU161">
    <cfRule type="cellIs" dxfId="817" priority="777" stopIfTrue="1" operator="lessThan">
      <formula>0</formula>
    </cfRule>
  </conditionalFormatting>
  <conditionalFormatting sqref="A161:XFD161">
    <cfRule type="cellIs" dxfId="816" priority="776" stopIfTrue="1" operator="lessThan">
      <formula>0</formula>
    </cfRule>
  </conditionalFormatting>
  <conditionalFormatting sqref="A161:IU161">
    <cfRule type="cellIs" dxfId="815" priority="775" stopIfTrue="1" operator="lessThan">
      <formula>0</formula>
    </cfRule>
  </conditionalFormatting>
  <conditionalFormatting sqref="A162:IU162">
    <cfRule type="cellIs" dxfId="814" priority="773" stopIfTrue="1" operator="lessThan">
      <formula>0</formula>
    </cfRule>
  </conditionalFormatting>
  <conditionalFormatting sqref="A162:IU162">
    <cfRule type="cellIs" dxfId="813" priority="772" stopIfTrue="1" operator="lessThan">
      <formula>0</formula>
    </cfRule>
  </conditionalFormatting>
  <conditionalFormatting sqref="A162:IU162">
    <cfRule type="cellIs" dxfId="812" priority="771" stopIfTrue="1" operator="lessThan">
      <formula>0</formula>
    </cfRule>
  </conditionalFormatting>
  <conditionalFormatting sqref="A162:IU162">
    <cfRule type="cellIs" dxfId="811" priority="770" stopIfTrue="1" operator="lessThan">
      <formula>0</formula>
    </cfRule>
  </conditionalFormatting>
  <conditionalFormatting sqref="A162:XFD162">
    <cfRule type="cellIs" dxfId="810" priority="769" stopIfTrue="1" operator="lessThan">
      <formula>0</formula>
    </cfRule>
  </conditionalFormatting>
  <conditionalFormatting sqref="A162:IU162">
    <cfRule type="cellIs" dxfId="809" priority="768" stopIfTrue="1" operator="lessThan">
      <formula>0</formula>
    </cfRule>
  </conditionalFormatting>
  <conditionalFormatting sqref="A162:IU162">
    <cfRule type="cellIs" dxfId="808" priority="767" stopIfTrue="1" operator="lessThan">
      <formula>0</formula>
    </cfRule>
  </conditionalFormatting>
  <conditionalFormatting sqref="A162:IU162">
    <cfRule type="cellIs" dxfId="807" priority="766" stopIfTrue="1" operator="lessThan">
      <formula>0</formula>
    </cfRule>
  </conditionalFormatting>
  <conditionalFormatting sqref="A162:IU162">
    <cfRule type="cellIs" dxfId="806" priority="765" stopIfTrue="1" operator="lessThan">
      <formula>0</formula>
    </cfRule>
  </conditionalFormatting>
  <conditionalFormatting sqref="A162:IU162">
    <cfRule type="cellIs" dxfId="805" priority="764" stopIfTrue="1" operator="lessThan">
      <formula>0</formula>
    </cfRule>
  </conditionalFormatting>
  <conditionalFormatting sqref="A162:IU162">
    <cfRule type="cellIs" dxfId="804" priority="763" stopIfTrue="1" operator="lessThan">
      <formula>0</formula>
    </cfRule>
  </conditionalFormatting>
  <conditionalFormatting sqref="A162:IU162">
    <cfRule type="cellIs" dxfId="803" priority="762" stopIfTrue="1" operator="lessThan">
      <formula>0</formula>
    </cfRule>
  </conditionalFormatting>
  <conditionalFormatting sqref="A162:IU162">
    <cfRule type="cellIs" dxfId="802" priority="761" stopIfTrue="1" operator="lessThan">
      <formula>0</formula>
    </cfRule>
  </conditionalFormatting>
  <conditionalFormatting sqref="A162:IU162">
    <cfRule type="cellIs" dxfId="801" priority="760" stopIfTrue="1" operator="lessThan">
      <formula>0</formula>
    </cfRule>
  </conditionalFormatting>
  <conditionalFormatting sqref="A162:IU162">
    <cfRule type="cellIs" dxfId="800" priority="759" stopIfTrue="1" operator="lessThan">
      <formula>0</formula>
    </cfRule>
  </conditionalFormatting>
  <conditionalFormatting sqref="A162:IU162">
    <cfRule type="cellIs" dxfId="799" priority="758" stopIfTrue="1" operator="lessThan">
      <formula>0</formula>
    </cfRule>
  </conditionalFormatting>
  <conditionalFormatting sqref="A162:IU162">
    <cfRule type="cellIs" dxfId="798" priority="757" stopIfTrue="1" operator="lessThan">
      <formula>0</formula>
    </cfRule>
  </conditionalFormatting>
  <conditionalFormatting sqref="A162:IU162">
    <cfRule type="cellIs" dxfId="797" priority="756" stopIfTrue="1" operator="lessThan">
      <formula>0</formula>
    </cfRule>
  </conditionalFormatting>
  <conditionalFormatting sqref="A162:IU162">
    <cfRule type="cellIs" dxfId="796" priority="755" stopIfTrue="1" operator="lessThan">
      <formula>0</formula>
    </cfRule>
  </conditionalFormatting>
  <conditionalFormatting sqref="A162:IU162">
    <cfRule type="cellIs" dxfId="795" priority="754" stopIfTrue="1" operator="lessThan">
      <formula>0</formula>
    </cfRule>
  </conditionalFormatting>
  <conditionalFormatting sqref="A162:IU162">
    <cfRule type="cellIs" dxfId="794" priority="753" stopIfTrue="1" operator="lessThan">
      <formula>0</formula>
    </cfRule>
  </conditionalFormatting>
  <conditionalFormatting sqref="A162:IU162">
    <cfRule type="cellIs" dxfId="793" priority="752" stopIfTrue="1" operator="lessThan">
      <formula>0</formula>
    </cfRule>
  </conditionalFormatting>
  <conditionalFormatting sqref="A162:IU162">
    <cfRule type="cellIs" dxfId="792" priority="751" stopIfTrue="1" operator="lessThan">
      <formula>0</formula>
    </cfRule>
  </conditionalFormatting>
  <conditionalFormatting sqref="A162:IU162">
    <cfRule type="cellIs" dxfId="791" priority="750" stopIfTrue="1" operator="lessThan">
      <formula>0</formula>
    </cfRule>
  </conditionalFormatting>
  <conditionalFormatting sqref="A162:IU162">
    <cfRule type="cellIs" dxfId="790" priority="749" stopIfTrue="1" operator="lessThan">
      <formula>0</formula>
    </cfRule>
  </conditionalFormatting>
  <conditionalFormatting sqref="A162:IU162">
    <cfRule type="cellIs" dxfId="789" priority="748" stopIfTrue="1" operator="lessThan">
      <formula>0</formula>
    </cfRule>
  </conditionalFormatting>
  <conditionalFormatting sqref="A162:IU162">
    <cfRule type="cellIs" dxfId="788" priority="747" stopIfTrue="1" operator="lessThan">
      <formula>0</formula>
    </cfRule>
  </conditionalFormatting>
  <conditionalFormatting sqref="A162:XFD162">
    <cfRule type="cellIs" dxfId="787" priority="746" stopIfTrue="1" operator="lessThan">
      <formula>0</formula>
    </cfRule>
  </conditionalFormatting>
  <conditionalFormatting sqref="A162:IU162">
    <cfRule type="cellIs" dxfId="786" priority="745" stopIfTrue="1" operator="lessThan">
      <formula>0</formula>
    </cfRule>
  </conditionalFormatting>
  <conditionalFormatting sqref="A163:IU163">
    <cfRule type="cellIs" dxfId="785" priority="743" stopIfTrue="1" operator="lessThan">
      <formula>0</formula>
    </cfRule>
  </conditionalFormatting>
  <conditionalFormatting sqref="A163:IU163">
    <cfRule type="cellIs" dxfId="784" priority="742" stopIfTrue="1" operator="lessThan">
      <formula>0</formula>
    </cfRule>
  </conditionalFormatting>
  <conditionalFormatting sqref="A163:IU163">
    <cfRule type="cellIs" dxfId="783" priority="741" stopIfTrue="1" operator="lessThan">
      <formula>0</formula>
    </cfRule>
  </conditionalFormatting>
  <conditionalFormatting sqref="A163:IU163">
    <cfRule type="cellIs" dxfId="782" priority="740" stopIfTrue="1" operator="lessThan">
      <formula>0</formula>
    </cfRule>
  </conditionalFormatting>
  <conditionalFormatting sqref="A163:XFD163">
    <cfRule type="cellIs" dxfId="781" priority="739" stopIfTrue="1" operator="lessThan">
      <formula>0</formula>
    </cfRule>
  </conditionalFormatting>
  <conditionalFormatting sqref="A163:IU163">
    <cfRule type="cellIs" dxfId="780" priority="738" stopIfTrue="1" operator="lessThan">
      <formula>0</formula>
    </cfRule>
  </conditionalFormatting>
  <conditionalFormatting sqref="A163:IU163">
    <cfRule type="cellIs" dxfId="779" priority="737" stopIfTrue="1" operator="lessThan">
      <formula>0</formula>
    </cfRule>
  </conditionalFormatting>
  <conditionalFormatting sqref="A163:IU163">
    <cfRule type="cellIs" dxfId="778" priority="736" stopIfTrue="1" operator="lessThan">
      <formula>0</formula>
    </cfRule>
  </conditionalFormatting>
  <conditionalFormatting sqref="A163:IU163">
    <cfRule type="cellIs" dxfId="777" priority="735" stopIfTrue="1" operator="lessThan">
      <formula>0</formula>
    </cfRule>
  </conditionalFormatting>
  <conditionalFormatting sqref="A163:IU163">
    <cfRule type="cellIs" dxfId="776" priority="734" stopIfTrue="1" operator="lessThan">
      <formula>0</formula>
    </cfRule>
  </conditionalFormatting>
  <conditionalFormatting sqref="A163:IU163">
    <cfRule type="cellIs" dxfId="775" priority="733" stopIfTrue="1" operator="lessThan">
      <formula>0</formula>
    </cfRule>
  </conditionalFormatting>
  <conditionalFormatting sqref="A163:IU163">
    <cfRule type="cellIs" dxfId="774" priority="732" stopIfTrue="1" operator="lessThan">
      <formula>0</formula>
    </cfRule>
  </conditionalFormatting>
  <conditionalFormatting sqref="A163:IU163">
    <cfRule type="cellIs" dxfId="773" priority="731" stopIfTrue="1" operator="lessThan">
      <formula>0</formula>
    </cfRule>
  </conditionalFormatting>
  <conditionalFormatting sqref="A163:IU163">
    <cfRule type="cellIs" dxfId="772" priority="730" stopIfTrue="1" operator="lessThan">
      <formula>0</formula>
    </cfRule>
  </conditionalFormatting>
  <conditionalFormatting sqref="A163:IU163">
    <cfRule type="cellIs" dxfId="771" priority="729" stopIfTrue="1" operator="lessThan">
      <formula>0</formula>
    </cfRule>
  </conditionalFormatting>
  <conditionalFormatting sqref="A163:IU163">
    <cfRule type="cellIs" dxfId="770" priority="728" stopIfTrue="1" operator="lessThan">
      <formula>0</formula>
    </cfRule>
  </conditionalFormatting>
  <conditionalFormatting sqref="A163:IU163">
    <cfRule type="cellIs" dxfId="769" priority="727" stopIfTrue="1" operator="lessThan">
      <formula>0</formula>
    </cfRule>
  </conditionalFormatting>
  <conditionalFormatting sqref="A163:IU163">
    <cfRule type="cellIs" dxfId="768" priority="726" stopIfTrue="1" operator="lessThan">
      <formula>0</formula>
    </cfRule>
  </conditionalFormatting>
  <conditionalFormatting sqref="A163:IU163">
    <cfRule type="cellIs" dxfId="767" priority="725" stopIfTrue="1" operator="lessThan">
      <formula>0</formula>
    </cfRule>
  </conditionalFormatting>
  <conditionalFormatting sqref="A163:IU163">
    <cfRule type="cellIs" dxfId="766" priority="724" stopIfTrue="1" operator="lessThan">
      <formula>0</formula>
    </cfRule>
  </conditionalFormatting>
  <conditionalFormatting sqref="A163:IU163">
    <cfRule type="cellIs" dxfId="765" priority="723" stopIfTrue="1" operator="lessThan">
      <formula>0</formula>
    </cfRule>
  </conditionalFormatting>
  <conditionalFormatting sqref="A163:IU163">
    <cfRule type="cellIs" dxfId="764" priority="722" stopIfTrue="1" operator="lessThan">
      <formula>0</formula>
    </cfRule>
  </conditionalFormatting>
  <conditionalFormatting sqref="A163:IU163">
    <cfRule type="cellIs" dxfId="763" priority="721" stopIfTrue="1" operator="lessThan">
      <formula>0</formula>
    </cfRule>
  </conditionalFormatting>
  <conditionalFormatting sqref="A163:IU163">
    <cfRule type="cellIs" dxfId="762" priority="720" stopIfTrue="1" operator="lessThan">
      <formula>0</formula>
    </cfRule>
  </conditionalFormatting>
  <conditionalFormatting sqref="A163:IU163">
    <cfRule type="cellIs" dxfId="761" priority="719" stopIfTrue="1" operator="lessThan">
      <formula>0</formula>
    </cfRule>
  </conditionalFormatting>
  <conditionalFormatting sqref="A163:IU163">
    <cfRule type="cellIs" dxfId="760" priority="718" stopIfTrue="1" operator="lessThan">
      <formula>0</formula>
    </cfRule>
  </conditionalFormatting>
  <conditionalFormatting sqref="A163:IU163">
    <cfRule type="cellIs" dxfId="759" priority="717" stopIfTrue="1" operator="lessThan">
      <formula>0</formula>
    </cfRule>
  </conditionalFormatting>
  <conditionalFormatting sqref="A163:XFD163">
    <cfRule type="cellIs" dxfId="758" priority="716" stopIfTrue="1" operator="lessThan">
      <formula>0</formula>
    </cfRule>
  </conditionalFormatting>
  <conditionalFormatting sqref="A163:IU163">
    <cfRule type="cellIs" dxfId="757" priority="715" stopIfTrue="1" operator="lessThan">
      <formula>0</formula>
    </cfRule>
  </conditionalFormatting>
  <conditionalFormatting sqref="A164:IU164">
    <cfRule type="cellIs" dxfId="756" priority="714" stopIfTrue="1" operator="lessThan">
      <formula>0</formula>
    </cfRule>
  </conditionalFormatting>
  <conditionalFormatting sqref="A164:IU164">
    <cfRule type="cellIs" dxfId="755" priority="713" stopIfTrue="1" operator="lessThan">
      <formula>0</formula>
    </cfRule>
  </conditionalFormatting>
  <conditionalFormatting sqref="A164:IU164">
    <cfRule type="cellIs" dxfId="754" priority="712" stopIfTrue="1" operator="lessThan">
      <formula>0</formula>
    </cfRule>
  </conditionalFormatting>
  <conditionalFormatting sqref="A164:IU164">
    <cfRule type="cellIs" dxfId="753" priority="711" stopIfTrue="1" operator="lessThan">
      <formula>0</formula>
    </cfRule>
  </conditionalFormatting>
  <conditionalFormatting sqref="A164:XFD164">
    <cfRule type="cellIs" dxfId="752" priority="710" stopIfTrue="1" operator="lessThan">
      <formula>0</formula>
    </cfRule>
  </conditionalFormatting>
  <conditionalFormatting sqref="A164:IU164">
    <cfRule type="cellIs" dxfId="751" priority="709" stopIfTrue="1" operator="lessThan">
      <formula>0</formula>
    </cfRule>
  </conditionalFormatting>
  <conditionalFormatting sqref="A164:IU164">
    <cfRule type="cellIs" dxfId="750" priority="708" stopIfTrue="1" operator="lessThan">
      <formula>0</formula>
    </cfRule>
  </conditionalFormatting>
  <conditionalFormatting sqref="A164:IU164">
    <cfRule type="cellIs" dxfId="749" priority="707" stopIfTrue="1" operator="lessThan">
      <formula>0</formula>
    </cfRule>
  </conditionalFormatting>
  <conditionalFormatting sqref="A164:IU164">
    <cfRule type="cellIs" dxfId="748" priority="706" stopIfTrue="1" operator="lessThan">
      <formula>0</formula>
    </cfRule>
  </conditionalFormatting>
  <conditionalFormatting sqref="A164:IU164">
    <cfRule type="cellIs" dxfId="747" priority="705" stopIfTrue="1" operator="lessThan">
      <formula>0</formula>
    </cfRule>
  </conditionalFormatting>
  <conditionalFormatting sqref="A164:IU164">
    <cfRule type="cellIs" dxfId="746" priority="704" stopIfTrue="1" operator="lessThan">
      <formula>0</formula>
    </cfRule>
  </conditionalFormatting>
  <conditionalFormatting sqref="A164:IU164">
    <cfRule type="cellIs" dxfId="745" priority="703" stopIfTrue="1" operator="lessThan">
      <formula>0</formula>
    </cfRule>
  </conditionalFormatting>
  <conditionalFormatting sqref="A164:IU164">
    <cfRule type="cellIs" dxfId="744" priority="702" stopIfTrue="1" operator="lessThan">
      <formula>0</formula>
    </cfRule>
  </conditionalFormatting>
  <conditionalFormatting sqref="A164:IU164">
    <cfRule type="cellIs" dxfId="743" priority="701" stopIfTrue="1" operator="lessThan">
      <formula>0</formula>
    </cfRule>
  </conditionalFormatting>
  <conditionalFormatting sqref="A164:IU164">
    <cfRule type="cellIs" dxfId="742" priority="700" stopIfTrue="1" operator="lessThan">
      <formula>0</formula>
    </cfRule>
  </conditionalFormatting>
  <conditionalFormatting sqref="A164:IU164">
    <cfRule type="cellIs" dxfId="741" priority="699" stopIfTrue="1" operator="lessThan">
      <formula>0</formula>
    </cfRule>
  </conditionalFormatting>
  <conditionalFormatting sqref="A164:IU164">
    <cfRule type="cellIs" dxfId="740" priority="698" stopIfTrue="1" operator="lessThan">
      <formula>0</formula>
    </cfRule>
  </conditionalFormatting>
  <conditionalFormatting sqref="A164:IU164">
    <cfRule type="cellIs" dxfId="739" priority="697" stopIfTrue="1" operator="lessThan">
      <formula>0</formula>
    </cfRule>
  </conditionalFormatting>
  <conditionalFormatting sqref="A164:IU164">
    <cfRule type="cellIs" dxfId="738" priority="696" stopIfTrue="1" operator="lessThan">
      <formula>0</formula>
    </cfRule>
  </conditionalFormatting>
  <conditionalFormatting sqref="A164:IU164">
    <cfRule type="cellIs" dxfId="737" priority="695" stopIfTrue="1" operator="lessThan">
      <formula>0</formula>
    </cfRule>
  </conditionalFormatting>
  <conditionalFormatting sqref="A164:IU164">
    <cfRule type="cellIs" dxfId="736" priority="694" stopIfTrue="1" operator="lessThan">
      <formula>0</formula>
    </cfRule>
  </conditionalFormatting>
  <conditionalFormatting sqref="A164:IU164">
    <cfRule type="cellIs" dxfId="735" priority="693" stopIfTrue="1" operator="lessThan">
      <formula>0</formula>
    </cfRule>
  </conditionalFormatting>
  <conditionalFormatting sqref="A164:IU164">
    <cfRule type="cellIs" dxfId="734" priority="692" stopIfTrue="1" operator="lessThan">
      <formula>0</formula>
    </cfRule>
  </conditionalFormatting>
  <conditionalFormatting sqref="A164:IU164">
    <cfRule type="cellIs" dxfId="733" priority="691" stopIfTrue="1" operator="lessThan">
      <formula>0</formula>
    </cfRule>
  </conditionalFormatting>
  <conditionalFormatting sqref="A164:IU164">
    <cfRule type="cellIs" dxfId="732" priority="690" stopIfTrue="1" operator="lessThan">
      <formula>0</formula>
    </cfRule>
  </conditionalFormatting>
  <conditionalFormatting sqref="A164:IU164">
    <cfRule type="cellIs" dxfId="731" priority="689" stopIfTrue="1" operator="lessThan">
      <formula>0</formula>
    </cfRule>
  </conditionalFormatting>
  <conditionalFormatting sqref="A164:IU164">
    <cfRule type="cellIs" dxfId="730" priority="688" stopIfTrue="1" operator="lessThan">
      <formula>0</formula>
    </cfRule>
  </conditionalFormatting>
  <conditionalFormatting sqref="A164:XFD164">
    <cfRule type="cellIs" dxfId="729" priority="687" stopIfTrue="1" operator="lessThan">
      <formula>0</formula>
    </cfRule>
  </conditionalFormatting>
  <conditionalFormatting sqref="A164:IU164">
    <cfRule type="cellIs" dxfId="728" priority="686" stopIfTrue="1" operator="lessThan">
      <formula>0</formula>
    </cfRule>
  </conditionalFormatting>
  <conditionalFormatting sqref="E165:IU165">
    <cfRule type="cellIs" dxfId="727" priority="684" stopIfTrue="1" operator="lessThan">
      <formula>0</formula>
    </cfRule>
  </conditionalFormatting>
  <conditionalFormatting sqref="E165:IU165">
    <cfRule type="cellIs" dxfId="726" priority="683" stopIfTrue="1" operator="lessThan">
      <formula>0</formula>
    </cfRule>
  </conditionalFormatting>
  <conditionalFormatting sqref="E165:IU165">
    <cfRule type="cellIs" dxfId="725" priority="682" stopIfTrue="1" operator="lessThan">
      <formula>0</formula>
    </cfRule>
  </conditionalFormatting>
  <conditionalFormatting sqref="E165:XFD165">
    <cfRule type="cellIs" dxfId="724" priority="681" stopIfTrue="1" operator="lessThan">
      <formula>0</formula>
    </cfRule>
  </conditionalFormatting>
  <conditionalFormatting sqref="A165:D165">
    <cfRule type="cellIs" dxfId="723" priority="680" stopIfTrue="1" operator="lessThan">
      <formula>0</formula>
    </cfRule>
  </conditionalFormatting>
  <conditionalFormatting sqref="A165:D165">
    <cfRule type="cellIs" dxfId="722" priority="679" stopIfTrue="1" operator="lessThan">
      <formula>0</formula>
    </cfRule>
  </conditionalFormatting>
  <conditionalFormatting sqref="A165:D165">
    <cfRule type="cellIs" dxfId="721" priority="678" stopIfTrue="1" operator="lessThan">
      <formula>0</formula>
    </cfRule>
  </conditionalFormatting>
  <conditionalFormatting sqref="A165:D165">
    <cfRule type="cellIs" dxfId="720" priority="677" stopIfTrue="1" operator="lessThan">
      <formula>0</formula>
    </cfRule>
  </conditionalFormatting>
  <conditionalFormatting sqref="A165:D165">
    <cfRule type="cellIs" dxfId="719" priority="676" stopIfTrue="1" operator="lessThan">
      <formula>0</formula>
    </cfRule>
  </conditionalFormatting>
  <conditionalFormatting sqref="A165:D165">
    <cfRule type="cellIs" dxfId="718" priority="675" stopIfTrue="1" operator="lessThan">
      <formula>0</formula>
    </cfRule>
  </conditionalFormatting>
  <conditionalFormatting sqref="A165:D165">
    <cfRule type="cellIs" dxfId="717" priority="674" stopIfTrue="1" operator="lessThan">
      <formula>0</formula>
    </cfRule>
  </conditionalFormatting>
  <conditionalFormatting sqref="A165:D165">
    <cfRule type="cellIs" dxfId="716" priority="673" stopIfTrue="1" operator="lessThan">
      <formula>0</formula>
    </cfRule>
  </conditionalFormatting>
  <conditionalFormatting sqref="A165:D165">
    <cfRule type="cellIs" dxfId="715" priority="672" stopIfTrue="1" operator="lessThan">
      <formula>0</formula>
    </cfRule>
  </conditionalFormatting>
  <conditionalFormatting sqref="A165:D165">
    <cfRule type="cellIs" dxfId="714" priority="671" stopIfTrue="1" operator="lessThan">
      <formula>0</formula>
    </cfRule>
  </conditionalFormatting>
  <conditionalFormatting sqref="A165:D165">
    <cfRule type="cellIs" dxfId="713" priority="670" stopIfTrue="1" operator="lessThan">
      <formula>0</formula>
    </cfRule>
  </conditionalFormatting>
  <conditionalFormatting sqref="A165:D165">
    <cfRule type="cellIs" dxfId="712" priority="669" stopIfTrue="1" operator="lessThan">
      <formula>0</formula>
    </cfRule>
  </conditionalFormatting>
  <conditionalFormatting sqref="A165:D165">
    <cfRule type="cellIs" dxfId="711" priority="668" stopIfTrue="1" operator="lessThan">
      <formula>0</formula>
    </cfRule>
  </conditionalFormatting>
  <conditionalFormatting sqref="A165:D165">
    <cfRule type="cellIs" dxfId="710" priority="667" stopIfTrue="1" operator="lessThan">
      <formula>0</formula>
    </cfRule>
  </conditionalFormatting>
  <conditionalFormatting sqref="A165:D165">
    <cfRule type="cellIs" dxfId="709" priority="666" stopIfTrue="1" operator="lessThan">
      <formula>0</formula>
    </cfRule>
  </conditionalFormatting>
  <conditionalFormatting sqref="A165:D165">
    <cfRule type="cellIs" dxfId="708" priority="665" stopIfTrue="1" operator="lessThan">
      <formula>0</formula>
    </cfRule>
  </conditionalFormatting>
  <conditionalFormatting sqref="A165:D165">
    <cfRule type="cellIs" dxfId="707" priority="664" stopIfTrue="1" operator="lessThan">
      <formula>0</formula>
    </cfRule>
  </conditionalFormatting>
  <conditionalFormatting sqref="A165:D165">
    <cfRule type="cellIs" dxfId="706" priority="663" stopIfTrue="1" operator="lessThan">
      <formula>0</formula>
    </cfRule>
  </conditionalFormatting>
  <conditionalFormatting sqref="A165:D165">
    <cfRule type="cellIs" dxfId="705" priority="662" stopIfTrue="1" operator="lessThan">
      <formula>0</formula>
    </cfRule>
  </conditionalFormatting>
  <conditionalFormatting sqref="A165:D165">
    <cfRule type="cellIs" dxfId="704" priority="661" stopIfTrue="1" operator="lessThan">
      <formula>0</formula>
    </cfRule>
  </conditionalFormatting>
  <conditionalFormatting sqref="A165:D165">
    <cfRule type="cellIs" dxfId="703" priority="660" stopIfTrue="1" operator="lessThan">
      <formula>0</formula>
    </cfRule>
  </conditionalFormatting>
  <conditionalFormatting sqref="A165:D165">
    <cfRule type="cellIs" dxfId="702" priority="659" stopIfTrue="1" operator="lessThan">
      <formula>0</formula>
    </cfRule>
  </conditionalFormatting>
  <conditionalFormatting sqref="A165:D165">
    <cfRule type="cellIs" dxfId="701" priority="658" stopIfTrue="1" operator="lessThan">
      <formula>0</formula>
    </cfRule>
  </conditionalFormatting>
  <conditionalFormatting sqref="A165:D165">
    <cfRule type="cellIs" dxfId="700" priority="657" stopIfTrue="1" operator="lessThan">
      <formula>0</formula>
    </cfRule>
  </conditionalFormatting>
  <conditionalFormatting sqref="A165:D165">
    <cfRule type="cellIs" dxfId="699" priority="656" stopIfTrue="1" operator="lessThan">
      <formula>0</formula>
    </cfRule>
  </conditionalFormatting>
  <conditionalFormatting sqref="A165:D165">
    <cfRule type="cellIs" dxfId="698" priority="655" stopIfTrue="1" operator="lessThan">
      <formula>0</formula>
    </cfRule>
  </conditionalFormatting>
  <conditionalFormatting sqref="A165:D165">
    <cfRule type="cellIs" dxfId="697" priority="654" stopIfTrue="1" operator="lessThan">
      <formula>0</formula>
    </cfRule>
  </conditionalFormatting>
  <conditionalFormatting sqref="A165:D165">
    <cfRule type="cellIs" dxfId="696" priority="653" stopIfTrue="1" operator="lessThan">
      <formula>0</formula>
    </cfRule>
  </conditionalFormatting>
  <conditionalFormatting sqref="A165:D165">
    <cfRule type="cellIs" dxfId="695" priority="652" stopIfTrue="1" operator="lessThan">
      <formula>0</formula>
    </cfRule>
  </conditionalFormatting>
  <conditionalFormatting sqref="E166:IU166">
    <cfRule type="cellIs" dxfId="694" priority="650" stopIfTrue="1" operator="lessThan">
      <formula>0</formula>
    </cfRule>
  </conditionalFormatting>
  <conditionalFormatting sqref="E166:IU166">
    <cfRule type="cellIs" dxfId="693" priority="649" stopIfTrue="1" operator="lessThan">
      <formula>0</formula>
    </cfRule>
  </conditionalFormatting>
  <conditionalFormatting sqref="E166:IU166">
    <cfRule type="cellIs" dxfId="692" priority="648" stopIfTrue="1" operator="lessThan">
      <formula>0</formula>
    </cfRule>
  </conditionalFormatting>
  <conditionalFormatting sqref="E166:XFD166">
    <cfRule type="cellIs" dxfId="691" priority="647" stopIfTrue="1" operator="lessThan">
      <formula>0</formula>
    </cfRule>
  </conditionalFormatting>
  <conditionalFormatting sqref="A166:D166">
    <cfRule type="cellIs" dxfId="690" priority="646" stopIfTrue="1" operator="lessThan">
      <formula>0</formula>
    </cfRule>
  </conditionalFormatting>
  <conditionalFormatting sqref="A166:D166">
    <cfRule type="cellIs" dxfId="689" priority="645" stopIfTrue="1" operator="lessThan">
      <formula>0</formula>
    </cfRule>
  </conditionalFormatting>
  <conditionalFormatting sqref="A166:D166">
    <cfRule type="cellIs" dxfId="688" priority="644" stopIfTrue="1" operator="lessThan">
      <formula>0</formula>
    </cfRule>
  </conditionalFormatting>
  <conditionalFormatting sqref="A166:D166">
    <cfRule type="cellIs" dxfId="687" priority="643" stopIfTrue="1" operator="lessThan">
      <formula>0</formula>
    </cfRule>
  </conditionalFormatting>
  <conditionalFormatting sqref="A166:D166">
    <cfRule type="cellIs" dxfId="686" priority="642" stopIfTrue="1" operator="lessThan">
      <formula>0</formula>
    </cfRule>
  </conditionalFormatting>
  <conditionalFormatting sqref="A166:D166">
    <cfRule type="cellIs" dxfId="685" priority="641" stopIfTrue="1" operator="lessThan">
      <formula>0</formula>
    </cfRule>
  </conditionalFormatting>
  <conditionalFormatting sqref="A166:D166">
    <cfRule type="cellIs" dxfId="684" priority="640" stopIfTrue="1" operator="lessThan">
      <formula>0</formula>
    </cfRule>
  </conditionalFormatting>
  <conditionalFormatting sqref="A166:D166">
    <cfRule type="cellIs" dxfId="683" priority="639" stopIfTrue="1" operator="lessThan">
      <formula>0</formula>
    </cfRule>
  </conditionalFormatting>
  <conditionalFormatting sqref="A166:D166">
    <cfRule type="cellIs" dxfId="682" priority="638" stopIfTrue="1" operator="lessThan">
      <formula>0</formula>
    </cfRule>
  </conditionalFormatting>
  <conditionalFormatting sqref="A166:D166">
    <cfRule type="cellIs" dxfId="681" priority="637" stopIfTrue="1" operator="lessThan">
      <formula>0</formula>
    </cfRule>
  </conditionalFormatting>
  <conditionalFormatting sqref="A166:D166">
    <cfRule type="cellIs" dxfId="680" priority="636" stopIfTrue="1" operator="lessThan">
      <formula>0</formula>
    </cfRule>
  </conditionalFormatting>
  <conditionalFormatting sqref="A166:D166">
    <cfRule type="cellIs" dxfId="679" priority="635" stopIfTrue="1" operator="lessThan">
      <formula>0</formula>
    </cfRule>
  </conditionalFormatting>
  <conditionalFormatting sqref="A166:D166">
    <cfRule type="cellIs" dxfId="678" priority="634" stopIfTrue="1" operator="lessThan">
      <formula>0</formula>
    </cfRule>
  </conditionalFormatting>
  <conditionalFormatting sqref="A166:D166">
    <cfRule type="cellIs" dxfId="677" priority="633" stopIfTrue="1" operator="lessThan">
      <formula>0</formula>
    </cfRule>
  </conditionalFormatting>
  <conditionalFormatting sqref="A166:D166">
    <cfRule type="cellIs" dxfId="676" priority="632" stopIfTrue="1" operator="lessThan">
      <formula>0</formula>
    </cfRule>
  </conditionalFormatting>
  <conditionalFormatting sqref="A166:D166">
    <cfRule type="cellIs" dxfId="675" priority="631" stopIfTrue="1" operator="lessThan">
      <formula>0</formula>
    </cfRule>
  </conditionalFormatting>
  <conditionalFormatting sqref="A166:D166">
    <cfRule type="cellIs" dxfId="674" priority="630" stopIfTrue="1" operator="lessThan">
      <formula>0</formula>
    </cfRule>
  </conditionalFormatting>
  <conditionalFormatting sqref="A166:D166">
    <cfRule type="cellIs" dxfId="673" priority="629" stopIfTrue="1" operator="lessThan">
      <formula>0</formula>
    </cfRule>
  </conditionalFormatting>
  <conditionalFormatting sqref="A166:D166">
    <cfRule type="cellIs" dxfId="672" priority="628" stopIfTrue="1" operator="lessThan">
      <formula>0</formula>
    </cfRule>
  </conditionalFormatting>
  <conditionalFormatting sqref="A166:D166">
    <cfRule type="cellIs" dxfId="671" priority="627" stopIfTrue="1" operator="lessThan">
      <formula>0</formula>
    </cfRule>
  </conditionalFormatting>
  <conditionalFormatting sqref="A166:D166">
    <cfRule type="cellIs" dxfId="670" priority="626" stopIfTrue="1" operator="lessThan">
      <formula>0</formula>
    </cfRule>
  </conditionalFormatting>
  <conditionalFormatting sqref="A166:D166">
    <cfRule type="cellIs" dxfId="669" priority="625" stopIfTrue="1" operator="lessThan">
      <formula>0</formula>
    </cfRule>
  </conditionalFormatting>
  <conditionalFormatting sqref="A166:D166">
    <cfRule type="cellIs" dxfId="668" priority="624" stopIfTrue="1" operator="lessThan">
      <formula>0</formula>
    </cfRule>
  </conditionalFormatting>
  <conditionalFormatting sqref="A166:D166">
    <cfRule type="cellIs" dxfId="667" priority="623" stopIfTrue="1" operator="lessThan">
      <formula>0</formula>
    </cfRule>
  </conditionalFormatting>
  <conditionalFormatting sqref="A166:D166">
    <cfRule type="cellIs" dxfId="666" priority="622" stopIfTrue="1" operator="lessThan">
      <formula>0</formula>
    </cfRule>
  </conditionalFormatting>
  <conditionalFormatting sqref="A166:D166">
    <cfRule type="cellIs" dxfId="665" priority="621" stopIfTrue="1" operator="lessThan">
      <formula>0</formula>
    </cfRule>
  </conditionalFormatting>
  <conditionalFormatting sqref="A166:D166">
    <cfRule type="cellIs" dxfId="664" priority="620" stopIfTrue="1" operator="lessThan">
      <formula>0</formula>
    </cfRule>
  </conditionalFormatting>
  <conditionalFormatting sqref="A166:D166">
    <cfRule type="cellIs" dxfId="663" priority="619" stopIfTrue="1" operator="lessThan">
      <formula>0</formula>
    </cfRule>
  </conditionalFormatting>
  <conditionalFormatting sqref="A166:D166">
    <cfRule type="cellIs" dxfId="662" priority="618" stopIfTrue="1" operator="lessThan">
      <formula>0</formula>
    </cfRule>
  </conditionalFormatting>
  <conditionalFormatting sqref="E167:IU167">
    <cfRule type="cellIs" dxfId="661" priority="616" stopIfTrue="1" operator="lessThan">
      <formula>0</formula>
    </cfRule>
  </conditionalFormatting>
  <conditionalFormatting sqref="E167:IU167">
    <cfRule type="cellIs" dxfId="660" priority="615" stopIfTrue="1" operator="lessThan">
      <formula>0</formula>
    </cfRule>
  </conditionalFormatting>
  <conditionalFormatting sqref="E167:IU167">
    <cfRule type="cellIs" dxfId="659" priority="614" stopIfTrue="1" operator="lessThan">
      <formula>0</formula>
    </cfRule>
  </conditionalFormatting>
  <conditionalFormatting sqref="E167:XFD167">
    <cfRule type="cellIs" dxfId="658" priority="613" stopIfTrue="1" operator="lessThan">
      <formula>0</formula>
    </cfRule>
  </conditionalFormatting>
  <conditionalFormatting sqref="A167:D167">
    <cfRule type="cellIs" dxfId="657" priority="612" stopIfTrue="1" operator="lessThan">
      <formula>0</formula>
    </cfRule>
  </conditionalFormatting>
  <conditionalFormatting sqref="A167:D167">
    <cfRule type="cellIs" dxfId="656" priority="611" stopIfTrue="1" operator="lessThan">
      <formula>0</formula>
    </cfRule>
  </conditionalFormatting>
  <conditionalFormatting sqref="A167:D167">
    <cfRule type="cellIs" dxfId="655" priority="610" stopIfTrue="1" operator="lessThan">
      <formula>0</formula>
    </cfRule>
  </conditionalFormatting>
  <conditionalFormatting sqref="A167:D167">
    <cfRule type="cellIs" dxfId="654" priority="609" stopIfTrue="1" operator="lessThan">
      <formula>0</formula>
    </cfRule>
  </conditionalFormatting>
  <conditionalFormatting sqref="A167:D167">
    <cfRule type="cellIs" dxfId="653" priority="608" stopIfTrue="1" operator="lessThan">
      <formula>0</formula>
    </cfRule>
  </conditionalFormatting>
  <conditionalFormatting sqref="A167:D167">
    <cfRule type="cellIs" dxfId="652" priority="607" stopIfTrue="1" operator="lessThan">
      <formula>0</formula>
    </cfRule>
  </conditionalFormatting>
  <conditionalFormatting sqref="A167:D167">
    <cfRule type="cellIs" dxfId="651" priority="606" stopIfTrue="1" operator="lessThan">
      <formula>0</formula>
    </cfRule>
  </conditionalFormatting>
  <conditionalFormatting sqref="A167:D167">
    <cfRule type="cellIs" dxfId="650" priority="605" stopIfTrue="1" operator="lessThan">
      <formula>0</formula>
    </cfRule>
  </conditionalFormatting>
  <conditionalFormatting sqref="A167:D167">
    <cfRule type="cellIs" dxfId="649" priority="604" stopIfTrue="1" operator="lessThan">
      <formula>0</formula>
    </cfRule>
  </conditionalFormatting>
  <conditionalFormatting sqref="A167:D167">
    <cfRule type="cellIs" dxfId="648" priority="603" stopIfTrue="1" operator="lessThan">
      <formula>0</formula>
    </cfRule>
  </conditionalFormatting>
  <conditionalFormatting sqref="A167:D167">
    <cfRule type="cellIs" dxfId="647" priority="602" stopIfTrue="1" operator="lessThan">
      <formula>0</formula>
    </cfRule>
  </conditionalFormatting>
  <conditionalFormatting sqref="A167:D167">
    <cfRule type="cellIs" dxfId="646" priority="601" stopIfTrue="1" operator="lessThan">
      <formula>0</formula>
    </cfRule>
  </conditionalFormatting>
  <conditionalFormatting sqref="A167:D167">
    <cfRule type="cellIs" dxfId="645" priority="600" stopIfTrue="1" operator="lessThan">
      <formula>0</formula>
    </cfRule>
  </conditionalFormatting>
  <conditionalFormatting sqref="A167:D167">
    <cfRule type="cellIs" dxfId="644" priority="599" stopIfTrue="1" operator="lessThan">
      <formula>0</formula>
    </cfRule>
  </conditionalFormatting>
  <conditionalFormatting sqref="A167:D167">
    <cfRule type="cellIs" dxfId="643" priority="598" stopIfTrue="1" operator="lessThan">
      <formula>0</formula>
    </cfRule>
  </conditionalFormatting>
  <conditionalFormatting sqref="A167:D167">
    <cfRule type="cellIs" dxfId="642" priority="597" stopIfTrue="1" operator="lessThan">
      <formula>0</formula>
    </cfRule>
  </conditionalFormatting>
  <conditionalFormatting sqref="A167:D167">
    <cfRule type="cellIs" dxfId="641" priority="596" stopIfTrue="1" operator="lessThan">
      <formula>0</formula>
    </cfRule>
  </conditionalFormatting>
  <conditionalFormatting sqref="A167:D167">
    <cfRule type="cellIs" dxfId="640" priority="595" stopIfTrue="1" operator="lessThan">
      <formula>0</formula>
    </cfRule>
  </conditionalFormatting>
  <conditionalFormatting sqref="A167:D167">
    <cfRule type="cellIs" dxfId="639" priority="594" stopIfTrue="1" operator="lessThan">
      <formula>0</formula>
    </cfRule>
  </conditionalFormatting>
  <conditionalFormatting sqref="A167:D167">
    <cfRule type="cellIs" dxfId="638" priority="593" stopIfTrue="1" operator="lessThan">
      <formula>0</formula>
    </cfRule>
  </conditionalFormatting>
  <conditionalFormatting sqref="A167:D167">
    <cfRule type="cellIs" dxfId="637" priority="592" stopIfTrue="1" operator="lessThan">
      <formula>0</formula>
    </cfRule>
  </conditionalFormatting>
  <conditionalFormatting sqref="A167:D167">
    <cfRule type="cellIs" dxfId="636" priority="591" stopIfTrue="1" operator="lessThan">
      <formula>0</formula>
    </cfRule>
  </conditionalFormatting>
  <conditionalFormatting sqref="A167:D167">
    <cfRule type="cellIs" dxfId="635" priority="590" stopIfTrue="1" operator="lessThan">
      <formula>0</formula>
    </cfRule>
  </conditionalFormatting>
  <conditionalFormatting sqref="A167:D167">
    <cfRule type="cellIs" dxfId="634" priority="589" stopIfTrue="1" operator="lessThan">
      <formula>0</formula>
    </cfRule>
  </conditionalFormatting>
  <conditionalFormatting sqref="A167:D167">
    <cfRule type="cellIs" dxfId="633" priority="588" stopIfTrue="1" operator="lessThan">
      <formula>0</formula>
    </cfRule>
  </conditionalFormatting>
  <conditionalFormatting sqref="A167:D167">
    <cfRule type="cellIs" dxfId="632" priority="587" stopIfTrue="1" operator="lessThan">
      <formula>0</formula>
    </cfRule>
  </conditionalFormatting>
  <conditionalFormatting sqref="A167:D167">
    <cfRule type="cellIs" dxfId="631" priority="586" stopIfTrue="1" operator="lessThan">
      <formula>0</formula>
    </cfRule>
  </conditionalFormatting>
  <conditionalFormatting sqref="A167:D167">
    <cfRule type="cellIs" dxfId="630" priority="585" stopIfTrue="1" operator="lessThan">
      <formula>0</formula>
    </cfRule>
  </conditionalFormatting>
  <conditionalFormatting sqref="A167:D167">
    <cfRule type="cellIs" dxfId="629" priority="584" stopIfTrue="1" operator="lessThan">
      <formula>0</formula>
    </cfRule>
  </conditionalFormatting>
  <conditionalFormatting sqref="E168:IU168">
    <cfRule type="cellIs" dxfId="628" priority="581" stopIfTrue="1" operator="lessThan">
      <formula>0</formula>
    </cfRule>
  </conditionalFormatting>
  <conditionalFormatting sqref="E168:IU168">
    <cfRule type="cellIs" dxfId="627" priority="580" stopIfTrue="1" operator="lessThan">
      <formula>0</formula>
    </cfRule>
  </conditionalFormatting>
  <conditionalFormatting sqref="E168:IU168">
    <cfRule type="cellIs" dxfId="626" priority="579" stopIfTrue="1" operator="lessThan">
      <formula>0</formula>
    </cfRule>
  </conditionalFormatting>
  <conditionalFormatting sqref="E168:XFD168">
    <cfRule type="cellIs" dxfId="625" priority="578" stopIfTrue="1" operator="lessThan">
      <formula>0</formula>
    </cfRule>
  </conditionalFormatting>
  <conditionalFormatting sqref="A168:D168">
    <cfRule type="cellIs" dxfId="624" priority="577" stopIfTrue="1" operator="lessThan">
      <formula>0</formula>
    </cfRule>
  </conditionalFormatting>
  <conditionalFormatting sqref="A168:D168">
    <cfRule type="cellIs" dxfId="623" priority="576" stopIfTrue="1" operator="lessThan">
      <formula>0</formula>
    </cfRule>
  </conditionalFormatting>
  <conditionalFormatting sqref="A168:D168">
    <cfRule type="cellIs" dxfId="622" priority="575" stopIfTrue="1" operator="lessThan">
      <formula>0</formula>
    </cfRule>
  </conditionalFormatting>
  <conditionalFormatting sqref="A168:D168">
    <cfRule type="cellIs" dxfId="621" priority="574" stopIfTrue="1" operator="lessThan">
      <formula>0</formula>
    </cfRule>
  </conditionalFormatting>
  <conditionalFormatting sqref="A168:D168">
    <cfRule type="cellIs" dxfId="620" priority="573" stopIfTrue="1" operator="lessThan">
      <formula>0</formula>
    </cfRule>
  </conditionalFormatting>
  <conditionalFormatting sqref="A168:D168">
    <cfRule type="cellIs" dxfId="619" priority="572" stopIfTrue="1" operator="lessThan">
      <formula>0</formula>
    </cfRule>
  </conditionalFormatting>
  <conditionalFormatting sqref="A168:D168">
    <cfRule type="cellIs" dxfId="618" priority="571" stopIfTrue="1" operator="lessThan">
      <formula>0</formula>
    </cfRule>
  </conditionalFormatting>
  <conditionalFormatting sqref="A168:D168">
    <cfRule type="cellIs" dxfId="617" priority="570" stopIfTrue="1" operator="lessThan">
      <formula>0</formula>
    </cfRule>
  </conditionalFormatting>
  <conditionalFormatting sqref="A168:D168">
    <cfRule type="cellIs" dxfId="616" priority="569" stopIfTrue="1" operator="lessThan">
      <formula>0</formula>
    </cfRule>
  </conditionalFormatting>
  <conditionalFormatting sqref="A168:D168">
    <cfRule type="cellIs" dxfId="615" priority="568" stopIfTrue="1" operator="lessThan">
      <formula>0</formula>
    </cfRule>
  </conditionalFormatting>
  <conditionalFormatting sqref="A168:D168">
    <cfRule type="cellIs" dxfId="614" priority="567" stopIfTrue="1" operator="lessThan">
      <formula>0</formula>
    </cfRule>
  </conditionalFormatting>
  <conditionalFormatting sqref="A168:D168">
    <cfRule type="cellIs" dxfId="613" priority="566" stopIfTrue="1" operator="lessThan">
      <formula>0</formula>
    </cfRule>
  </conditionalFormatting>
  <conditionalFormatting sqref="A168:D168">
    <cfRule type="cellIs" dxfId="612" priority="565" stopIfTrue="1" operator="lessThan">
      <formula>0</formula>
    </cfRule>
  </conditionalFormatting>
  <conditionalFormatting sqref="A168:D168">
    <cfRule type="cellIs" dxfId="611" priority="564" stopIfTrue="1" operator="lessThan">
      <formula>0</formula>
    </cfRule>
  </conditionalFormatting>
  <conditionalFormatting sqref="A168:D168">
    <cfRule type="cellIs" dxfId="610" priority="563" stopIfTrue="1" operator="lessThan">
      <formula>0</formula>
    </cfRule>
  </conditionalFormatting>
  <conditionalFormatting sqref="A168:D168">
    <cfRule type="cellIs" dxfId="609" priority="562" stopIfTrue="1" operator="lessThan">
      <formula>0</formula>
    </cfRule>
  </conditionalFormatting>
  <conditionalFormatting sqref="A168:D168">
    <cfRule type="cellIs" dxfId="608" priority="561" stopIfTrue="1" operator="lessThan">
      <formula>0</formula>
    </cfRule>
  </conditionalFormatting>
  <conditionalFormatting sqref="A168:D168">
    <cfRule type="cellIs" dxfId="607" priority="560" stopIfTrue="1" operator="lessThan">
      <formula>0</formula>
    </cfRule>
  </conditionalFormatting>
  <conditionalFormatting sqref="A168:D168">
    <cfRule type="cellIs" dxfId="606" priority="559" stopIfTrue="1" operator="lessThan">
      <formula>0</formula>
    </cfRule>
  </conditionalFormatting>
  <conditionalFormatting sqref="A168:D168">
    <cfRule type="cellIs" dxfId="605" priority="558" stopIfTrue="1" operator="lessThan">
      <formula>0</formula>
    </cfRule>
  </conditionalFormatting>
  <conditionalFormatting sqref="A168:D168">
    <cfRule type="cellIs" dxfId="604" priority="557" stopIfTrue="1" operator="lessThan">
      <formula>0</formula>
    </cfRule>
  </conditionalFormatting>
  <conditionalFormatting sqref="A168:D168">
    <cfRule type="cellIs" dxfId="603" priority="556" stopIfTrue="1" operator="lessThan">
      <formula>0</formula>
    </cfRule>
  </conditionalFormatting>
  <conditionalFormatting sqref="A168:D168">
    <cfRule type="cellIs" dxfId="602" priority="555" stopIfTrue="1" operator="lessThan">
      <formula>0</formula>
    </cfRule>
  </conditionalFormatting>
  <conditionalFormatting sqref="A168:D168">
    <cfRule type="cellIs" dxfId="601" priority="554" stopIfTrue="1" operator="lessThan">
      <formula>0</formula>
    </cfRule>
  </conditionalFormatting>
  <conditionalFormatting sqref="A168:D168">
    <cfRule type="cellIs" dxfId="600" priority="553" stopIfTrue="1" operator="lessThan">
      <formula>0</formula>
    </cfRule>
  </conditionalFormatting>
  <conditionalFormatting sqref="A168:D168">
    <cfRule type="cellIs" dxfId="599" priority="552" stopIfTrue="1" operator="lessThan">
      <formula>0</formula>
    </cfRule>
  </conditionalFormatting>
  <conditionalFormatting sqref="A168:D168">
    <cfRule type="cellIs" dxfId="598" priority="551" stopIfTrue="1" operator="lessThan">
      <formula>0</formula>
    </cfRule>
  </conditionalFormatting>
  <conditionalFormatting sqref="A168:D168">
    <cfRule type="cellIs" dxfId="597" priority="550" stopIfTrue="1" operator="lessThan">
      <formula>0</formula>
    </cfRule>
  </conditionalFormatting>
  <conditionalFormatting sqref="A168:D168">
    <cfRule type="cellIs" dxfId="596" priority="549" stopIfTrue="1" operator="lessThan">
      <formula>0</formula>
    </cfRule>
  </conditionalFormatting>
  <conditionalFormatting sqref="E169:IU169">
    <cfRule type="cellIs" dxfId="595" priority="547" stopIfTrue="1" operator="lessThan">
      <formula>0</formula>
    </cfRule>
  </conditionalFormatting>
  <conditionalFormatting sqref="E169:IU169">
    <cfRule type="cellIs" dxfId="594" priority="546" stopIfTrue="1" operator="lessThan">
      <formula>0</formula>
    </cfRule>
  </conditionalFormatting>
  <conditionalFormatting sqref="E169:IU169">
    <cfRule type="cellIs" dxfId="593" priority="545" stopIfTrue="1" operator="lessThan">
      <formula>0</formula>
    </cfRule>
  </conditionalFormatting>
  <conditionalFormatting sqref="E169:XFD169">
    <cfRule type="cellIs" dxfId="592" priority="544" stopIfTrue="1" operator="lessThan">
      <formula>0</formula>
    </cfRule>
  </conditionalFormatting>
  <conditionalFormatting sqref="A169:D169">
    <cfRule type="cellIs" dxfId="591" priority="543" stopIfTrue="1" operator="lessThan">
      <formula>0</formula>
    </cfRule>
  </conditionalFormatting>
  <conditionalFormatting sqref="A169:D169">
    <cfRule type="cellIs" dxfId="590" priority="542" stopIfTrue="1" operator="lessThan">
      <formula>0</formula>
    </cfRule>
  </conditionalFormatting>
  <conditionalFormatting sqref="A169:D169">
    <cfRule type="cellIs" dxfId="589" priority="541" stopIfTrue="1" operator="lessThan">
      <formula>0</formula>
    </cfRule>
  </conditionalFormatting>
  <conditionalFormatting sqref="A169:D169">
    <cfRule type="cellIs" dxfId="588" priority="540" stopIfTrue="1" operator="lessThan">
      <formula>0</formula>
    </cfRule>
  </conditionalFormatting>
  <conditionalFormatting sqref="A169:D169">
    <cfRule type="cellIs" dxfId="587" priority="539" stopIfTrue="1" operator="lessThan">
      <formula>0</formula>
    </cfRule>
  </conditionalFormatting>
  <conditionalFormatting sqref="A169:D169">
    <cfRule type="cellIs" dxfId="586" priority="538" stopIfTrue="1" operator="lessThan">
      <formula>0</formula>
    </cfRule>
  </conditionalFormatting>
  <conditionalFormatting sqref="A169:D169">
    <cfRule type="cellIs" dxfId="585" priority="537" stopIfTrue="1" operator="lessThan">
      <formula>0</formula>
    </cfRule>
  </conditionalFormatting>
  <conditionalFormatting sqref="A169:D169">
    <cfRule type="cellIs" dxfId="584" priority="536" stopIfTrue="1" operator="lessThan">
      <formula>0</formula>
    </cfRule>
  </conditionalFormatting>
  <conditionalFormatting sqref="A169:D169">
    <cfRule type="cellIs" dxfId="583" priority="535" stopIfTrue="1" operator="lessThan">
      <formula>0</formula>
    </cfRule>
  </conditionalFormatting>
  <conditionalFormatting sqref="A169:D169">
    <cfRule type="cellIs" dxfId="582" priority="534" stopIfTrue="1" operator="lessThan">
      <formula>0</formula>
    </cfRule>
  </conditionalFormatting>
  <conditionalFormatting sqref="A169:D169">
    <cfRule type="cellIs" dxfId="581" priority="533" stopIfTrue="1" operator="lessThan">
      <formula>0</formula>
    </cfRule>
  </conditionalFormatting>
  <conditionalFormatting sqref="A169:D169">
    <cfRule type="cellIs" dxfId="580" priority="532" stopIfTrue="1" operator="lessThan">
      <formula>0</formula>
    </cfRule>
  </conditionalFormatting>
  <conditionalFormatting sqref="A169:D169">
    <cfRule type="cellIs" dxfId="579" priority="531" stopIfTrue="1" operator="lessThan">
      <formula>0</formula>
    </cfRule>
  </conditionalFormatting>
  <conditionalFormatting sqref="A169:D169">
    <cfRule type="cellIs" dxfId="578" priority="530" stopIfTrue="1" operator="lessThan">
      <formula>0</formula>
    </cfRule>
  </conditionalFormatting>
  <conditionalFormatting sqref="A169:D169">
    <cfRule type="cellIs" dxfId="577" priority="529" stopIfTrue="1" operator="lessThan">
      <formula>0</formula>
    </cfRule>
  </conditionalFormatting>
  <conditionalFormatting sqref="A169:D169">
    <cfRule type="cellIs" dxfId="576" priority="528" stopIfTrue="1" operator="lessThan">
      <formula>0</formula>
    </cfRule>
  </conditionalFormatting>
  <conditionalFormatting sqref="A169:D169">
    <cfRule type="cellIs" dxfId="575" priority="527" stopIfTrue="1" operator="lessThan">
      <formula>0</formula>
    </cfRule>
  </conditionalFormatting>
  <conditionalFormatting sqref="A169:D169">
    <cfRule type="cellIs" dxfId="574" priority="526" stopIfTrue="1" operator="lessThan">
      <formula>0</formula>
    </cfRule>
  </conditionalFormatting>
  <conditionalFormatting sqref="A169:D169">
    <cfRule type="cellIs" dxfId="573" priority="525" stopIfTrue="1" operator="lessThan">
      <formula>0</formula>
    </cfRule>
  </conditionalFormatting>
  <conditionalFormatting sqref="A169:D169">
    <cfRule type="cellIs" dxfId="572" priority="524" stopIfTrue="1" operator="lessThan">
      <formula>0</formula>
    </cfRule>
  </conditionalFormatting>
  <conditionalFormatting sqref="A169:D169">
    <cfRule type="cellIs" dxfId="571" priority="523" stopIfTrue="1" operator="lessThan">
      <formula>0</formula>
    </cfRule>
  </conditionalFormatting>
  <conditionalFormatting sqref="A169:D169">
    <cfRule type="cellIs" dxfId="570" priority="522" stopIfTrue="1" operator="lessThan">
      <formula>0</formula>
    </cfRule>
  </conditionalFormatting>
  <conditionalFormatting sqref="A169:D169">
    <cfRule type="cellIs" dxfId="569" priority="521" stopIfTrue="1" operator="lessThan">
      <formula>0</formula>
    </cfRule>
  </conditionalFormatting>
  <conditionalFormatting sqref="A169:D169">
    <cfRule type="cellIs" dxfId="568" priority="520" stopIfTrue="1" operator="lessThan">
      <formula>0</formula>
    </cfRule>
  </conditionalFormatting>
  <conditionalFormatting sqref="A169:D169">
    <cfRule type="cellIs" dxfId="567" priority="519" stopIfTrue="1" operator="lessThan">
      <formula>0</formula>
    </cfRule>
  </conditionalFormatting>
  <conditionalFormatting sqref="A169:D169">
    <cfRule type="cellIs" dxfId="566" priority="518" stopIfTrue="1" operator="lessThan">
      <formula>0</formula>
    </cfRule>
  </conditionalFormatting>
  <conditionalFormatting sqref="A169:D169">
    <cfRule type="cellIs" dxfId="565" priority="517" stopIfTrue="1" operator="lessThan">
      <formula>0</formula>
    </cfRule>
  </conditionalFormatting>
  <conditionalFormatting sqref="A169:D169">
    <cfRule type="cellIs" dxfId="564" priority="516" stopIfTrue="1" operator="lessThan">
      <formula>0</formula>
    </cfRule>
  </conditionalFormatting>
  <conditionalFormatting sqref="A169:D169">
    <cfRule type="cellIs" dxfId="563" priority="515" stopIfTrue="1" operator="lessThan">
      <formula>0</formula>
    </cfRule>
  </conditionalFormatting>
  <conditionalFormatting sqref="E170:IU170">
    <cfRule type="cellIs" dxfId="562" priority="514" stopIfTrue="1" operator="lessThan">
      <formula>0</formula>
    </cfRule>
  </conditionalFormatting>
  <conditionalFormatting sqref="E170:IU170">
    <cfRule type="cellIs" dxfId="561" priority="513" stopIfTrue="1" operator="lessThan">
      <formula>0</formula>
    </cfRule>
  </conditionalFormatting>
  <conditionalFormatting sqref="E170:IU170">
    <cfRule type="cellIs" dxfId="560" priority="512" stopIfTrue="1" operator="lessThan">
      <formula>0</formula>
    </cfRule>
  </conditionalFormatting>
  <conditionalFormatting sqref="E170:XFD170">
    <cfRule type="cellIs" dxfId="559" priority="511" stopIfTrue="1" operator="lessThan">
      <formula>0</formula>
    </cfRule>
  </conditionalFormatting>
  <conditionalFormatting sqref="A170:D170">
    <cfRule type="cellIs" dxfId="558" priority="510" stopIfTrue="1" operator="lessThan">
      <formula>0</formula>
    </cfRule>
  </conditionalFormatting>
  <conditionalFormatting sqref="A170:D170">
    <cfRule type="cellIs" dxfId="557" priority="509" stopIfTrue="1" operator="lessThan">
      <formula>0</formula>
    </cfRule>
  </conditionalFormatting>
  <conditionalFormatting sqref="A170:D170">
    <cfRule type="cellIs" dxfId="556" priority="508" stopIfTrue="1" operator="lessThan">
      <formula>0</formula>
    </cfRule>
  </conditionalFormatting>
  <conditionalFormatting sqref="A170:D170">
    <cfRule type="cellIs" dxfId="555" priority="507" stopIfTrue="1" operator="lessThan">
      <formula>0</formula>
    </cfRule>
  </conditionalFormatting>
  <conditionalFormatting sqref="A170:D170">
    <cfRule type="cellIs" dxfId="554" priority="506" stopIfTrue="1" operator="lessThan">
      <formula>0</formula>
    </cfRule>
  </conditionalFormatting>
  <conditionalFormatting sqref="A170:D170">
    <cfRule type="cellIs" dxfId="553" priority="505" stopIfTrue="1" operator="lessThan">
      <formula>0</formula>
    </cfRule>
  </conditionalFormatting>
  <conditionalFormatting sqref="A170:D170">
    <cfRule type="cellIs" dxfId="552" priority="504" stopIfTrue="1" operator="lessThan">
      <formula>0</formula>
    </cfRule>
  </conditionalFormatting>
  <conditionalFormatting sqref="A170:D170">
    <cfRule type="cellIs" dxfId="551" priority="503" stopIfTrue="1" operator="lessThan">
      <formula>0</formula>
    </cfRule>
  </conditionalFormatting>
  <conditionalFormatting sqref="A170:D170">
    <cfRule type="cellIs" dxfId="550" priority="502" stopIfTrue="1" operator="lessThan">
      <formula>0</formula>
    </cfRule>
  </conditionalFormatting>
  <conditionalFormatting sqref="A170:D170">
    <cfRule type="cellIs" dxfId="549" priority="501" stopIfTrue="1" operator="lessThan">
      <formula>0</formula>
    </cfRule>
  </conditionalFormatting>
  <conditionalFormatting sqref="A170:D170">
    <cfRule type="cellIs" dxfId="548" priority="500" stopIfTrue="1" operator="lessThan">
      <formula>0</formula>
    </cfRule>
  </conditionalFormatting>
  <conditionalFormatting sqref="A170:D170">
    <cfRule type="cellIs" dxfId="547" priority="499" stopIfTrue="1" operator="lessThan">
      <formula>0</formula>
    </cfRule>
  </conditionalFormatting>
  <conditionalFormatting sqref="A170:D170">
    <cfRule type="cellIs" dxfId="546" priority="498" stopIfTrue="1" operator="lessThan">
      <formula>0</formula>
    </cfRule>
  </conditionalFormatting>
  <conditionalFormatting sqref="A170:D170">
    <cfRule type="cellIs" dxfId="545" priority="497" stopIfTrue="1" operator="lessThan">
      <formula>0</formula>
    </cfRule>
  </conditionalFormatting>
  <conditionalFormatting sqref="A170:D170">
    <cfRule type="cellIs" dxfId="544" priority="496" stopIfTrue="1" operator="lessThan">
      <formula>0</formula>
    </cfRule>
  </conditionalFormatting>
  <conditionalFormatting sqref="A170:D170">
    <cfRule type="cellIs" dxfId="543" priority="495" stopIfTrue="1" operator="lessThan">
      <formula>0</formula>
    </cfRule>
  </conditionalFormatting>
  <conditionalFormatting sqref="A170:D170">
    <cfRule type="cellIs" dxfId="542" priority="494" stopIfTrue="1" operator="lessThan">
      <formula>0</formula>
    </cfRule>
  </conditionalFormatting>
  <conditionalFormatting sqref="A170:D170">
    <cfRule type="cellIs" dxfId="541" priority="493" stopIfTrue="1" operator="lessThan">
      <formula>0</formula>
    </cfRule>
  </conditionalFormatting>
  <conditionalFormatting sqref="A170:D170">
    <cfRule type="cellIs" dxfId="540" priority="492" stopIfTrue="1" operator="lessThan">
      <formula>0</formula>
    </cfRule>
  </conditionalFormatting>
  <conditionalFormatting sqref="A170:D170">
    <cfRule type="cellIs" dxfId="539" priority="491" stopIfTrue="1" operator="lessThan">
      <formula>0</formula>
    </cfRule>
  </conditionalFormatting>
  <conditionalFormatting sqref="A170:D170">
    <cfRule type="cellIs" dxfId="538" priority="490" stopIfTrue="1" operator="lessThan">
      <formula>0</formula>
    </cfRule>
  </conditionalFormatting>
  <conditionalFormatting sqref="A170:D170">
    <cfRule type="cellIs" dxfId="537" priority="489" stopIfTrue="1" operator="lessThan">
      <formula>0</formula>
    </cfRule>
  </conditionalFormatting>
  <conditionalFormatting sqref="A170:D170">
    <cfRule type="cellIs" dxfId="536" priority="488" stopIfTrue="1" operator="lessThan">
      <formula>0</formula>
    </cfRule>
  </conditionalFormatting>
  <conditionalFormatting sqref="A170:D170">
    <cfRule type="cellIs" dxfId="535" priority="487" stopIfTrue="1" operator="lessThan">
      <formula>0</formula>
    </cfRule>
  </conditionalFormatting>
  <conditionalFormatting sqref="A170:D170">
    <cfRule type="cellIs" dxfId="534" priority="486" stopIfTrue="1" operator="lessThan">
      <formula>0</formula>
    </cfRule>
  </conditionalFormatting>
  <conditionalFormatting sqref="A170:D170">
    <cfRule type="cellIs" dxfId="533" priority="485" stopIfTrue="1" operator="lessThan">
      <formula>0</formula>
    </cfRule>
  </conditionalFormatting>
  <conditionalFormatting sqref="A170:D170">
    <cfRule type="cellIs" dxfId="532" priority="484" stopIfTrue="1" operator="lessThan">
      <formula>0</formula>
    </cfRule>
  </conditionalFormatting>
  <conditionalFormatting sqref="A170:D170">
    <cfRule type="cellIs" dxfId="531" priority="483" stopIfTrue="1" operator="lessThan">
      <formula>0</formula>
    </cfRule>
  </conditionalFormatting>
  <conditionalFormatting sqref="A170:D170">
    <cfRule type="cellIs" dxfId="530" priority="482" stopIfTrue="1" operator="lessThan">
      <formula>0</formula>
    </cfRule>
  </conditionalFormatting>
  <conditionalFormatting sqref="E171:IU171">
    <cfRule type="cellIs" dxfId="529" priority="480" stopIfTrue="1" operator="lessThan">
      <formula>0</formula>
    </cfRule>
  </conditionalFormatting>
  <conditionalFormatting sqref="E171:IU171">
    <cfRule type="cellIs" dxfId="528" priority="479" stopIfTrue="1" operator="lessThan">
      <formula>0</formula>
    </cfRule>
  </conditionalFormatting>
  <conditionalFormatting sqref="E171:IU171">
    <cfRule type="cellIs" dxfId="527" priority="478" stopIfTrue="1" operator="lessThan">
      <formula>0</formula>
    </cfRule>
  </conditionalFormatting>
  <conditionalFormatting sqref="E171:XFD171">
    <cfRule type="cellIs" dxfId="526" priority="477" stopIfTrue="1" operator="lessThan">
      <formula>0</formula>
    </cfRule>
  </conditionalFormatting>
  <conditionalFormatting sqref="A171:D171">
    <cfRule type="cellIs" dxfId="525" priority="476" stopIfTrue="1" operator="lessThan">
      <formula>0</formula>
    </cfRule>
  </conditionalFormatting>
  <conditionalFormatting sqref="A171:D171">
    <cfRule type="cellIs" dxfId="524" priority="475" stopIfTrue="1" operator="lessThan">
      <formula>0</formula>
    </cfRule>
  </conditionalFormatting>
  <conditionalFormatting sqref="A171:D171">
    <cfRule type="cellIs" dxfId="523" priority="474" stopIfTrue="1" operator="lessThan">
      <formula>0</formula>
    </cfRule>
  </conditionalFormatting>
  <conditionalFormatting sqref="A171:D171">
    <cfRule type="cellIs" dxfId="522" priority="473" stopIfTrue="1" operator="lessThan">
      <formula>0</formula>
    </cfRule>
  </conditionalFormatting>
  <conditionalFormatting sqref="A171:D171">
    <cfRule type="cellIs" dxfId="521" priority="472" stopIfTrue="1" operator="lessThan">
      <formula>0</formula>
    </cfRule>
  </conditionalFormatting>
  <conditionalFormatting sqref="A171:D171">
    <cfRule type="cellIs" dxfId="520" priority="471" stopIfTrue="1" operator="lessThan">
      <formula>0</formula>
    </cfRule>
  </conditionalFormatting>
  <conditionalFormatting sqref="A171:D171">
    <cfRule type="cellIs" dxfId="519" priority="470" stopIfTrue="1" operator="lessThan">
      <formula>0</formula>
    </cfRule>
  </conditionalFormatting>
  <conditionalFormatting sqref="A171:D171">
    <cfRule type="cellIs" dxfId="518" priority="469" stopIfTrue="1" operator="lessThan">
      <formula>0</formula>
    </cfRule>
  </conditionalFormatting>
  <conditionalFormatting sqref="A171:D171">
    <cfRule type="cellIs" dxfId="517" priority="468" stopIfTrue="1" operator="lessThan">
      <formula>0</formula>
    </cfRule>
  </conditionalFormatting>
  <conditionalFormatting sqref="A171:D171">
    <cfRule type="cellIs" dxfId="516" priority="467" stopIfTrue="1" operator="lessThan">
      <formula>0</formula>
    </cfRule>
  </conditionalFormatting>
  <conditionalFormatting sqref="A171:D171">
    <cfRule type="cellIs" dxfId="515" priority="466" stopIfTrue="1" operator="lessThan">
      <formula>0</formula>
    </cfRule>
  </conditionalFormatting>
  <conditionalFormatting sqref="A171:D171">
    <cfRule type="cellIs" dxfId="514" priority="465" stopIfTrue="1" operator="lessThan">
      <formula>0</formula>
    </cfRule>
  </conditionalFormatting>
  <conditionalFormatting sqref="A171:D171">
    <cfRule type="cellIs" dxfId="513" priority="464" stopIfTrue="1" operator="lessThan">
      <formula>0</formula>
    </cfRule>
  </conditionalFormatting>
  <conditionalFormatting sqref="A171:D171">
    <cfRule type="cellIs" dxfId="512" priority="463" stopIfTrue="1" operator="lessThan">
      <formula>0</formula>
    </cfRule>
  </conditionalFormatting>
  <conditionalFormatting sqref="A171:D171">
    <cfRule type="cellIs" dxfId="511" priority="462" stopIfTrue="1" operator="lessThan">
      <formula>0</formula>
    </cfRule>
  </conditionalFormatting>
  <conditionalFormatting sqref="A171:D171">
    <cfRule type="cellIs" dxfId="510" priority="461" stopIfTrue="1" operator="lessThan">
      <formula>0</formula>
    </cfRule>
  </conditionalFormatting>
  <conditionalFormatting sqref="A171:D171">
    <cfRule type="cellIs" dxfId="509" priority="460" stopIfTrue="1" operator="lessThan">
      <formula>0</formula>
    </cfRule>
  </conditionalFormatting>
  <conditionalFormatting sqref="A171:D171">
    <cfRule type="cellIs" dxfId="508" priority="459" stopIfTrue="1" operator="lessThan">
      <formula>0</formula>
    </cfRule>
  </conditionalFormatting>
  <conditionalFormatting sqref="A171:D171">
    <cfRule type="cellIs" dxfId="507" priority="458" stopIfTrue="1" operator="lessThan">
      <formula>0</formula>
    </cfRule>
  </conditionalFormatting>
  <conditionalFormatting sqref="A171:D171">
    <cfRule type="cellIs" dxfId="506" priority="457" stopIfTrue="1" operator="lessThan">
      <formula>0</formula>
    </cfRule>
  </conditionalFormatting>
  <conditionalFormatting sqref="A171:D171">
    <cfRule type="cellIs" dxfId="505" priority="456" stopIfTrue="1" operator="lessThan">
      <formula>0</formula>
    </cfRule>
  </conditionalFormatting>
  <conditionalFormatting sqref="A171:D171">
    <cfRule type="cellIs" dxfId="504" priority="455" stopIfTrue="1" operator="lessThan">
      <formula>0</formula>
    </cfRule>
  </conditionalFormatting>
  <conditionalFormatting sqref="A171:D171">
    <cfRule type="cellIs" dxfId="503" priority="454" stopIfTrue="1" operator="lessThan">
      <formula>0</formula>
    </cfRule>
  </conditionalFormatting>
  <conditionalFormatting sqref="A171:D171">
    <cfRule type="cellIs" dxfId="502" priority="453" stopIfTrue="1" operator="lessThan">
      <formula>0</formula>
    </cfRule>
  </conditionalFormatting>
  <conditionalFormatting sqref="A171:D171">
    <cfRule type="cellIs" dxfId="501" priority="452" stopIfTrue="1" operator="lessThan">
      <formula>0</formula>
    </cfRule>
  </conditionalFormatting>
  <conditionalFormatting sqref="A171:D171">
    <cfRule type="cellIs" dxfId="500" priority="451" stopIfTrue="1" operator="lessThan">
      <formula>0</formula>
    </cfRule>
  </conditionalFormatting>
  <conditionalFormatting sqref="A171:D171">
    <cfRule type="cellIs" dxfId="499" priority="450" stopIfTrue="1" operator="lessThan">
      <formula>0</formula>
    </cfRule>
  </conditionalFormatting>
  <conditionalFormatting sqref="A171:D171">
    <cfRule type="cellIs" dxfId="498" priority="449" stopIfTrue="1" operator="lessThan">
      <formula>0</formula>
    </cfRule>
  </conditionalFormatting>
  <conditionalFormatting sqref="A171:D171">
    <cfRule type="cellIs" dxfId="497" priority="448" stopIfTrue="1" operator="lessThan">
      <formula>0</formula>
    </cfRule>
  </conditionalFormatting>
  <conditionalFormatting sqref="E172:IU172">
    <cfRule type="cellIs" dxfId="496" priority="445" stopIfTrue="1" operator="lessThan">
      <formula>0</formula>
    </cfRule>
  </conditionalFormatting>
  <conditionalFormatting sqref="E172:IU172">
    <cfRule type="cellIs" dxfId="495" priority="444" stopIfTrue="1" operator="lessThan">
      <formula>0</formula>
    </cfRule>
  </conditionalFormatting>
  <conditionalFormatting sqref="E172:IU172">
    <cfRule type="cellIs" dxfId="494" priority="443" stopIfTrue="1" operator="lessThan">
      <formula>0</formula>
    </cfRule>
  </conditionalFormatting>
  <conditionalFormatting sqref="E172:XFD172">
    <cfRule type="cellIs" dxfId="493" priority="442" stopIfTrue="1" operator="lessThan">
      <formula>0</formula>
    </cfRule>
  </conditionalFormatting>
  <conditionalFormatting sqref="A172:D172">
    <cfRule type="cellIs" dxfId="492" priority="441" stopIfTrue="1" operator="lessThan">
      <formula>0</formula>
    </cfRule>
  </conditionalFormatting>
  <conditionalFormatting sqref="A172:D172">
    <cfRule type="cellIs" dxfId="491" priority="440" stopIfTrue="1" operator="lessThan">
      <formula>0</formula>
    </cfRule>
  </conditionalFormatting>
  <conditionalFormatting sqref="A172:D172">
    <cfRule type="cellIs" dxfId="490" priority="439" stopIfTrue="1" operator="lessThan">
      <formula>0</formula>
    </cfRule>
  </conditionalFormatting>
  <conditionalFormatting sqref="A172:D172">
    <cfRule type="cellIs" dxfId="489" priority="438" stopIfTrue="1" operator="lessThan">
      <formula>0</formula>
    </cfRule>
  </conditionalFormatting>
  <conditionalFormatting sqref="A172:D172">
    <cfRule type="cellIs" dxfId="488" priority="437" stopIfTrue="1" operator="lessThan">
      <formula>0</formula>
    </cfRule>
  </conditionalFormatting>
  <conditionalFormatting sqref="A172:D172">
    <cfRule type="cellIs" dxfId="487" priority="436" stopIfTrue="1" operator="lessThan">
      <formula>0</formula>
    </cfRule>
  </conditionalFormatting>
  <conditionalFormatting sqref="A172:D172">
    <cfRule type="cellIs" dxfId="486" priority="435" stopIfTrue="1" operator="lessThan">
      <formula>0</formula>
    </cfRule>
  </conditionalFormatting>
  <conditionalFormatting sqref="A172:D172">
    <cfRule type="cellIs" dxfId="485" priority="434" stopIfTrue="1" operator="lessThan">
      <formula>0</formula>
    </cfRule>
  </conditionalFormatting>
  <conditionalFormatting sqref="A172:D172">
    <cfRule type="cellIs" dxfId="484" priority="433" stopIfTrue="1" operator="lessThan">
      <formula>0</formula>
    </cfRule>
  </conditionalFormatting>
  <conditionalFormatting sqref="A172:D172">
    <cfRule type="cellIs" dxfId="483" priority="432" stopIfTrue="1" operator="lessThan">
      <formula>0</formula>
    </cfRule>
  </conditionalFormatting>
  <conditionalFormatting sqref="A172:D172">
    <cfRule type="cellIs" dxfId="482" priority="431" stopIfTrue="1" operator="lessThan">
      <formula>0</formula>
    </cfRule>
  </conditionalFormatting>
  <conditionalFormatting sqref="A172:D172">
    <cfRule type="cellIs" dxfId="481" priority="430" stopIfTrue="1" operator="lessThan">
      <formula>0</formula>
    </cfRule>
  </conditionalFormatting>
  <conditionalFormatting sqref="A172:D172">
    <cfRule type="cellIs" dxfId="480" priority="429" stopIfTrue="1" operator="lessThan">
      <formula>0</formula>
    </cfRule>
  </conditionalFormatting>
  <conditionalFormatting sqref="A172:D172">
    <cfRule type="cellIs" dxfId="479" priority="428" stopIfTrue="1" operator="lessThan">
      <formula>0</formula>
    </cfRule>
  </conditionalFormatting>
  <conditionalFormatting sqref="A172:D172">
    <cfRule type="cellIs" dxfId="478" priority="427" stopIfTrue="1" operator="lessThan">
      <formula>0</formula>
    </cfRule>
  </conditionalFormatting>
  <conditionalFormatting sqref="A172:D172">
    <cfRule type="cellIs" dxfId="477" priority="426" stopIfTrue="1" operator="lessThan">
      <formula>0</formula>
    </cfRule>
  </conditionalFormatting>
  <conditionalFormatting sqref="A172:D172">
    <cfRule type="cellIs" dxfId="476" priority="425" stopIfTrue="1" operator="lessThan">
      <formula>0</formula>
    </cfRule>
  </conditionalFormatting>
  <conditionalFormatting sqref="A172:D172">
    <cfRule type="cellIs" dxfId="475" priority="424" stopIfTrue="1" operator="lessThan">
      <formula>0</formula>
    </cfRule>
  </conditionalFormatting>
  <conditionalFormatting sqref="A172:D172">
    <cfRule type="cellIs" dxfId="474" priority="423" stopIfTrue="1" operator="lessThan">
      <formula>0</formula>
    </cfRule>
  </conditionalFormatting>
  <conditionalFormatting sqref="A172:D172">
    <cfRule type="cellIs" dxfId="473" priority="422" stopIfTrue="1" operator="lessThan">
      <formula>0</formula>
    </cfRule>
  </conditionalFormatting>
  <conditionalFormatting sqref="A172:D172">
    <cfRule type="cellIs" dxfId="472" priority="421" stopIfTrue="1" operator="lessThan">
      <formula>0</formula>
    </cfRule>
  </conditionalFormatting>
  <conditionalFormatting sqref="A172:D172">
    <cfRule type="cellIs" dxfId="471" priority="420" stopIfTrue="1" operator="lessThan">
      <formula>0</formula>
    </cfRule>
  </conditionalFormatting>
  <conditionalFormatting sqref="A172:D172">
    <cfRule type="cellIs" dxfId="470" priority="419" stopIfTrue="1" operator="lessThan">
      <formula>0</formula>
    </cfRule>
  </conditionalFormatting>
  <conditionalFormatting sqref="A172:D172">
    <cfRule type="cellIs" dxfId="469" priority="418" stopIfTrue="1" operator="lessThan">
      <formula>0</formula>
    </cfRule>
  </conditionalFormatting>
  <conditionalFormatting sqref="A172:D172">
    <cfRule type="cellIs" dxfId="468" priority="417" stopIfTrue="1" operator="lessThan">
      <formula>0</formula>
    </cfRule>
  </conditionalFormatting>
  <conditionalFormatting sqref="A172:D172">
    <cfRule type="cellIs" dxfId="467" priority="416" stopIfTrue="1" operator="lessThan">
      <formula>0</formula>
    </cfRule>
  </conditionalFormatting>
  <conditionalFormatting sqref="A172:D172">
    <cfRule type="cellIs" dxfId="466" priority="415" stopIfTrue="1" operator="lessThan">
      <formula>0</formula>
    </cfRule>
  </conditionalFormatting>
  <conditionalFormatting sqref="A172:D172">
    <cfRule type="cellIs" dxfId="465" priority="414" stopIfTrue="1" operator="lessThan">
      <formula>0</formula>
    </cfRule>
  </conditionalFormatting>
  <conditionalFormatting sqref="A172:D172">
    <cfRule type="cellIs" dxfId="464" priority="413" stopIfTrue="1" operator="lessThan">
      <formula>0</formula>
    </cfRule>
  </conditionalFormatting>
  <conditionalFormatting sqref="F50:I69">
    <cfRule type="cellIs" dxfId="463" priority="412" stopIfTrue="1" operator="lessThan">
      <formula>0</formula>
    </cfRule>
  </conditionalFormatting>
  <conditionalFormatting sqref="F50:I64">
    <cfRule type="cellIs" dxfId="462" priority="411" stopIfTrue="1" operator="lessThan">
      <formula>0</formula>
    </cfRule>
  </conditionalFormatting>
  <conditionalFormatting sqref="F50:I64">
    <cfRule type="cellIs" dxfId="461" priority="410" stopIfTrue="1" operator="lessThan">
      <formula>0</formula>
    </cfRule>
  </conditionalFormatting>
  <conditionalFormatting sqref="F50:I64">
    <cfRule type="cellIs" dxfId="460" priority="409" stopIfTrue="1" operator="lessThan">
      <formula>0</formula>
    </cfRule>
  </conditionalFormatting>
  <conditionalFormatting sqref="F50:I64">
    <cfRule type="cellIs" dxfId="459" priority="408" stopIfTrue="1" operator="lessThan">
      <formula>0</formula>
    </cfRule>
  </conditionalFormatting>
  <conditionalFormatting sqref="F50:I64">
    <cfRule type="cellIs" dxfId="458" priority="407" stopIfTrue="1" operator="lessThan">
      <formula>0</formula>
    </cfRule>
  </conditionalFormatting>
  <conditionalFormatting sqref="F50:I64">
    <cfRule type="cellIs" dxfId="457" priority="406" stopIfTrue="1" operator="lessThan">
      <formula>0</formula>
    </cfRule>
  </conditionalFormatting>
  <conditionalFormatting sqref="F50:I59">
    <cfRule type="cellIs" dxfId="456" priority="405" stopIfTrue="1" operator="lessThan">
      <formula>0</formula>
    </cfRule>
  </conditionalFormatting>
  <conditionalFormatting sqref="F50:I64">
    <cfRule type="cellIs" dxfId="455" priority="404" stopIfTrue="1" operator="lessThan">
      <formula>0</formula>
    </cfRule>
  </conditionalFormatting>
  <conditionalFormatting sqref="F47:I47">
    <cfRule type="cellIs" dxfId="454" priority="402" stopIfTrue="1" operator="lessThan">
      <formula>0</formula>
    </cfRule>
  </conditionalFormatting>
  <conditionalFormatting sqref="E173:IU173">
    <cfRule type="cellIs" dxfId="453" priority="401" stopIfTrue="1" operator="lessThan">
      <formula>0</formula>
    </cfRule>
  </conditionalFormatting>
  <conditionalFormatting sqref="E173:IU173">
    <cfRule type="cellIs" dxfId="452" priority="400" stopIfTrue="1" operator="lessThan">
      <formula>0</formula>
    </cfRule>
  </conditionalFormatting>
  <conditionalFormatting sqref="E173:IU173">
    <cfRule type="cellIs" dxfId="451" priority="399" stopIfTrue="1" operator="lessThan">
      <formula>0</formula>
    </cfRule>
  </conditionalFormatting>
  <conditionalFormatting sqref="E173:XFD173">
    <cfRule type="cellIs" dxfId="450" priority="398" stopIfTrue="1" operator="lessThan">
      <formula>0</formula>
    </cfRule>
  </conditionalFormatting>
  <conditionalFormatting sqref="A173:D173">
    <cfRule type="cellIs" dxfId="449" priority="397" stopIfTrue="1" operator="lessThan">
      <formula>0</formula>
    </cfRule>
  </conditionalFormatting>
  <conditionalFormatting sqref="A173:D173">
    <cfRule type="cellIs" dxfId="448" priority="396" stopIfTrue="1" operator="lessThan">
      <formula>0</formula>
    </cfRule>
  </conditionalFormatting>
  <conditionalFormatting sqref="A173:D173">
    <cfRule type="cellIs" dxfId="447" priority="395" stopIfTrue="1" operator="lessThan">
      <formula>0</formula>
    </cfRule>
  </conditionalFormatting>
  <conditionalFormatting sqref="A173:D173">
    <cfRule type="cellIs" dxfId="446" priority="394" stopIfTrue="1" operator="lessThan">
      <formula>0</formula>
    </cfRule>
  </conditionalFormatting>
  <conditionalFormatting sqref="A173:D173">
    <cfRule type="cellIs" dxfId="445" priority="393" stopIfTrue="1" operator="lessThan">
      <formula>0</formula>
    </cfRule>
  </conditionalFormatting>
  <conditionalFormatting sqref="A173:D173">
    <cfRule type="cellIs" dxfId="444" priority="392" stopIfTrue="1" operator="lessThan">
      <formula>0</formula>
    </cfRule>
  </conditionalFormatting>
  <conditionalFormatting sqref="A173:D173">
    <cfRule type="cellIs" dxfId="443" priority="391" stopIfTrue="1" operator="lessThan">
      <formula>0</formula>
    </cfRule>
  </conditionalFormatting>
  <conditionalFormatting sqref="A173:D173">
    <cfRule type="cellIs" dxfId="442" priority="390" stopIfTrue="1" operator="lessThan">
      <formula>0</formula>
    </cfRule>
  </conditionalFormatting>
  <conditionalFormatting sqref="A173:D173">
    <cfRule type="cellIs" dxfId="441" priority="389" stopIfTrue="1" operator="lessThan">
      <formula>0</formula>
    </cfRule>
  </conditionalFormatting>
  <conditionalFormatting sqref="A173:D173">
    <cfRule type="cellIs" dxfId="440" priority="388" stopIfTrue="1" operator="lessThan">
      <formula>0</formula>
    </cfRule>
  </conditionalFormatting>
  <conditionalFormatting sqref="A173:D173">
    <cfRule type="cellIs" dxfId="439" priority="387" stopIfTrue="1" operator="lessThan">
      <formula>0</formula>
    </cfRule>
  </conditionalFormatting>
  <conditionalFormatting sqref="A173:D173">
    <cfRule type="cellIs" dxfId="438" priority="386" stopIfTrue="1" operator="lessThan">
      <formula>0</formula>
    </cfRule>
  </conditionalFormatting>
  <conditionalFormatting sqref="A173:D173">
    <cfRule type="cellIs" dxfId="437" priority="385" stopIfTrue="1" operator="lessThan">
      <formula>0</formula>
    </cfRule>
  </conditionalFormatting>
  <conditionalFormatting sqref="A173:D173">
    <cfRule type="cellIs" dxfId="436" priority="384" stopIfTrue="1" operator="lessThan">
      <formula>0</formula>
    </cfRule>
  </conditionalFormatting>
  <conditionalFormatting sqref="A173:D173">
    <cfRule type="cellIs" dxfId="435" priority="383" stopIfTrue="1" operator="lessThan">
      <formula>0</formula>
    </cfRule>
  </conditionalFormatting>
  <conditionalFormatting sqref="A173:D173">
    <cfRule type="cellIs" dxfId="434" priority="382" stopIfTrue="1" operator="lessThan">
      <formula>0</formula>
    </cfRule>
  </conditionalFormatting>
  <conditionalFormatting sqref="A173:D173">
    <cfRule type="cellIs" dxfId="433" priority="381" stopIfTrue="1" operator="lessThan">
      <formula>0</formula>
    </cfRule>
  </conditionalFormatting>
  <conditionalFormatting sqref="A173:D173">
    <cfRule type="cellIs" dxfId="432" priority="380" stopIfTrue="1" operator="lessThan">
      <formula>0</formula>
    </cfRule>
  </conditionalFormatting>
  <conditionalFormatting sqref="A173:D173">
    <cfRule type="cellIs" dxfId="431" priority="379" stopIfTrue="1" operator="lessThan">
      <formula>0</formula>
    </cfRule>
  </conditionalFormatting>
  <conditionalFormatting sqref="A173:D173">
    <cfRule type="cellIs" dxfId="430" priority="378" stopIfTrue="1" operator="lessThan">
      <formula>0</formula>
    </cfRule>
  </conditionalFormatting>
  <conditionalFormatting sqref="A173:D173">
    <cfRule type="cellIs" dxfId="429" priority="377" stopIfTrue="1" operator="lessThan">
      <formula>0</formula>
    </cfRule>
  </conditionalFormatting>
  <conditionalFormatting sqref="A173:D173">
    <cfRule type="cellIs" dxfId="428" priority="376" stopIfTrue="1" operator="lessThan">
      <formula>0</formula>
    </cfRule>
  </conditionalFormatting>
  <conditionalFormatting sqref="A173:D173">
    <cfRule type="cellIs" dxfId="427" priority="375" stopIfTrue="1" operator="lessThan">
      <formula>0</formula>
    </cfRule>
  </conditionalFormatting>
  <conditionalFormatting sqref="A173:D173">
    <cfRule type="cellIs" dxfId="426" priority="374" stopIfTrue="1" operator="lessThan">
      <formula>0</formula>
    </cfRule>
  </conditionalFormatting>
  <conditionalFormatting sqref="A173:D173">
    <cfRule type="cellIs" dxfId="425" priority="373" stopIfTrue="1" operator="lessThan">
      <formula>0</formula>
    </cfRule>
  </conditionalFormatting>
  <conditionalFormatting sqref="A173:D173">
    <cfRule type="cellIs" dxfId="424" priority="372" stopIfTrue="1" operator="lessThan">
      <formula>0</formula>
    </cfRule>
  </conditionalFormatting>
  <conditionalFormatting sqref="A173:D173">
    <cfRule type="cellIs" dxfId="423" priority="371" stopIfTrue="1" operator="lessThan">
      <formula>0</formula>
    </cfRule>
  </conditionalFormatting>
  <conditionalFormatting sqref="A173:D173">
    <cfRule type="cellIs" dxfId="422" priority="370" stopIfTrue="1" operator="lessThan">
      <formula>0</formula>
    </cfRule>
  </conditionalFormatting>
  <conditionalFormatting sqref="A173:D173">
    <cfRule type="cellIs" dxfId="421" priority="369" stopIfTrue="1" operator="lessThan">
      <formula>0</formula>
    </cfRule>
  </conditionalFormatting>
  <conditionalFormatting sqref="E174:IU174">
    <cfRule type="cellIs" dxfId="420" priority="368" stopIfTrue="1" operator="lessThan">
      <formula>0</formula>
    </cfRule>
  </conditionalFormatting>
  <conditionalFormatting sqref="E174:IU174">
    <cfRule type="cellIs" dxfId="419" priority="367" stopIfTrue="1" operator="lessThan">
      <formula>0</formula>
    </cfRule>
  </conditionalFormatting>
  <conditionalFormatting sqref="E174:IU174">
    <cfRule type="cellIs" dxfId="418" priority="366" stopIfTrue="1" operator="lessThan">
      <formula>0</formula>
    </cfRule>
  </conditionalFormatting>
  <conditionalFormatting sqref="E174:XFD174">
    <cfRule type="cellIs" dxfId="417" priority="365" stopIfTrue="1" operator="lessThan">
      <formula>0</formula>
    </cfRule>
  </conditionalFormatting>
  <conditionalFormatting sqref="A174:D174">
    <cfRule type="cellIs" dxfId="416" priority="364" stopIfTrue="1" operator="lessThan">
      <formula>0</formula>
    </cfRule>
  </conditionalFormatting>
  <conditionalFormatting sqref="A174:D174">
    <cfRule type="cellIs" dxfId="415" priority="363" stopIfTrue="1" operator="lessThan">
      <formula>0</formula>
    </cfRule>
  </conditionalFormatting>
  <conditionalFormatting sqref="A174:D174">
    <cfRule type="cellIs" dxfId="414" priority="362" stopIfTrue="1" operator="lessThan">
      <formula>0</formula>
    </cfRule>
  </conditionalFormatting>
  <conditionalFormatting sqref="A174:D174">
    <cfRule type="cellIs" dxfId="413" priority="361" stopIfTrue="1" operator="lessThan">
      <formula>0</formula>
    </cfRule>
  </conditionalFormatting>
  <conditionalFormatting sqref="A174:D174">
    <cfRule type="cellIs" dxfId="412" priority="360" stopIfTrue="1" operator="lessThan">
      <formula>0</formula>
    </cfRule>
  </conditionalFormatting>
  <conditionalFormatting sqref="A174:D174">
    <cfRule type="cellIs" dxfId="411" priority="359" stopIfTrue="1" operator="lessThan">
      <formula>0</formula>
    </cfRule>
  </conditionalFormatting>
  <conditionalFormatting sqref="A174:D174">
    <cfRule type="cellIs" dxfId="410" priority="358" stopIfTrue="1" operator="lessThan">
      <formula>0</formula>
    </cfRule>
  </conditionalFormatting>
  <conditionalFormatting sqref="A174:D174">
    <cfRule type="cellIs" dxfId="409" priority="357" stopIfTrue="1" operator="lessThan">
      <formula>0</formula>
    </cfRule>
  </conditionalFormatting>
  <conditionalFormatting sqref="A174:D174">
    <cfRule type="cellIs" dxfId="408" priority="356" stopIfTrue="1" operator="lessThan">
      <formula>0</formula>
    </cfRule>
  </conditionalFormatting>
  <conditionalFormatting sqref="A174:D174">
    <cfRule type="cellIs" dxfId="407" priority="355" stopIfTrue="1" operator="lessThan">
      <formula>0</formula>
    </cfRule>
  </conditionalFormatting>
  <conditionalFormatting sqref="A174:D174">
    <cfRule type="cellIs" dxfId="406" priority="354" stopIfTrue="1" operator="lessThan">
      <formula>0</formula>
    </cfRule>
  </conditionalFormatting>
  <conditionalFormatting sqref="A174:D174">
    <cfRule type="cellIs" dxfId="405" priority="353" stopIfTrue="1" operator="lessThan">
      <formula>0</formula>
    </cfRule>
  </conditionalFormatting>
  <conditionalFormatting sqref="A174:D174">
    <cfRule type="cellIs" dxfId="404" priority="352" stopIfTrue="1" operator="lessThan">
      <formula>0</formula>
    </cfRule>
  </conditionalFormatting>
  <conditionalFormatting sqref="A174:D174">
    <cfRule type="cellIs" dxfId="403" priority="351" stopIfTrue="1" operator="lessThan">
      <formula>0</formula>
    </cfRule>
  </conditionalFormatting>
  <conditionalFormatting sqref="A174:D174">
    <cfRule type="cellIs" dxfId="402" priority="350" stopIfTrue="1" operator="lessThan">
      <formula>0</formula>
    </cfRule>
  </conditionalFormatting>
  <conditionalFormatting sqref="A174:D174">
    <cfRule type="cellIs" dxfId="401" priority="349" stopIfTrue="1" operator="lessThan">
      <formula>0</formula>
    </cfRule>
  </conditionalFormatting>
  <conditionalFormatting sqref="A174:D174">
    <cfRule type="cellIs" dxfId="400" priority="348" stopIfTrue="1" operator="lessThan">
      <formula>0</formula>
    </cfRule>
  </conditionalFormatting>
  <conditionalFormatting sqref="A174:D174">
    <cfRule type="cellIs" dxfId="399" priority="347" stopIfTrue="1" operator="lessThan">
      <formula>0</formula>
    </cfRule>
  </conditionalFormatting>
  <conditionalFormatting sqref="A174:D174">
    <cfRule type="cellIs" dxfId="398" priority="346" stopIfTrue="1" operator="lessThan">
      <formula>0</formula>
    </cfRule>
  </conditionalFormatting>
  <conditionalFormatting sqref="A174:D174">
    <cfRule type="cellIs" dxfId="397" priority="345" stopIfTrue="1" operator="lessThan">
      <formula>0</formula>
    </cfRule>
  </conditionalFormatting>
  <conditionalFormatting sqref="A174:D174">
    <cfRule type="cellIs" dxfId="396" priority="344" stopIfTrue="1" operator="lessThan">
      <formula>0</formula>
    </cfRule>
  </conditionalFormatting>
  <conditionalFormatting sqref="A174:D174">
    <cfRule type="cellIs" dxfId="395" priority="343" stopIfTrue="1" operator="lessThan">
      <formula>0</formula>
    </cfRule>
  </conditionalFormatting>
  <conditionalFormatting sqref="A174:D174">
    <cfRule type="cellIs" dxfId="394" priority="342" stopIfTrue="1" operator="lessThan">
      <formula>0</formula>
    </cfRule>
  </conditionalFormatting>
  <conditionalFormatting sqref="A174:D174">
    <cfRule type="cellIs" dxfId="393" priority="341" stopIfTrue="1" operator="lessThan">
      <formula>0</formula>
    </cfRule>
  </conditionalFormatting>
  <conditionalFormatting sqref="A174:D174">
    <cfRule type="cellIs" dxfId="392" priority="340" stopIfTrue="1" operator="lessThan">
      <formula>0</formula>
    </cfRule>
  </conditionalFormatting>
  <conditionalFormatting sqref="A174:D174">
    <cfRule type="cellIs" dxfId="391" priority="339" stopIfTrue="1" operator="lessThan">
      <formula>0</formula>
    </cfRule>
  </conditionalFormatting>
  <conditionalFormatting sqref="A174:D174">
    <cfRule type="cellIs" dxfId="390" priority="338" stopIfTrue="1" operator="lessThan">
      <formula>0</formula>
    </cfRule>
  </conditionalFormatting>
  <conditionalFormatting sqref="A174:D174">
    <cfRule type="cellIs" dxfId="389" priority="337" stopIfTrue="1" operator="lessThan">
      <formula>0</formula>
    </cfRule>
  </conditionalFormatting>
  <conditionalFormatting sqref="A174:D174">
    <cfRule type="cellIs" dxfId="388" priority="336" stopIfTrue="1" operator="lessThan">
      <formula>0</formula>
    </cfRule>
  </conditionalFormatting>
  <conditionalFormatting sqref="D175">
    <cfRule type="cellIs" dxfId="387" priority="334" stopIfTrue="1" operator="lessThan">
      <formula>0</formula>
    </cfRule>
  </conditionalFormatting>
  <conditionalFormatting sqref="D175">
    <cfRule type="cellIs" dxfId="386" priority="333" stopIfTrue="1" operator="lessThan">
      <formula>0</formula>
    </cfRule>
  </conditionalFormatting>
  <conditionalFormatting sqref="D175">
    <cfRule type="cellIs" dxfId="385" priority="332" stopIfTrue="1" operator="lessThan">
      <formula>0</formula>
    </cfRule>
  </conditionalFormatting>
  <conditionalFormatting sqref="D175">
    <cfRule type="cellIs" dxfId="384" priority="331" stopIfTrue="1" operator="lessThan">
      <formula>0</formula>
    </cfRule>
  </conditionalFormatting>
  <conditionalFormatting sqref="D175">
    <cfRule type="cellIs" dxfId="383" priority="330" stopIfTrue="1" operator="lessThan">
      <formula>0</formula>
    </cfRule>
  </conditionalFormatting>
  <conditionalFormatting sqref="D175">
    <cfRule type="cellIs" dxfId="382" priority="329" stopIfTrue="1" operator="lessThan">
      <formula>0</formula>
    </cfRule>
  </conditionalFormatting>
  <conditionalFormatting sqref="D175">
    <cfRule type="cellIs" dxfId="381" priority="328" stopIfTrue="1" operator="lessThan">
      <formula>0</formula>
    </cfRule>
  </conditionalFormatting>
  <conditionalFormatting sqref="D175">
    <cfRule type="cellIs" dxfId="380" priority="327" stopIfTrue="1" operator="lessThan">
      <formula>0</formula>
    </cfRule>
  </conditionalFormatting>
  <conditionalFormatting sqref="D175">
    <cfRule type="cellIs" dxfId="379" priority="326" stopIfTrue="1" operator="lessThan">
      <formula>0</formula>
    </cfRule>
  </conditionalFormatting>
  <conditionalFormatting sqref="D175">
    <cfRule type="cellIs" dxfId="378" priority="325" stopIfTrue="1" operator="lessThan">
      <formula>0</formula>
    </cfRule>
  </conditionalFormatting>
  <conditionalFormatting sqref="D175">
    <cfRule type="cellIs" dxfId="377" priority="324" stopIfTrue="1" operator="lessThan">
      <formula>0</formula>
    </cfRule>
  </conditionalFormatting>
  <conditionalFormatting sqref="D175">
    <cfRule type="cellIs" dxfId="376" priority="323" stopIfTrue="1" operator="lessThan">
      <formula>0</formula>
    </cfRule>
  </conditionalFormatting>
  <conditionalFormatting sqref="D175">
    <cfRule type="cellIs" dxfId="375" priority="322" stopIfTrue="1" operator="lessThan">
      <formula>0</formula>
    </cfRule>
  </conditionalFormatting>
  <conditionalFormatting sqref="D175">
    <cfRule type="cellIs" dxfId="374" priority="321" stopIfTrue="1" operator="lessThan">
      <formula>0</formula>
    </cfRule>
  </conditionalFormatting>
  <conditionalFormatting sqref="D175">
    <cfRule type="cellIs" dxfId="373" priority="320" stopIfTrue="1" operator="lessThan">
      <formula>0</formula>
    </cfRule>
  </conditionalFormatting>
  <conditionalFormatting sqref="D175">
    <cfRule type="cellIs" dxfId="372" priority="319" stopIfTrue="1" operator="lessThan">
      <formula>0</formula>
    </cfRule>
  </conditionalFormatting>
  <conditionalFormatting sqref="D175">
    <cfRule type="cellIs" dxfId="371" priority="318" stopIfTrue="1" operator="lessThan">
      <formula>0</formula>
    </cfRule>
  </conditionalFormatting>
  <conditionalFormatting sqref="D175">
    <cfRule type="cellIs" dxfId="370" priority="317" stopIfTrue="1" operator="lessThan">
      <formula>0</formula>
    </cfRule>
  </conditionalFormatting>
  <conditionalFormatting sqref="D175">
    <cfRule type="cellIs" dxfId="369" priority="316" stopIfTrue="1" operator="lessThan">
      <formula>0</formula>
    </cfRule>
  </conditionalFormatting>
  <conditionalFormatting sqref="D175">
    <cfRule type="cellIs" dxfId="368" priority="315" stopIfTrue="1" operator="lessThan">
      <formula>0</formula>
    </cfRule>
  </conditionalFormatting>
  <conditionalFormatting sqref="D175">
    <cfRule type="cellIs" dxfId="367" priority="314" stopIfTrue="1" operator="lessThan">
      <formula>0</formula>
    </cfRule>
  </conditionalFormatting>
  <conditionalFormatting sqref="D175">
    <cfRule type="cellIs" dxfId="366" priority="313" stopIfTrue="1" operator="lessThan">
      <formula>0</formula>
    </cfRule>
  </conditionalFormatting>
  <conditionalFormatting sqref="D175">
    <cfRule type="cellIs" dxfId="365" priority="312" stopIfTrue="1" operator="lessThan">
      <formula>0</formula>
    </cfRule>
  </conditionalFormatting>
  <conditionalFormatting sqref="D175">
    <cfRule type="cellIs" dxfId="364" priority="311" stopIfTrue="1" operator="lessThan">
      <formula>0</formula>
    </cfRule>
  </conditionalFormatting>
  <conditionalFormatting sqref="D175">
    <cfRule type="cellIs" dxfId="363" priority="310" stopIfTrue="1" operator="lessThan">
      <formula>0</formula>
    </cfRule>
  </conditionalFormatting>
  <conditionalFormatting sqref="D175">
    <cfRule type="cellIs" dxfId="362" priority="309" stopIfTrue="1" operator="lessThan">
      <formula>0</formula>
    </cfRule>
  </conditionalFormatting>
  <conditionalFormatting sqref="D175">
    <cfRule type="cellIs" dxfId="361" priority="308" stopIfTrue="1" operator="lessThan">
      <formula>0</formula>
    </cfRule>
  </conditionalFormatting>
  <conditionalFormatting sqref="D175">
    <cfRule type="cellIs" dxfId="360" priority="307" stopIfTrue="1" operator="lessThan">
      <formula>0</formula>
    </cfRule>
  </conditionalFormatting>
  <conditionalFormatting sqref="E175:IU175">
    <cfRule type="cellIs" dxfId="359" priority="306" stopIfTrue="1" operator="lessThan">
      <formula>0</formula>
    </cfRule>
  </conditionalFormatting>
  <conditionalFormatting sqref="E175:IU175">
    <cfRule type="cellIs" dxfId="358" priority="305" stopIfTrue="1" operator="lessThan">
      <formula>0</formula>
    </cfRule>
  </conditionalFormatting>
  <conditionalFormatting sqref="E175:IU175">
    <cfRule type="cellIs" dxfId="357" priority="304" stopIfTrue="1" operator="lessThan">
      <formula>0</formula>
    </cfRule>
  </conditionalFormatting>
  <conditionalFormatting sqref="E175:XFD175">
    <cfRule type="cellIs" dxfId="356" priority="303" stopIfTrue="1" operator="lessThan">
      <formula>0</formula>
    </cfRule>
  </conditionalFormatting>
  <conditionalFormatting sqref="A175:D175">
    <cfRule type="cellIs" dxfId="355" priority="302" stopIfTrue="1" operator="lessThan">
      <formula>0</formula>
    </cfRule>
  </conditionalFormatting>
  <conditionalFormatting sqref="A175:D175">
    <cfRule type="cellIs" dxfId="354" priority="301" stopIfTrue="1" operator="lessThan">
      <formula>0</formula>
    </cfRule>
  </conditionalFormatting>
  <conditionalFormatting sqref="A175:D175">
    <cfRule type="cellIs" dxfId="353" priority="300" stopIfTrue="1" operator="lessThan">
      <formula>0</formula>
    </cfRule>
  </conditionalFormatting>
  <conditionalFormatting sqref="A175:D175">
    <cfRule type="cellIs" dxfId="352" priority="299" stopIfTrue="1" operator="lessThan">
      <formula>0</formula>
    </cfRule>
  </conditionalFormatting>
  <conditionalFormatting sqref="A175:D175">
    <cfRule type="cellIs" dxfId="351" priority="298" stopIfTrue="1" operator="lessThan">
      <formula>0</formula>
    </cfRule>
  </conditionalFormatting>
  <conditionalFormatting sqref="A175:D175">
    <cfRule type="cellIs" dxfId="350" priority="297" stopIfTrue="1" operator="lessThan">
      <formula>0</formula>
    </cfRule>
  </conditionalFormatting>
  <conditionalFormatting sqref="A175:D175">
    <cfRule type="cellIs" dxfId="349" priority="296" stopIfTrue="1" operator="lessThan">
      <formula>0</formula>
    </cfRule>
  </conditionalFormatting>
  <conditionalFormatting sqref="A175:D175">
    <cfRule type="cellIs" dxfId="348" priority="295" stopIfTrue="1" operator="lessThan">
      <formula>0</formula>
    </cfRule>
  </conditionalFormatting>
  <conditionalFormatting sqref="A175:D175">
    <cfRule type="cellIs" dxfId="347" priority="294" stopIfTrue="1" operator="lessThan">
      <formula>0</formula>
    </cfRule>
  </conditionalFormatting>
  <conditionalFormatting sqref="A175:D175">
    <cfRule type="cellIs" dxfId="346" priority="293" stopIfTrue="1" operator="lessThan">
      <formula>0</formula>
    </cfRule>
  </conditionalFormatting>
  <conditionalFormatting sqref="A175:D175">
    <cfRule type="cellIs" dxfId="345" priority="292" stopIfTrue="1" operator="lessThan">
      <formula>0</formula>
    </cfRule>
  </conditionalFormatting>
  <conditionalFormatting sqref="A175:D175">
    <cfRule type="cellIs" dxfId="344" priority="291" stopIfTrue="1" operator="lessThan">
      <formula>0</formula>
    </cfRule>
  </conditionalFormatting>
  <conditionalFormatting sqref="A175:D175">
    <cfRule type="cellIs" dxfId="343" priority="290" stopIfTrue="1" operator="lessThan">
      <formula>0</formula>
    </cfRule>
  </conditionalFormatting>
  <conditionalFormatting sqref="A175:D175">
    <cfRule type="cellIs" dxfId="342" priority="289" stopIfTrue="1" operator="lessThan">
      <formula>0</formula>
    </cfRule>
  </conditionalFormatting>
  <conditionalFormatting sqref="A175:D175">
    <cfRule type="cellIs" dxfId="341" priority="288" stopIfTrue="1" operator="lessThan">
      <formula>0</formula>
    </cfRule>
  </conditionalFormatting>
  <conditionalFormatting sqref="A175:D175">
    <cfRule type="cellIs" dxfId="340" priority="287" stopIfTrue="1" operator="lessThan">
      <formula>0</formula>
    </cfRule>
  </conditionalFormatting>
  <conditionalFormatting sqref="A175:D175">
    <cfRule type="cellIs" dxfId="339" priority="286" stopIfTrue="1" operator="lessThan">
      <formula>0</formula>
    </cfRule>
  </conditionalFormatting>
  <conditionalFormatting sqref="A175:D175">
    <cfRule type="cellIs" dxfId="338" priority="285" stopIfTrue="1" operator="lessThan">
      <formula>0</formula>
    </cfRule>
  </conditionalFormatting>
  <conditionalFormatting sqref="A175:D175">
    <cfRule type="cellIs" dxfId="337" priority="284" stopIfTrue="1" operator="lessThan">
      <formula>0</formula>
    </cfRule>
  </conditionalFormatting>
  <conditionalFormatting sqref="A175:D175">
    <cfRule type="cellIs" dxfId="336" priority="283" stopIfTrue="1" operator="lessThan">
      <formula>0</formula>
    </cfRule>
  </conditionalFormatting>
  <conditionalFormatting sqref="A175:D175">
    <cfRule type="cellIs" dxfId="335" priority="282" stopIfTrue="1" operator="lessThan">
      <formula>0</formula>
    </cfRule>
  </conditionalFormatting>
  <conditionalFormatting sqref="A175:D175">
    <cfRule type="cellIs" dxfId="334" priority="281" stopIfTrue="1" operator="lessThan">
      <formula>0</formula>
    </cfRule>
  </conditionalFormatting>
  <conditionalFormatting sqref="A175:D175">
    <cfRule type="cellIs" dxfId="333" priority="280" stopIfTrue="1" operator="lessThan">
      <formula>0</formula>
    </cfRule>
  </conditionalFormatting>
  <conditionalFormatting sqref="A175:D175">
    <cfRule type="cellIs" dxfId="332" priority="279" stopIfTrue="1" operator="lessThan">
      <formula>0</formula>
    </cfRule>
  </conditionalFormatting>
  <conditionalFormatting sqref="A175:D175">
    <cfRule type="cellIs" dxfId="331" priority="278" stopIfTrue="1" operator="lessThan">
      <formula>0</formula>
    </cfRule>
  </conditionalFormatting>
  <conditionalFormatting sqref="A175:D175">
    <cfRule type="cellIs" dxfId="330" priority="277" stopIfTrue="1" operator="lessThan">
      <formula>0</formula>
    </cfRule>
  </conditionalFormatting>
  <conditionalFormatting sqref="A175:D175">
    <cfRule type="cellIs" dxfId="329" priority="276" stopIfTrue="1" operator="lessThan">
      <formula>0</formula>
    </cfRule>
  </conditionalFormatting>
  <conditionalFormatting sqref="A175:D175">
    <cfRule type="cellIs" dxfId="328" priority="275" stopIfTrue="1" operator="lessThan">
      <formula>0</formula>
    </cfRule>
  </conditionalFormatting>
  <conditionalFormatting sqref="A175:D175">
    <cfRule type="cellIs" dxfId="327" priority="274" stopIfTrue="1" operator="lessThan">
      <formula>0</formula>
    </cfRule>
  </conditionalFormatting>
  <conditionalFormatting sqref="E176:IU176">
    <cfRule type="cellIs" dxfId="326" priority="272" stopIfTrue="1" operator="lessThan">
      <formula>0</formula>
    </cfRule>
  </conditionalFormatting>
  <conditionalFormatting sqref="E176:IU176">
    <cfRule type="cellIs" dxfId="325" priority="271" stopIfTrue="1" operator="lessThan">
      <formula>0</formula>
    </cfRule>
  </conditionalFormatting>
  <conditionalFormatting sqref="E176:IU176">
    <cfRule type="cellIs" dxfId="324" priority="270" stopIfTrue="1" operator="lessThan">
      <formula>0</formula>
    </cfRule>
  </conditionalFormatting>
  <conditionalFormatting sqref="E176:XFD176">
    <cfRule type="cellIs" dxfId="323" priority="269" stopIfTrue="1" operator="lessThan">
      <formula>0</formula>
    </cfRule>
  </conditionalFormatting>
  <conditionalFormatting sqref="A176:D176">
    <cfRule type="cellIs" dxfId="322" priority="268" stopIfTrue="1" operator="lessThan">
      <formula>0</formula>
    </cfRule>
  </conditionalFormatting>
  <conditionalFormatting sqref="A176:D176">
    <cfRule type="cellIs" dxfId="321" priority="267" stopIfTrue="1" operator="lessThan">
      <formula>0</formula>
    </cfRule>
  </conditionalFormatting>
  <conditionalFormatting sqref="A176:D176">
    <cfRule type="cellIs" dxfId="320" priority="266" stopIfTrue="1" operator="lessThan">
      <formula>0</formula>
    </cfRule>
  </conditionalFormatting>
  <conditionalFormatting sqref="A176:D176">
    <cfRule type="cellIs" dxfId="319" priority="265" stopIfTrue="1" operator="lessThan">
      <formula>0</formula>
    </cfRule>
  </conditionalFormatting>
  <conditionalFormatting sqref="A176:D176">
    <cfRule type="cellIs" dxfId="318" priority="264" stopIfTrue="1" operator="lessThan">
      <formula>0</formula>
    </cfRule>
  </conditionalFormatting>
  <conditionalFormatting sqref="A176:D176">
    <cfRule type="cellIs" dxfId="317" priority="263" stopIfTrue="1" operator="lessThan">
      <formula>0</formula>
    </cfRule>
  </conditionalFormatting>
  <conditionalFormatting sqref="A176:D176">
    <cfRule type="cellIs" dxfId="316" priority="262" stopIfTrue="1" operator="lessThan">
      <formula>0</formula>
    </cfRule>
  </conditionalFormatting>
  <conditionalFormatting sqref="A176:D176">
    <cfRule type="cellIs" dxfId="315" priority="261" stopIfTrue="1" operator="lessThan">
      <formula>0</formula>
    </cfRule>
  </conditionalFormatting>
  <conditionalFormatting sqref="A176:D176">
    <cfRule type="cellIs" dxfId="314" priority="260" stopIfTrue="1" operator="lessThan">
      <formula>0</formula>
    </cfRule>
  </conditionalFormatting>
  <conditionalFormatting sqref="A176:D176">
    <cfRule type="cellIs" dxfId="313" priority="259" stopIfTrue="1" operator="lessThan">
      <formula>0</formula>
    </cfRule>
  </conditionalFormatting>
  <conditionalFormatting sqref="A176:D176">
    <cfRule type="cellIs" dxfId="312" priority="258" stopIfTrue="1" operator="lessThan">
      <formula>0</formula>
    </cfRule>
  </conditionalFormatting>
  <conditionalFormatting sqref="A176:D176">
    <cfRule type="cellIs" dxfId="311" priority="257" stopIfTrue="1" operator="lessThan">
      <formula>0</formula>
    </cfRule>
  </conditionalFormatting>
  <conditionalFormatting sqref="A176:D176">
    <cfRule type="cellIs" dxfId="310" priority="256" stopIfTrue="1" operator="lessThan">
      <formula>0</formula>
    </cfRule>
  </conditionalFormatting>
  <conditionalFormatting sqref="A176:D176">
    <cfRule type="cellIs" dxfId="309" priority="255" stopIfTrue="1" operator="lessThan">
      <formula>0</formula>
    </cfRule>
  </conditionalFormatting>
  <conditionalFormatting sqref="A176:D176">
    <cfRule type="cellIs" dxfId="308" priority="254" stopIfTrue="1" operator="lessThan">
      <formula>0</formula>
    </cfRule>
  </conditionalFormatting>
  <conditionalFormatting sqref="A176:D176">
    <cfRule type="cellIs" dxfId="307" priority="253" stopIfTrue="1" operator="lessThan">
      <formula>0</formula>
    </cfRule>
  </conditionalFormatting>
  <conditionalFormatting sqref="A176:D176">
    <cfRule type="cellIs" dxfId="306" priority="252" stopIfTrue="1" operator="lessThan">
      <formula>0</formula>
    </cfRule>
  </conditionalFormatting>
  <conditionalFormatting sqref="A176:D176">
    <cfRule type="cellIs" dxfId="305" priority="251" stopIfTrue="1" operator="lessThan">
      <formula>0</formula>
    </cfRule>
  </conditionalFormatting>
  <conditionalFormatting sqref="A176:D176">
    <cfRule type="cellIs" dxfId="304" priority="250" stopIfTrue="1" operator="lessThan">
      <formula>0</formula>
    </cfRule>
  </conditionalFormatting>
  <conditionalFormatting sqref="A176:D176">
    <cfRule type="cellIs" dxfId="303" priority="249" stopIfTrue="1" operator="lessThan">
      <formula>0</formula>
    </cfRule>
  </conditionalFormatting>
  <conditionalFormatting sqref="A176:D176">
    <cfRule type="cellIs" dxfId="302" priority="248" stopIfTrue="1" operator="lessThan">
      <formula>0</formula>
    </cfRule>
  </conditionalFormatting>
  <conditionalFormatting sqref="A176:D176">
    <cfRule type="cellIs" dxfId="301" priority="247" stopIfTrue="1" operator="lessThan">
      <formula>0</formula>
    </cfRule>
  </conditionalFormatting>
  <conditionalFormatting sqref="A176:D176">
    <cfRule type="cellIs" dxfId="300" priority="246" stopIfTrue="1" operator="lessThan">
      <formula>0</formula>
    </cfRule>
  </conditionalFormatting>
  <conditionalFormatting sqref="A176:D176">
    <cfRule type="cellIs" dxfId="299" priority="245" stopIfTrue="1" operator="lessThan">
      <formula>0</formula>
    </cfRule>
  </conditionalFormatting>
  <conditionalFormatting sqref="A176:D176">
    <cfRule type="cellIs" dxfId="298" priority="244" stopIfTrue="1" operator="lessThan">
      <formula>0</formula>
    </cfRule>
  </conditionalFormatting>
  <conditionalFormatting sqref="A176:D176">
    <cfRule type="cellIs" dxfId="297" priority="243" stopIfTrue="1" operator="lessThan">
      <formula>0</formula>
    </cfRule>
  </conditionalFormatting>
  <conditionalFormatting sqref="A176:D176">
    <cfRule type="cellIs" dxfId="296" priority="242" stopIfTrue="1" operator="lessThan">
      <formula>0</formula>
    </cfRule>
  </conditionalFormatting>
  <conditionalFormatting sqref="A176:D176">
    <cfRule type="cellIs" dxfId="295" priority="241" stopIfTrue="1" operator="lessThan">
      <formula>0</formula>
    </cfRule>
  </conditionalFormatting>
  <conditionalFormatting sqref="A176:D176">
    <cfRule type="cellIs" dxfId="294" priority="240" stopIfTrue="1" operator="lessThan">
      <formula>0</formula>
    </cfRule>
  </conditionalFormatting>
  <conditionalFormatting sqref="E177:IU177">
    <cfRule type="cellIs" dxfId="293" priority="238" stopIfTrue="1" operator="lessThan">
      <formula>0</formula>
    </cfRule>
  </conditionalFormatting>
  <conditionalFormatting sqref="E177:IU177">
    <cfRule type="cellIs" dxfId="292" priority="237" stopIfTrue="1" operator="lessThan">
      <formula>0</formula>
    </cfRule>
  </conditionalFormatting>
  <conditionalFormatting sqref="E177:IU177">
    <cfRule type="cellIs" dxfId="291" priority="236" stopIfTrue="1" operator="lessThan">
      <formula>0</formula>
    </cfRule>
  </conditionalFormatting>
  <conditionalFormatting sqref="E177:XFD177">
    <cfRule type="cellIs" dxfId="290" priority="235" stopIfTrue="1" operator="lessThan">
      <formula>0</formula>
    </cfRule>
  </conditionalFormatting>
  <conditionalFormatting sqref="A177:D177">
    <cfRule type="cellIs" dxfId="289" priority="234" stopIfTrue="1" operator="lessThan">
      <formula>0</formula>
    </cfRule>
  </conditionalFormatting>
  <conditionalFormatting sqref="A177:D177">
    <cfRule type="cellIs" dxfId="288" priority="233" stopIfTrue="1" operator="lessThan">
      <formula>0</formula>
    </cfRule>
  </conditionalFormatting>
  <conditionalFormatting sqref="A177:D177">
    <cfRule type="cellIs" dxfId="287" priority="232" stopIfTrue="1" operator="lessThan">
      <formula>0</formula>
    </cfRule>
  </conditionalFormatting>
  <conditionalFormatting sqref="A177:D177">
    <cfRule type="cellIs" dxfId="286" priority="231" stopIfTrue="1" operator="lessThan">
      <formula>0</formula>
    </cfRule>
  </conditionalFormatting>
  <conditionalFormatting sqref="A177:D177">
    <cfRule type="cellIs" dxfId="285" priority="230" stopIfTrue="1" operator="lessThan">
      <formula>0</formula>
    </cfRule>
  </conditionalFormatting>
  <conditionalFormatting sqref="A177:D177">
    <cfRule type="cellIs" dxfId="284" priority="229" stopIfTrue="1" operator="lessThan">
      <formula>0</formula>
    </cfRule>
  </conditionalFormatting>
  <conditionalFormatting sqref="A177:D177">
    <cfRule type="cellIs" dxfId="283" priority="228" stopIfTrue="1" operator="lessThan">
      <formula>0</formula>
    </cfRule>
  </conditionalFormatting>
  <conditionalFormatting sqref="A177:D177">
    <cfRule type="cellIs" dxfId="282" priority="227" stopIfTrue="1" operator="lessThan">
      <formula>0</formula>
    </cfRule>
  </conditionalFormatting>
  <conditionalFormatting sqref="A177:D177">
    <cfRule type="cellIs" dxfId="281" priority="226" stopIfTrue="1" operator="lessThan">
      <formula>0</formula>
    </cfRule>
  </conditionalFormatting>
  <conditionalFormatting sqref="A177:D177">
    <cfRule type="cellIs" dxfId="280" priority="225" stopIfTrue="1" operator="lessThan">
      <formula>0</formula>
    </cfRule>
  </conditionalFormatting>
  <conditionalFormatting sqref="A177:D177">
    <cfRule type="cellIs" dxfId="279" priority="224" stopIfTrue="1" operator="lessThan">
      <formula>0</formula>
    </cfRule>
  </conditionalFormatting>
  <conditionalFormatting sqref="A177:D177">
    <cfRule type="cellIs" dxfId="278" priority="223" stopIfTrue="1" operator="lessThan">
      <formula>0</formula>
    </cfRule>
  </conditionalFormatting>
  <conditionalFormatting sqref="A177:D177">
    <cfRule type="cellIs" dxfId="277" priority="222" stopIfTrue="1" operator="lessThan">
      <formula>0</formula>
    </cfRule>
  </conditionalFormatting>
  <conditionalFormatting sqref="A177:D177">
    <cfRule type="cellIs" dxfId="276" priority="221" stopIfTrue="1" operator="lessThan">
      <formula>0</formula>
    </cfRule>
  </conditionalFormatting>
  <conditionalFormatting sqref="A177:D177">
    <cfRule type="cellIs" dxfId="275" priority="220" stopIfTrue="1" operator="lessThan">
      <formula>0</formula>
    </cfRule>
  </conditionalFormatting>
  <conditionalFormatting sqref="A177:D177">
    <cfRule type="cellIs" dxfId="274" priority="219" stopIfTrue="1" operator="lessThan">
      <formula>0</formula>
    </cfRule>
  </conditionalFormatting>
  <conditionalFormatting sqref="A177:D177">
    <cfRule type="cellIs" dxfId="273" priority="218" stopIfTrue="1" operator="lessThan">
      <formula>0</formula>
    </cfRule>
  </conditionalFormatting>
  <conditionalFormatting sqref="A177:D177">
    <cfRule type="cellIs" dxfId="272" priority="217" stopIfTrue="1" operator="lessThan">
      <formula>0</formula>
    </cfRule>
  </conditionalFormatting>
  <conditionalFormatting sqref="A177:D177">
    <cfRule type="cellIs" dxfId="271" priority="216" stopIfTrue="1" operator="lessThan">
      <formula>0</formula>
    </cfRule>
  </conditionalFormatting>
  <conditionalFormatting sqref="A177:D177">
    <cfRule type="cellIs" dxfId="270" priority="215" stopIfTrue="1" operator="lessThan">
      <formula>0</formula>
    </cfRule>
  </conditionalFormatting>
  <conditionalFormatting sqref="A177:D177">
    <cfRule type="cellIs" dxfId="269" priority="214" stopIfTrue="1" operator="lessThan">
      <formula>0</formula>
    </cfRule>
  </conditionalFormatting>
  <conditionalFormatting sqref="A177:D177">
    <cfRule type="cellIs" dxfId="268" priority="213" stopIfTrue="1" operator="lessThan">
      <formula>0</formula>
    </cfRule>
  </conditionalFormatting>
  <conditionalFormatting sqref="A177:D177">
    <cfRule type="cellIs" dxfId="267" priority="212" stopIfTrue="1" operator="lessThan">
      <formula>0</formula>
    </cfRule>
  </conditionalFormatting>
  <conditionalFormatting sqref="A177:D177">
    <cfRule type="cellIs" dxfId="266" priority="211" stopIfTrue="1" operator="lessThan">
      <formula>0</formula>
    </cfRule>
  </conditionalFormatting>
  <conditionalFormatting sqref="A177:D177">
    <cfRule type="cellIs" dxfId="265" priority="210" stopIfTrue="1" operator="lessThan">
      <formula>0</formula>
    </cfRule>
  </conditionalFormatting>
  <conditionalFormatting sqref="A177:D177">
    <cfRule type="cellIs" dxfId="264" priority="209" stopIfTrue="1" operator="lessThan">
      <formula>0</formula>
    </cfRule>
  </conditionalFormatting>
  <conditionalFormatting sqref="A177:D177">
    <cfRule type="cellIs" dxfId="263" priority="208" stopIfTrue="1" operator="lessThan">
      <formula>0</formula>
    </cfRule>
  </conditionalFormatting>
  <conditionalFormatting sqref="A177:D177">
    <cfRule type="cellIs" dxfId="262" priority="207" stopIfTrue="1" operator="lessThan">
      <formula>0</formula>
    </cfRule>
  </conditionalFormatting>
  <conditionalFormatting sqref="A177:D177">
    <cfRule type="cellIs" dxfId="261" priority="206" stopIfTrue="1" operator="lessThan">
      <formula>0</formula>
    </cfRule>
  </conditionalFormatting>
  <conditionalFormatting sqref="E178:IU178">
    <cfRule type="cellIs" dxfId="260" priority="203" stopIfTrue="1" operator="lessThan">
      <formula>0</formula>
    </cfRule>
  </conditionalFormatting>
  <conditionalFormatting sqref="E178:IU178">
    <cfRule type="cellIs" dxfId="259" priority="202" stopIfTrue="1" operator="lessThan">
      <formula>0</formula>
    </cfRule>
  </conditionalFormatting>
  <conditionalFormatting sqref="E178:IU178">
    <cfRule type="cellIs" dxfId="258" priority="201" stopIfTrue="1" operator="lessThan">
      <formula>0</formula>
    </cfRule>
  </conditionalFormatting>
  <conditionalFormatting sqref="E178:XFD178">
    <cfRule type="cellIs" dxfId="257" priority="200" stopIfTrue="1" operator="lessThan">
      <formula>0</formula>
    </cfRule>
  </conditionalFormatting>
  <conditionalFormatting sqref="A178:D178">
    <cfRule type="cellIs" dxfId="256" priority="199" stopIfTrue="1" operator="lessThan">
      <formula>0</formula>
    </cfRule>
  </conditionalFormatting>
  <conditionalFormatting sqref="A178:D178">
    <cfRule type="cellIs" dxfId="255" priority="198" stopIfTrue="1" operator="lessThan">
      <formula>0</formula>
    </cfRule>
  </conditionalFormatting>
  <conditionalFormatting sqref="A178:D178">
    <cfRule type="cellIs" dxfId="254" priority="197" stopIfTrue="1" operator="lessThan">
      <formula>0</formula>
    </cfRule>
  </conditionalFormatting>
  <conditionalFormatting sqref="A178:D178">
    <cfRule type="cellIs" dxfId="253" priority="196" stopIfTrue="1" operator="lessThan">
      <formula>0</formula>
    </cfRule>
  </conditionalFormatting>
  <conditionalFormatting sqref="A178:D178">
    <cfRule type="cellIs" dxfId="252" priority="195" stopIfTrue="1" operator="lessThan">
      <formula>0</formula>
    </cfRule>
  </conditionalFormatting>
  <conditionalFormatting sqref="A178:D178">
    <cfRule type="cellIs" dxfId="251" priority="194" stopIfTrue="1" operator="lessThan">
      <formula>0</formula>
    </cfRule>
  </conditionalFormatting>
  <conditionalFormatting sqref="A178:D178">
    <cfRule type="cellIs" dxfId="250" priority="193" stopIfTrue="1" operator="lessThan">
      <formula>0</formula>
    </cfRule>
  </conditionalFormatting>
  <conditionalFormatting sqref="A178:D178">
    <cfRule type="cellIs" dxfId="249" priority="192" stopIfTrue="1" operator="lessThan">
      <formula>0</formula>
    </cfRule>
  </conditionalFormatting>
  <conditionalFormatting sqref="A178:D178">
    <cfRule type="cellIs" dxfId="248" priority="191" stopIfTrue="1" operator="lessThan">
      <formula>0</formula>
    </cfRule>
  </conditionalFormatting>
  <conditionalFormatting sqref="A178:D178">
    <cfRule type="cellIs" dxfId="247" priority="190" stopIfTrue="1" operator="lessThan">
      <formula>0</formula>
    </cfRule>
  </conditionalFormatting>
  <conditionalFormatting sqref="A178:D178">
    <cfRule type="cellIs" dxfId="246" priority="189" stopIfTrue="1" operator="lessThan">
      <formula>0</formula>
    </cfRule>
  </conditionalFormatting>
  <conditionalFormatting sqref="A178:D178">
    <cfRule type="cellIs" dxfId="245" priority="188" stopIfTrue="1" operator="lessThan">
      <formula>0</formula>
    </cfRule>
  </conditionalFormatting>
  <conditionalFormatting sqref="A178:D178">
    <cfRule type="cellIs" dxfId="244" priority="187" stopIfTrue="1" operator="lessThan">
      <formula>0</formula>
    </cfRule>
  </conditionalFormatting>
  <conditionalFormatting sqref="A178:D178">
    <cfRule type="cellIs" dxfId="243" priority="186" stopIfTrue="1" operator="lessThan">
      <formula>0</formula>
    </cfRule>
  </conditionalFormatting>
  <conditionalFormatting sqref="A178:D178">
    <cfRule type="cellIs" dxfId="242" priority="185" stopIfTrue="1" operator="lessThan">
      <formula>0</formula>
    </cfRule>
  </conditionalFormatting>
  <conditionalFormatting sqref="A178:D178">
    <cfRule type="cellIs" dxfId="241" priority="184" stopIfTrue="1" operator="lessThan">
      <formula>0</formula>
    </cfRule>
  </conditionalFormatting>
  <conditionalFormatting sqref="A178:D178">
    <cfRule type="cellIs" dxfId="240" priority="183" stopIfTrue="1" operator="lessThan">
      <formula>0</formula>
    </cfRule>
  </conditionalFormatting>
  <conditionalFormatting sqref="A178:D178">
    <cfRule type="cellIs" dxfId="239" priority="182" stopIfTrue="1" operator="lessThan">
      <formula>0</formula>
    </cfRule>
  </conditionalFormatting>
  <conditionalFormatting sqref="A178:D178">
    <cfRule type="cellIs" dxfId="238" priority="181" stopIfTrue="1" operator="lessThan">
      <formula>0</formula>
    </cfRule>
  </conditionalFormatting>
  <conditionalFormatting sqref="A178:D178">
    <cfRule type="cellIs" dxfId="237" priority="180" stopIfTrue="1" operator="lessThan">
      <formula>0</formula>
    </cfRule>
  </conditionalFormatting>
  <conditionalFormatting sqref="A178:D178">
    <cfRule type="cellIs" dxfId="236" priority="179" stopIfTrue="1" operator="lessThan">
      <formula>0</formula>
    </cfRule>
  </conditionalFormatting>
  <conditionalFormatting sqref="A178:D178">
    <cfRule type="cellIs" dxfId="235" priority="178" stopIfTrue="1" operator="lessThan">
      <formula>0</formula>
    </cfRule>
  </conditionalFormatting>
  <conditionalFormatting sqref="A178:D178">
    <cfRule type="cellIs" dxfId="234" priority="177" stopIfTrue="1" operator="lessThan">
      <formula>0</formula>
    </cfRule>
  </conditionalFormatting>
  <conditionalFormatting sqref="A178:D178">
    <cfRule type="cellIs" dxfId="233" priority="176" stopIfTrue="1" operator="lessThan">
      <formula>0</formula>
    </cfRule>
  </conditionalFormatting>
  <conditionalFormatting sqref="A178:D178">
    <cfRule type="cellIs" dxfId="232" priority="175" stopIfTrue="1" operator="lessThan">
      <formula>0</formula>
    </cfRule>
  </conditionalFormatting>
  <conditionalFormatting sqref="A178:D178">
    <cfRule type="cellIs" dxfId="231" priority="174" stopIfTrue="1" operator="lessThan">
      <formula>0</formula>
    </cfRule>
  </conditionalFormatting>
  <conditionalFormatting sqref="A178:D178">
    <cfRule type="cellIs" dxfId="230" priority="173" stopIfTrue="1" operator="lessThan">
      <formula>0</formula>
    </cfRule>
  </conditionalFormatting>
  <conditionalFormatting sqref="A178:D178">
    <cfRule type="cellIs" dxfId="229" priority="172" stopIfTrue="1" operator="lessThan">
      <formula>0</formula>
    </cfRule>
  </conditionalFormatting>
  <conditionalFormatting sqref="A178:D178">
    <cfRule type="cellIs" dxfId="228" priority="171" stopIfTrue="1" operator="lessThan">
      <formula>0</formula>
    </cfRule>
  </conditionalFormatting>
  <conditionalFormatting sqref="E179:IU179">
    <cfRule type="cellIs" dxfId="227" priority="170" stopIfTrue="1" operator="lessThan">
      <formula>0</formula>
    </cfRule>
  </conditionalFormatting>
  <conditionalFormatting sqref="E179:IU179">
    <cfRule type="cellIs" dxfId="226" priority="169" stopIfTrue="1" operator="lessThan">
      <formula>0</formula>
    </cfRule>
  </conditionalFormatting>
  <conditionalFormatting sqref="E179:IU179">
    <cfRule type="cellIs" dxfId="225" priority="168" stopIfTrue="1" operator="lessThan">
      <formula>0</formula>
    </cfRule>
  </conditionalFormatting>
  <conditionalFormatting sqref="E179:XFD179">
    <cfRule type="cellIs" dxfId="224" priority="167" stopIfTrue="1" operator="lessThan">
      <formula>0</formula>
    </cfRule>
  </conditionalFormatting>
  <conditionalFormatting sqref="A179:D179">
    <cfRule type="cellIs" dxfId="223" priority="166" stopIfTrue="1" operator="lessThan">
      <formula>0</formula>
    </cfRule>
  </conditionalFormatting>
  <conditionalFormatting sqref="A179:D179">
    <cfRule type="cellIs" dxfId="222" priority="165" stopIfTrue="1" operator="lessThan">
      <formula>0</formula>
    </cfRule>
  </conditionalFormatting>
  <conditionalFormatting sqref="A179:D179">
    <cfRule type="cellIs" dxfId="221" priority="164" stopIfTrue="1" operator="lessThan">
      <formula>0</formula>
    </cfRule>
  </conditionalFormatting>
  <conditionalFormatting sqref="A179:D179">
    <cfRule type="cellIs" dxfId="220" priority="163" stopIfTrue="1" operator="lessThan">
      <formula>0</formula>
    </cfRule>
  </conditionalFormatting>
  <conditionalFormatting sqref="A179:D179">
    <cfRule type="cellIs" dxfId="219" priority="162" stopIfTrue="1" operator="lessThan">
      <formula>0</formula>
    </cfRule>
  </conditionalFormatting>
  <conditionalFormatting sqref="A179:D179">
    <cfRule type="cellIs" dxfId="218" priority="161" stopIfTrue="1" operator="lessThan">
      <formula>0</formula>
    </cfRule>
  </conditionalFormatting>
  <conditionalFormatting sqref="A179:D179">
    <cfRule type="cellIs" dxfId="217" priority="160" stopIfTrue="1" operator="lessThan">
      <formula>0</formula>
    </cfRule>
  </conditionalFormatting>
  <conditionalFormatting sqref="A179:D179">
    <cfRule type="cellIs" dxfId="216" priority="159" stopIfTrue="1" operator="lessThan">
      <formula>0</formula>
    </cfRule>
  </conditionalFormatting>
  <conditionalFormatting sqref="A179:D179">
    <cfRule type="cellIs" dxfId="215" priority="158" stopIfTrue="1" operator="lessThan">
      <formula>0</formula>
    </cfRule>
  </conditionalFormatting>
  <conditionalFormatting sqref="A179:D179">
    <cfRule type="cellIs" dxfId="214" priority="157" stopIfTrue="1" operator="lessThan">
      <formula>0</formula>
    </cfRule>
  </conditionalFormatting>
  <conditionalFormatting sqref="A179:D179">
    <cfRule type="cellIs" dxfId="213" priority="156" stopIfTrue="1" operator="lessThan">
      <formula>0</formula>
    </cfRule>
  </conditionalFormatting>
  <conditionalFormatting sqref="A179:D179">
    <cfRule type="cellIs" dxfId="212" priority="155" stopIfTrue="1" operator="lessThan">
      <formula>0</formula>
    </cfRule>
  </conditionalFormatting>
  <conditionalFormatting sqref="A179:D179">
    <cfRule type="cellIs" dxfId="211" priority="154" stopIfTrue="1" operator="lessThan">
      <formula>0</formula>
    </cfRule>
  </conditionalFormatting>
  <conditionalFormatting sqref="A179:D179">
    <cfRule type="cellIs" dxfId="210" priority="153" stopIfTrue="1" operator="lessThan">
      <formula>0</formula>
    </cfRule>
  </conditionalFormatting>
  <conditionalFormatting sqref="A179:D179">
    <cfRule type="cellIs" dxfId="209" priority="152" stopIfTrue="1" operator="lessThan">
      <formula>0</formula>
    </cfRule>
  </conditionalFormatting>
  <conditionalFormatting sqref="A179:D179">
    <cfRule type="cellIs" dxfId="208" priority="151" stopIfTrue="1" operator="lessThan">
      <formula>0</formula>
    </cfRule>
  </conditionalFormatting>
  <conditionalFormatting sqref="A179:D179">
    <cfRule type="cellIs" dxfId="207" priority="150" stopIfTrue="1" operator="lessThan">
      <formula>0</formula>
    </cfRule>
  </conditionalFormatting>
  <conditionalFormatting sqref="A179:D179">
    <cfRule type="cellIs" dxfId="206" priority="149" stopIfTrue="1" operator="lessThan">
      <formula>0</formula>
    </cfRule>
  </conditionalFormatting>
  <conditionalFormatting sqref="A179:D179">
    <cfRule type="cellIs" dxfId="205" priority="148" stopIfTrue="1" operator="lessThan">
      <formula>0</formula>
    </cfRule>
  </conditionalFormatting>
  <conditionalFormatting sqref="A179:D179">
    <cfRule type="cellIs" dxfId="204" priority="147" stopIfTrue="1" operator="lessThan">
      <formula>0</formula>
    </cfRule>
  </conditionalFormatting>
  <conditionalFormatting sqref="A179:D179">
    <cfRule type="cellIs" dxfId="203" priority="146" stopIfTrue="1" operator="lessThan">
      <formula>0</formula>
    </cfRule>
  </conditionalFormatting>
  <conditionalFormatting sqref="A179:D179">
    <cfRule type="cellIs" dxfId="202" priority="145" stopIfTrue="1" operator="lessThan">
      <formula>0</formula>
    </cfRule>
  </conditionalFormatting>
  <conditionalFormatting sqref="A179:D179">
    <cfRule type="cellIs" dxfId="201" priority="144" stopIfTrue="1" operator="lessThan">
      <formula>0</formula>
    </cfRule>
  </conditionalFormatting>
  <conditionalFormatting sqref="A179:D179">
    <cfRule type="cellIs" dxfId="200" priority="143" stopIfTrue="1" operator="lessThan">
      <formula>0</formula>
    </cfRule>
  </conditionalFormatting>
  <conditionalFormatting sqref="A179:D179">
    <cfRule type="cellIs" dxfId="199" priority="142" stopIfTrue="1" operator="lessThan">
      <formula>0</formula>
    </cfRule>
  </conditionalFormatting>
  <conditionalFormatting sqref="A179:D179">
    <cfRule type="cellIs" dxfId="198" priority="141" stopIfTrue="1" operator="lessThan">
      <formula>0</formula>
    </cfRule>
  </conditionalFormatting>
  <conditionalFormatting sqref="A179:D179">
    <cfRule type="cellIs" dxfId="197" priority="140" stopIfTrue="1" operator="lessThan">
      <formula>0</formula>
    </cfRule>
  </conditionalFormatting>
  <conditionalFormatting sqref="A179:D179">
    <cfRule type="cellIs" dxfId="196" priority="139" stopIfTrue="1" operator="lessThan">
      <formula>0</formula>
    </cfRule>
  </conditionalFormatting>
  <conditionalFormatting sqref="A179:D179">
    <cfRule type="cellIs" dxfId="195" priority="138" stopIfTrue="1" operator="lessThan">
      <formula>0</formula>
    </cfRule>
  </conditionalFormatting>
  <conditionalFormatting sqref="E180:IU180">
    <cfRule type="cellIs" dxfId="194" priority="135" stopIfTrue="1" operator="lessThan">
      <formula>0</formula>
    </cfRule>
  </conditionalFormatting>
  <conditionalFormatting sqref="E180:IU180">
    <cfRule type="cellIs" dxfId="193" priority="134" stopIfTrue="1" operator="lessThan">
      <formula>0</formula>
    </cfRule>
  </conditionalFormatting>
  <conditionalFormatting sqref="E180:IU180">
    <cfRule type="cellIs" dxfId="192" priority="133" stopIfTrue="1" operator="lessThan">
      <formula>0</formula>
    </cfRule>
  </conditionalFormatting>
  <conditionalFormatting sqref="E180:XFD180">
    <cfRule type="cellIs" dxfId="191" priority="132" stopIfTrue="1" operator="lessThan">
      <formula>0</formula>
    </cfRule>
  </conditionalFormatting>
  <conditionalFormatting sqref="A180:D180">
    <cfRule type="cellIs" dxfId="190" priority="131" stopIfTrue="1" operator="lessThan">
      <formula>0</formula>
    </cfRule>
  </conditionalFormatting>
  <conditionalFormatting sqref="A180:D180">
    <cfRule type="cellIs" dxfId="189" priority="130" stopIfTrue="1" operator="lessThan">
      <formula>0</formula>
    </cfRule>
  </conditionalFormatting>
  <conditionalFormatting sqref="A180:D180">
    <cfRule type="cellIs" dxfId="188" priority="129" stopIfTrue="1" operator="lessThan">
      <formula>0</formula>
    </cfRule>
  </conditionalFormatting>
  <conditionalFormatting sqref="A180:D180">
    <cfRule type="cellIs" dxfId="187" priority="128" stopIfTrue="1" operator="lessThan">
      <formula>0</formula>
    </cfRule>
  </conditionalFormatting>
  <conditionalFormatting sqref="A180:D180">
    <cfRule type="cellIs" dxfId="186" priority="127" stopIfTrue="1" operator="lessThan">
      <formula>0</formula>
    </cfRule>
  </conditionalFormatting>
  <conditionalFormatting sqref="A180:D180">
    <cfRule type="cellIs" dxfId="185" priority="126" stopIfTrue="1" operator="lessThan">
      <formula>0</formula>
    </cfRule>
  </conditionalFormatting>
  <conditionalFormatting sqref="A180:D180">
    <cfRule type="cellIs" dxfId="184" priority="125" stopIfTrue="1" operator="lessThan">
      <formula>0</formula>
    </cfRule>
  </conditionalFormatting>
  <conditionalFormatting sqref="A180:D180">
    <cfRule type="cellIs" dxfId="183" priority="124" stopIfTrue="1" operator="lessThan">
      <formula>0</formula>
    </cfRule>
  </conditionalFormatting>
  <conditionalFormatting sqref="A180:D180">
    <cfRule type="cellIs" dxfId="182" priority="123" stopIfTrue="1" operator="lessThan">
      <formula>0</formula>
    </cfRule>
  </conditionalFormatting>
  <conditionalFormatting sqref="A180:D180">
    <cfRule type="cellIs" dxfId="181" priority="122" stopIfTrue="1" operator="lessThan">
      <formula>0</formula>
    </cfRule>
  </conditionalFormatting>
  <conditionalFormatting sqref="A180:D180">
    <cfRule type="cellIs" dxfId="180" priority="121" stopIfTrue="1" operator="lessThan">
      <formula>0</formula>
    </cfRule>
  </conditionalFormatting>
  <conditionalFormatting sqref="A180:D180">
    <cfRule type="cellIs" dxfId="179" priority="120" stopIfTrue="1" operator="lessThan">
      <formula>0</formula>
    </cfRule>
  </conditionalFormatting>
  <conditionalFormatting sqref="A180:D180">
    <cfRule type="cellIs" dxfId="178" priority="119" stopIfTrue="1" operator="lessThan">
      <formula>0</formula>
    </cfRule>
  </conditionalFormatting>
  <conditionalFormatting sqref="A180:D180">
    <cfRule type="cellIs" dxfId="177" priority="118" stopIfTrue="1" operator="lessThan">
      <formula>0</formula>
    </cfRule>
  </conditionalFormatting>
  <conditionalFormatting sqref="A180:D180">
    <cfRule type="cellIs" dxfId="176" priority="117" stopIfTrue="1" operator="lessThan">
      <formula>0</formula>
    </cfRule>
  </conditionalFormatting>
  <conditionalFormatting sqref="A180:D180">
    <cfRule type="cellIs" dxfId="175" priority="116" stopIfTrue="1" operator="lessThan">
      <formula>0</formula>
    </cfRule>
  </conditionalFormatting>
  <conditionalFormatting sqref="A180:D180">
    <cfRule type="cellIs" dxfId="174" priority="115" stopIfTrue="1" operator="lessThan">
      <formula>0</formula>
    </cfRule>
  </conditionalFormatting>
  <conditionalFormatting sqref="A180:D180">
    <cfRule type="cellIs" dxfId="173" priority="114" stopIfTrue="1" operator="lessThan">
      <formula>0</formula>
    </cfRule>
  </conditionalFormatting>
  <conditionalFormatting sqref="A180:D180">
    <cfRule type="cellIs" dxfId="172" priority="113" stopIfTrue="1" operator="lessThan">
      <formula>0</formula>
    </cfRule>
  </conditionalFormatting>
  <conditionalFormatting sqref="A180:D180">
    <cfRule type="cellIs" dxfId="171" priority="112" stopIfTrue="1" operator="lessThan">
      <formula>0</formula>
    </cfRule>
  </conditionalFormatting>
  <conditionalFormatting sqref="A180:D180">
    <cfRule type="cellIs" dxfId="170" priority="111" stopIfTrue="1" operator="lessThan">
      <formula>0</formula>
    </cfRule>
  </conditionalFormatting>
  <conditionalFormatting sqref="A180:D180">
    <cfRule type="cellIs" dxfId="169" priority="110" stopIfTrue="1" operator="lessThan">
      <formula>0</formula>
    </cfRule>
  </conditionalFormatting>
  <conditionalFormatting sqref="A180:D180">
    <cfRule type="cellIs" dxfId="168" priority="109" stopIfTrue="1" operator="lessThan">
      <formula>0</formula>
    </cfRule>
  </conditionalFormatting>
  <conditionalFormatting sqref="A180:D180">
    <cfRule type="cellIs" dxfId="167" priority="108" stopIfTrue="1" operator="lessThan">
      <formula>0</formula>
    </cfRule>
  </conditionalFormatting>
  <conditionalFormatting sqref="A180:D180">
    <cfRule type="cellIs" dxfId="166" priority="107" stopIfTrue="1" operator="lessThan">
      <formula>0</formula>
    </cfRule>
  </conditionalFormatting>
  <conditionalFormatting sqref="A180:D180">
    <cfRule type="cellIs" dxfId="165" priority="106" stopIfTrue="1" operator="lessThan">
      <formula>0</formula>
    </cfRule>
  </conditionalFormatting>
  <conditionalFormatting sqref="A180:D180">
    <cfRule type="cellIs" dxfId="164" priority="105" stopIfTrue="1" operator="lessThan">
      <formula>0</formula>
    </cfRule>
  </conditionalFormatting>
  <conditionalFormatting sqref="A180:D180">
    <cfRule type="cellIs" dxfId="163" priority="104" stopIfTrue="1" operator="lessThan">
      <formula>0</formula>
    </cfRule>
  </conditionalFormatting>
  <conditionalFormatting sqref="A180:D180">
    <cfRule type="cellIs" dxfId="162" priority="103" stopIfTrue="1" operator="lessThan">
      <formula>0</formula>
    </cfRule>
  </conditionalFormatting>
  <conditionalFormatting sqref="E181:IU181">
    <cfRule type="cellIs" dxfId="161" priority="102" stopIfTrue="1" operator="lessThan">
      <formula>0</formula>
    </cfRule>
  </conditionalFormatting>
  <conditionalFormatting sqref="E181:IU181">
    <cfRule type="cellIs" dxfId="160" priority="101" stopIfTrue="1" operator="lessThan">
      <formula>0</formula>
    </cfRule>
  </conditionalFormatting>
  <conditionalFormatting sqref="E181:IU181">
    <cfRule type="cellIs" dxfId="159" priority="100" stopIfTrue="1" operator="lessThan">
      <formula>0</formula>
    </cfRule>
  </conditionalFormatting>
  <conditionalFormatting sqref="E181:XFD181">
    <cfRule type="cellIs" dxfId="158" priority="99" stopIfTrue="1" operator="lessThan">
      <formula>0</formula>
    </cfRule>
  </conditionalFormatting>
  <conditionalFormatting sqref="A181:D181">
    <cfRule type="cellIs" dxfId="157" priority="98" stopIfTrue="1" operator="lessThan">
      <formula>0</formula>
    </cfRule>
  </conditionalFormatting>
  <conditionalFormatting sqref="A181:D181">
    <cfRule type="cellIs" dxfId="156" priority="97" stopIfTrue="1" operator="lessThan">
      <formula>0</formula>
    </cfRule>
  </conditionalFormatting>
  <conditionalFormatting sqref="A181:D181">
    <cfRule type="cellIs" dxfId="155" priority="96" stopIfTrue="1" operator="lessThan">
      <formula>0</formula>
    </cfRule>
  </conditionalFormatting>
  <conditionalFormatting sqref="A181:D181">
    <cfRule type="cellIs" dxfId="154" priority="95" stopIfTrue="1" operator="lessThan">
      <formula>0</formula>
    </cfRule>
  </conditionalFormatting>
  <conditionalFormatting sqref="A181:D181">
    <cfRule type="cellIs" dxfId="153" priority="94" stopIfTrue="1" operator="lessThan">
      <formula>0</formula>
    </cfRule>
  </conditionalFormatting>
  <conditionalFormatting sqref="A181:D181">
    <cfRule type="cellIs" dxfId="152" priority="93" stopIfTrue="1" operator="lessThan">
      <formula>0</formula>
    </cfRule>
  </conditionalFormatting>
  <conditionalFormatting sqref="A181:D181">
    <cfRule type="cellIs" dxfId="151" priority="92" stopIfTrue="1" operator="lessThan">
      <formula>0</formula>
    </cfRule>
  </conditionalFormatting>
  <conditionalFormatting sqref="A181:D181">
    <cfRule type="cellIs" dxfId="150" priority="91" stopIfTrue="1" operator="lessThan">
      <formula>0</formula>
    </cfRule>
  </conditionalFormatting>
  <conditionalFormatting sqref="A181:D181">
    <cfRule type="cellIs" dxfId="149" priority="90" stopIfTrue="1" operator="lessThan">
      <formula>0</formula>
    </cfRule>
  </conditionalFormatting>
  <conditionalFormatting sqref="A181:D181">
    <cfRule type="cellIs" dxfId="148" priority="89" stopIfTrue="1" operator="lessThan">
      <formula>0</formula>
    </cfRule>
  </conditionalFormatting>
  <conditionalFormatting sqref="A181:D181">
    <cfRule type="cellIs" dxfId="147" priority="88" stopIfTrue="1" operator="lessThan">
      <formula>0</formula>
    </cfRule>
  </conditionalFormatting>
  <conditionalFormatting sqref="A181:D181">
    <cfRule type="cellIs" dxfId="146" priority="87" stopIfTrue="1" operator="lessThan">
      <formula>0</formula>
    </cfRule>
  </conditionalFormatting>
  <conditionalFormatting sqref="A181:D181">
    <cfRule type="cellIs" dxfId="145" priority="86" stopIfTrue="1" operator="lessThan">
      <formula>0</formula>
    </cfRule>
  </conditionalFormatting>
  <conditionalFormatting sqref="A181:D181">
    <cfRule type="cellIs" dxfId="144" priority="85" stopIfTrue="1" operator="lessThan">
      <formula>0</formula>
    </cfRule>
  </conditionalFormatting>
  <conditionalFormatting sqref="A181:D181">
    <cfRule type="cellIs" dxfId="143" priority="84" stopIfTrue="1" operator="lessThan">
      <formula>0</formula>
    </cfRule>
  </conditionalFormatting>
  <conditionalFormatting sqref="A181:D181">
    <cfRule type="cellIs" dxfId="142" priority="83" stopIfTrue="1" operator="lessThan">
      <formula>0</formula>
    </cfRule>
  </conditionalFormatting>
  <conditionalFormatting sqref="A181:D181">
    <cfRule type="cellIs" dxfId="141" priority="82" stopIfTrue="1" operator="lessThan">
      <formula>0</formula>
    </cfRule>
  </conditionalFormatting>
  <conditionalFormatting sqref="A181:D181">
    <cfRule type="cellIs" dxfId="140" priority="81" stopIfTrue="1" operator="lessThan">
      <formula>0</formula>
    </cfRule>
  </conditionalFormatting>
  <conditionalFormatting sqref="A181:D181">
    <cfRule type="cellIs" dxfId="139" priority="80" stopIfTrue="1" operator="lessThan">
      <formula>0</formula>
    </cfRule>
  </conditionalFormatting>
  <conditionalFormatting sqref="A181:D181">
    <cfRule type="cellIs" dxfId="138" priority="79" stopIfTrue="1" operator="lessThan">
      <formula>0</formula>
    </cfRule>
  </conditionalFormatting>
  <conditionalFormatting sqref="A181:D181">
    <cfRule type="cellIs" dxfId="137" priority="78" stopIfTrue="1" operator="lessThan">
      <formula>0</formula>
    </cfRule>
  </conditionalFormatting>
  <conditionalFormatting sqref="A181:D181">
    <cfRule type="cellIs" dxfId="136" priority="77" stopIfTrue="1" operator="lessThan">
      <formula>0</formula>
    </cfRule>
  </conditionalFormatting>
  <conditionalFormatting sqref="A181:D181">
    <cfRule type="cellIs" dxfId="135" priority="76" stopIfTrue="1" operator="lessThan">
      <formula>0</formula>
    </cfRule>
  </conditionalFormatting>
  <conditionalFormatting sqref="A181:D181">
    <cfRule type="cellIs" dxfId="134" priority="75" stopIfTrue="1" operator="lessThan">
      <formula>0</formula>
    </cfRule>
  </conditionalFormatting>
  <conditionalFormatting sqref="A181:D181">
    <cfRule type="cellIs" dxfId="133" priority="74" stopIfTrue="1" operator="lessThan">
      <formula>0</formula>
    </cfRule>
  </conditionalFormatting>
  <conditionalFormatting sqref="A181:D181">
    <cfRule type="cellIs" dxfId="132" priority="73" stopIfTrue="1" operator="lessThan">
      <formula>0</formula>
    </cfRule>
  </conditionalFormatting>
  <conditionalFormatting sqref="A181:D181">
    <cfRule type="cellIs" dxfId="131" priority="72" stopIfTrue="1" operator="lessThan">
      <formula>0</formula>
    </cfRule>
  </conditionalFormatting>
  <conditionalFormatting sqref="A181:D181">
    <cfRule type="cellIs" dxfId="130" priority="71" stopIfTrue="1" operator="lessThan">
      <formula>0</formula>
    </cfRule>
  </conditionalFormatting>
  <conditionalFormatting sqref="A181:D181">
    <cfRule type="cellIs" dxfId="129" priority="70" stopIfTrue="1" operator="lessThan">
      <formula>0</formula>
    </cfRule>
  </conditionalFormatting>
  <conditionalFormatting sqref="E182:IU182">
    <cfRule type="cellIs" dxfId="128" priority="67" stopIfTrue="1" operator="lessThan">
      <formula>0</formula>
    </cfRule>
  </conditionalFormatting>
  <conditionalFormatting sqref="E182:IU182">
    <cfRule type="cellIs" dxfId="127" priority="66" stopIfTrue="1" operator="lessThan">
      <formula>0</formula>
    </cfRule>
  </conditionalFormatting>
  <conditionalFormatting sqref="E182:IU182">
    <cfRule type="cellIs" dxfId="126" priority="65" stopIfTrue="1" operator="lessThan">
      <formula>0</formula>
    </cfRule>
  </conditionalFormatting>
  <conditionalFormatting sqref="E182:XFD182">
    <cfRule type="cellIs" dxfId="125" priority="64" stopIfTrue="1" operator="lessThan">
      <formula>0</formula>
    </cfRule>
  </conditionalFormatting>
  <conditionalFormatting sqref="A182:D182">
    <cfRule type="cellIs" dxfId="124" priority="63" stopIfTrue="1" operator="lessThan">
      <formula>0</formula>
    </cfRule>
  </conditionalFormatting>
  <conditionalFormatting sqref="A182:D182">
    <cfRule type="cellIs" dxfId="123" priority="62" stopIfTrue="1" operator="lessThan">
      <formula>0</formula>
    </cfRule>
  </conditionalFormatting>
  <conditionalFormatting sqref="A182:D182">
    <cfRule type="cellIs" dxfId="122" priority="61" stopIfTrue="1" operator="lessThan">
      <formula>0</formula>
    </cfRule>
  </conditionalFormatting>
  <conditionalFormatting sqref="A182:D182">
    <cfRule type="cellIs" dxfId="121" priority="60" stopIfTrue="1" operator="lessThan">
      <formula>0</formula>
    </cfRule>
  </conditionalFormatting>
  <conditionalFormatting sqref="A182:D182">
    <cfRule type="cellIs" dxfId="120" priority="59" stopIfTrue="1" operator="lessThan">
      <formula>0</formula>
    </cfRule>
  </conditionalFormatting>
  <conditionalFormatting sqref="A182:D182">
    <cfRule type="cellIs" dxfId="119" priority="58" stopIfTrue="1" operator="lessThan">
      <formula>0</formula>
    </cfRule>
  </conditionalFormatting>
  <conditionalFormatting sqref="A182:D182">
    <cfRule type="cellIs" dxfId="118" priority="57" stopIfTrue="1" operator="lessThan">
      <formula>0</formula>
    </cfRule>
  </conditionalFormatting>
  <conditionalFormatting sqref="A182:D182">
    <cfRule type="cellIs" dxfId="117" priority="56" stopIfTrue="1" operator="lessThan">
      <formula>0</formula>
    </cfRule>
  </conditionalFormatting>
  <conditionalFormatting sqref="A182:D182">
    <cfRule type="cellIs" dxfId="116" priority="55" stopIfTrue="1" operator="lessThan">
      <formula>0</formula>
    </cfRule>
  </conditionalFormatting>
  <conditionalFormatting sqref="A182:D182">
    <cfRule type="cellIs" dxfId="115" priority="54" stopIfTrue="1" operator="lessThan">
      <formula>0</formula>
    </cfRule>
  </conditionalFormatting>
  <conditionalFormatting sqref="A182:D182">
    <cfRule type="cellIs" dxfId="114" priority="53" stopIfTrue="1" operator="lessThan">
      <formula>0</formula>
    </cfRule>
  </conditionalFormatting>
  <conditionalFormatting sqref="A182:D182">
    <cfRule type="cellIs" dxfId="113" priority="52" stopIfTrue="1" operator="lessThan">
      <formula>0</formula>
    </cfRule>
  </conditionalFormatting>
  <conditionalFormatting sqref="A182:D182">
    <cfRule type="cellIs" dxfId="112" priority="51" stopIfTrue="1" operator="lessThan">
      <formula>0</formula>
    </cfRule>
  </conditionalFormatting>
  <conditionalFormatting sqref="A182:D182">
    <cfRule type="cellIs" dxfId="111" priority="50" stopIfTrue="1" operator="lessThan">
      <formula>0</formula>
    </cfRule>
  </conditionalFormatting>
  <conditionalFormatting sqref="A182:D182">
    <cfRule type="cellIs" dxfId="110" priority="49" stopIfTrue="1" operator="lessThan">
      <formula>0</formula>
    </cfRule>
  </conditionalFormatting>
  <conditionalFormatting sqref="A182:D182">
    <cfRule type="cellIs" dxfId="109" priority="48" stopIfTrue="1" operator="lessThan">
      <formula>0</formula>
    </cfRule>
  </conditionalFormatting>
  <conditionalFormatting sqref="A182:D182">
    <cfRule type="cellIs" dxfId="108" priority="47" stopIfTrue="1" operator="lessThan">
      <formula>0</formula>
    </cfRule>
  </conditionalFormatting>
  <conditionalFormatting sqref="A182:D182">
    <cfRule type="cellIs" dxfId="107" priority="46" stopIfTrue="1" operator="lessThan">
      <formula>0</formula>
    </cfRule>
  </conditionalFormatting>
  <conditionalFormatting sqref="A182:D182">
    <cfRule type="cellIs" dxfId="106" priority="45" stopIfTrue="1" operator="lessThan">
      <formula>0</formula>
    </cfRule>
  </conditionalFormatting>
  <conditionalFormatting sqref="A182:D182">
    <cfRule type="cellIs" dxfId="105" priority="44" stopIfTrue="1" operator="lessThan">
      <formula>0</formula>
    </cfRule>
  </conditionalFormatting>
  <conditionalFormatting sqref="A182:D182">
    <cfRule type="cellIs" dxfId="104" priority="43" stopIfTrue="1" operator="lessThan">
      <formula>0</formula>
    </cfRule>
  </conditionalFormatting>
  <conditionalFormatting sqref="A182:D182">
    <cfRule type="cellIs" dxfId="103" priority="42" stopIfTrue="1" operator="lessThan">
      <formula>0</formula>
    </cfRule>
  </conditionalFormatting>
  <conditionalFormatting sqref="A182:D182">
    <cfRule type="cellIs" dxfId="102" priority="41" stopIfTrue="1" operator="lessThan">
      <formula>0</formula>
    </cfRule>
  </conditionalFormatting>
  <conditionalFormatting sqref="A182:D182">
    <cfRule type="cellIs" dxfId="101" priority="40" stopIfTrue="1" operator="lessThan">
      <formula>0</formula>
    </cfRule>
  </conditionalFormatting>
  <conditionalFormatting sqref="A182:D182">
    <cfRule type="cellIs" dxfId="100" priority="39" stopIfTrue="1" operator="lessThan">
      <formula>0</formula>
    </cfRule>
  </conditionalFormatting>
  <conditionalFormatting sqref="A182:D182">
    <cfRule type="cellIs" dxfId="99" priority="38" stopIfTrue="1" operator="lessThan">
      <formula>0</formula>
    </cfRule>
  </conditionalFormatting>
  <conditionalFormatting sqref="A182:D182">
    <cfRule type="cellIs" dxfId="98" priority="37" stopIfTrue="1" operator="lessThan">
      <formula>0</formula>
    </cfRule>
  </conditionalFormatting>
  <conditionalFormatting sqref="A182:D182">
    <cfRule type="cellIs" dxfId="97" priority="36" stopIfTrue="1" operator="lessThan">
      <formula>0</formula>
    </cfRule>
  </conditionalFormatting>
  <conditionalFormatting sqref="A182:D182">
    <cfRule type="cellIs" dxfId="96" priority="35" stopIfTrue="1" operator="lessThan">
      <formula>0</formula>
    </cfRule>
  </conditionalFormatting>
  <conditionalFormatting sqref="E183:IU183">
    <cfRule type="cellIs" dxfId="95" priority="34" stopIfTrue="1" operator="lessThan">
      <formula>0</formula>
    </cfRule>
  </conditionalFormatting>
  <conditionalFormatting sqref="E183:IU183">
    <cfRule type="cellIs" dxfId="94" priority="33" stopIfTrue="1" operator="lessThan">
      <formula>0</formula>
    </cfRule>
  </conditionalFormatting>
  <conditionalFormatting sqref="E183:IU183">
    <cfRule type="cellIs" dxfId="93" priority="32" stopIfTrue="1" operator="lessThan">
      <formula>0</formula>
    </cfRule>
  </conditionalFormatting>
  <conditionalFormatting sqref="E183:XFD183">
    <cfRule type="cellIs" dxfId="92" priority="31" stopIfTrue="1" operator="lessThan">
      <formula>0</formula>
    </cfRule>
  </conditionalFormatting>
  <conditionalFormatting sqref="A183:D183">
    <cfRule type="cellIs" dxfId="91" priority="30" stopIfTrue="1" operator="lessThan">
      <formula>0</formula>
    </cfRule>
  </conditionalFormatting>
  <conditionalFormatting sqref="A183:D183">
    <cfRule type="cellIs" dxfId="90" priority="29" stopIfTrue="1" operator="lessThan">
      <formula>0</formula>
    </cfRule>
  </conditionalFormatting>
  <conditionalFormatting sqref="A183:D183">
    <cfRule type="cellIs" dxfId="89" priority="28" stopIfTrue="1" operator="lessThan">
      <formula>0</formula>
    </cfRule>
  </conditionalFormatting>
  <conditionalFormatting sqref="A183:D183">
    <cfRule type="cellIs" dxfId="88" priority="27" stopIfTrue="1" operator="lessThan">
      <formula>0</formula>
    </cfRule>
  </conditionalFormatting>
  <conditionalFormatting sqref="A183:D183">
    <cfRule type="cellIs" dxfId="87" priority="26" stopIfTrue="1" operator="lessThan">
      <formula>0</formula>
    </cfRule>
  </conditionalFormatting>
  <conditionalFormatting sqref="A183:D183">
    <cfRule type="cellIs" dxfId="86" priority="25" stopIfTrue="1" operator="lessThan">
      <formula>0</formula>
    </cfRule>
  </conditionalFormatting>
  <conditionalFormatting sqref="A183:D183">
    <cfRule type="cellIs" dxfId="85" priority="24" stopIfTrue="1" operator="lessThan">
      <formula>0</formula>
    </cfRule>
  </conditionalFormatting>
  <conditionalFormatting sqref="A183:D183">
    <cfRule type="cellIs" dxfId="84" priority="23" stopIfTrue="1" operator="lessThan">
      <formula>0</formula>
    </cfRule>
  </conditionalFormatting>
  <conditionalFormatting sqref="A183:D183">
    <cfRule type="cellIs" dxfId="83" priority="22" stopIfTrue="1" operator="lessThan">
      <formula>0</formula>
    </cfRule>
  </conditionalFormatting>
  <conditionalFormatting sqref="A183:D183">
    <cfRule type="cellIs" dxfId="82" priority="21" stopIfTrue="1" operator="lessThan">
      <formula>0</formula>
    </cfRule>
  </conditionalFormatting>
  <conditionalFormatting sqref="A183:D183">
    <cfRule type="cellIs" dxfId="81" priority="20" stopIfTrue="1" operator="lessThan">
      <formula>0</formula>
    </cfRule>
  </conditionalFormatting>
  <conditionalFormatting sqref="A183:D183">
    <cfRule type="cellIs" dxfId="80" priority="19" stopIfTrue="1" operator="lessThan">
      <formula>0</formula>
    </cfRule>
  </conditionalFormatting>
  <conditionalFormatting sqref="A183:D183">
    <cfRule type="cellIs" dxfId="79" priority="18" stopIfTrue="1" operator="lessThan">
      <formula>0</formula>
    </cfRule>
  </conditionalFormatting>
  <conditionalFormatting sqref="A183:D183">
    <cfRule type="cellIs" dxfId="78" priority="17" stopIfTrue="1" operator="lessThan">
      <formula>0</formula>
    </cfRule>
  </conditionalFormatting>
  <conditionalFormatting sqref="A183:D183">
    <cfRule type="cellIs" dxfId="77" priority="16" stopIfTrue="1" operator="lessThan">
      <formula>0</formula>
    </cfRule>
  </conditionalFormatting>
  <conditionalFormatting sqref="A183:D183">
    <cfRule type="cellIs" dxfId="76" priority="15" stopIfTrue="1" operator="lessThan">
      <formula>0</formula>
    </cfRule>
  </conditionalFormatting>
  <conditionalFormatting sqref="A183:D183">
    <cfRule type="cellIs" dxfId="75" priority="14" stopIfTrue="1" operator="lessThan">
      <formula>0</formula>
    </cfRule>
  </conditionalFormatting>
  <conditionalFormatting sqref="A183:D183">
    <cfRule type="cellIs" dxfId="74" priority="13" stopIfTrue="1" operator="lessThan">
      <formula>0</formula>
    </cfRule>
  </conditionalFormatting>
  <conditionalFormatting sqref="A183:D183">
    <cfRule type="cellIs" dxfId="73" priority="12" stopIfTrue="1" operator="lessThan">
      <formula>0</formula>
    </cfRule>
  </conditionalFormatting>
  <conditionalFormatting sqref="A183:D183">
    <cfRule type="cellIs" dxfId="72" priority="11" stopIfTrue="1" operator="lessThan">
      <formula>0</formula>
    </cfRule>
  </conditionalFormatting>
  <conditionalFormatting sqref="A183:D183">
    <cfRule type="cellIs" dxfId="71" priority="10" stopIfTrue="1" operator="lessThan">
      <formula>0</formula>
    </cfRule>
  </conditionalFormatting>
  <conditionalFormatting sqref="A183:D183">
    <cfRule type="cellIs" dxfId="70" priority="9" stopIfTrue="1" operator="lessThan">
      <formula>0</formula>
    </cfRule>
  </conditionalFormatting>
  <conditionalFormatting sqref="A183:D183">
    <cfRule type="cellIs" dxfId="69" priority="8" stopIfTrue="1" operator="lessThan">
      <formula>0</formula>
    </cfRule>
  </conditionalFormatting>
  <conditionalFormatting sqref="A183:D183">
    <cfRule type="cellIs" dxfId="68" priority="7" stopIfTrue="1" operator="lessThan">
      <formula>0</formula>
    </cfRule>
  </conditionalFormatting>
  <conditionalFormatting sqref="A183:D183">
    <cfRule type="cellIs" dxfId="67" priority="6" stopIfTrue="1" operator="lessThan">
      <formula>0</formula>
    </cfRule>
  </conditionalFormatting>
  <conditionalFormatting sqref="A183:D183">
    <cfRule type="cellIs" dxfId="66" priority="5" stopIfTrue="1" operator="lessThan">
      <formula>0</formula>
    </cfRule>
  </conditionalFormatting>
  <conditionalFormatting sqref="A183:D183">
    <cfRule type="cellIs" dxfId="65" priority="4" stopIfTrue="1" operator="lessThan">
      <formula>0</formula>
    </cfRule>
  </conditionalFormatting>
  <conditionalFormatting sqref="A183:D183">
    <cfRule type="cellIs" dxfId="64" priority="3" stopIfTrue="1" operator="lessThan">
      <formula>0</formula>
    </cfRule>
  </conditionalFormatting>
  <conditionalFormatting sqref="A183:D183">
    <cfRule type="cellIs" dxfId="63" priority="2" stopIfTrue="1" operator="lessThan">
      <formula>0</formula>
    </cfRule>
  </conditionalFormatting>
  <conditionalFormatting sqref="F48:I49">
    <cfRule type="cellIs" dxfId="62" priority="1" stopIfTrue="1" operator="lessThan">
      <formula>0</formula>
    </cfRule>
  </conditionalFormatting>
  <printOptions gridLines="1"/>
  <pageMargins left="0.2" right="0.23" top="0.34" bottom="0.4" header="0.25" footer="0.21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opLeftCell="A176" workbookViewId="0">
      <selection activeCell="H218" sqref="H218"/>
    </sheetView>
  </sheetViews>
  <sheetFormatPr defaultRowHeight="12.75" x14ac:dyDescent="0.2"/>
  <cols>
    <col min="1" max="1" width="8.7109375" customWidth="1"/>
    <col min="2" max="2" width="9.7109375" customWidth="1"/>
    <col min="3" max="3" width="6.85546875" customWidth="1"/>
    <col min="4" max="4" width="9.7109375" style="1" customWidth="1"/>
    <col min="5" max="5" width="9.7109375" customWidth="1"/>
    <col min="7" max="7" width="3.7109375" customWidth="1"/>
    <col min="8" max="8" width="15.140625" bestFit="1" customWidth="1"/>
    <col min="9" max="10" width="9.7109375" customWidth="1"/>
    <col min="11" max="11" width="9.85546875" customWidth="1"/>
    <col min="12" max="12" width="14.5703125" customWidth="1"/>
  </cols>
  <sheetData>
    <row r="1" spans="1:11" ht="20.25" x14ac:dyDescent="0.3">
      <c r="A1" s="6" t="s">
        <v>49</v>
      </c>
      <c r="B1" s="6"/>
      <c r="C1" s="6"/>
    </row>
    <row r="2" spans="1:11" ht="20.25" x14ac:dyDescent="0.3">
      <c r="A2" s="6" t="s">
        <v>63</v>
      </c>
      <c r="B2" s="6"/>
      <c r="C2" s="6"/>
    </row>
    <row r="3" spans="1:11" ht="9.9499999999999993" customHeight="1" x14ac:dyDescent="0.2"/>
    <row r="4" spans="1:11" s="31" customFormat="1" ht="90" customHeight="1" x14ac:dyDescent="0.2">
      <c r="B4" s="32" t="s">
        <v>62</v>
      </c>
      <c r="C4" s="32" t="s">
        <v>194</v>
      </c>
      <c r="D4" s="33" t="s">
        <v>64</v>
      </c>
      <c r="E4" s="34" t="s">
        <v>66</v>
      </c>
      <c r="F4" s="34" t="s">
        <v>202</v>
      </c>
      <c r="G4" s="34"/>
      <c r="I4" s="32" t="s">
        <v>248</v>
      </c>
      <c r="J4" s="33" t="s">
        <v>64</v>
      </c>
      <c r="K4" s="34" t="s">
        <v>65</v>
      </c>
    </row>
    <row r="5" spans="1:11" x14ac:dyDescent="0.2">
      <c r="A5" s="12" t="s">
        <v>18</v>
      </c>
      <c r="B5" s="25">
        <v>58.947563721336053</v>
      </c>
      <c r="C5" s="20">
        <f>[50]Tammi!R13</f>
        <v>55</v>
      </c>
      <c r="D5" s="20">
        <f>[50]Tammi!U13</f>
        <v>6508</v>
      </c>
      <c r="E5" s="20">
        <f>[50]Tammi!V13</f>
        <v>12047</v>
      </c>
      <c r="F5" s="7"/>
      <c r="G5" s="7"/>
      <c r="H5" s="23" t="s">
        <v>45</v>
      </c>
      <c r="I5" s="24"/>
      <c r="J5" s="24">
        <f>[50]Tammijoulu!U13</f>
        <v>6615.166666666667</v>
      </c>
      <c r="K5" s="24">
        <f>[50]Tammijoulu!V13</f>
        <v>12201.583333333334</v>
      </c>
    </row>
    <row r="6" spans="1:11" x14ac:dyDescent="0.2">
      <c r="A6" s="12" t="s">
        <v>19</v>
      </c>
      <c r="B6" s="25">
        <v>55.709827188813037</v>
      </c>
      <c r="C6" s="20">
        <f>[50]Helmi!R13</f>
        <v>55</v>
      </c>
      <c r="D6" s="20">
        <f>[50]Helmi!U13</f>
        <v>6532</v>
      </c>
      <c r="E6" s="20">
        <f>[50]Helmi!V13</f>
        <v>12149</v>
      </c>
      <c r="F6" s="7"/>
      <c r="G6" s="7"/>
      <c r="H6" s="23" t="s">
        <v>46</v>
      </c>
      <c r="I6" s="24"/>
      <c r="J6" s="24">
        <f>[51]Tammijoulu!U13</f>
        <v>6851.75</v>
      </c>
      <c r="K6" s="24">
        <f>[51]Tammijoulu!V13</f>
        <v>12850.25</v>
      </c>
    </row>
    <row r="7" spans="1:11" x14ac:dyDescent="0.2">
      <c r="A7" s="12" t="s">
        <v>20</v>
      </c>
      <c r="B7" s="25">
        <v>59.385126836702987</v>
      </c>
      <c r="C7" s="20">
        <f>[50]Maalis!R13</f>
        <v>55</v>
      </c>
      <c r="D7" s="20">
        <f>[50]Maalis!U13</f>
        <v>6618</v>
      </c>
      <c r="E7" s="20">
        <f>[50]Maalis!V13</f>
        <v>12251</v>
      </c>
      <c r="F7" s="7"/>
      <c r="G7" s="7"/>
      <c r="H7" s="23" t="s">
        <v>77</v>
      </c>
      <c r="I7" s="24"/>
      <c r="J7" s="24">
        <f>[52]Tammijoulu!P13</f>
        <v>7255.9166667</v>
      </c>
      <c r="K7" s="24">
        <f>[52]Tammijoulu!Q13</f>
        <v>13819.25</v>
      </c>
    </row>
    <row r="8" spans="1:11" x14ac:dyDescent="0.2">
      <c r="A8" s="12" t="s">
        <v>21</v>
      </c>
      <c r="B8" s="25">
        <v>57.120125866940697</v>
      </c>
      <c r="C8" s="20">
        <f>[50]Huhti!R13</f>
        <v>55</v>
      </c>
      <c r="D8" s="20">
        <f>[50]Huhti!U13</f>
        <v>6611</v>
      </c>
      <c r="E8" s="20">
        <f>[50]Huhti!V13</f>
        <v>12223</v>
      </c>
      <c r="F8" s="7"/>
      <c r="G8" s="7"/>
      <c r="H8" s="23" t="s">
        <v>91</v>
      </c>
      <c r="I8" s="24"/>
      <c r="J8" s="24">
        <f>[53]Tammijoulu!P13</f>
        <v>7395.9166667</v>
      </c>
      <c r="K8" s="24">
        <f>[53]Tammijoulu!Q13</f>
        <v>14166.333333</v>
      </c>
    </row>
    <row r="9" spans="1:11" x14ac:dyDescent="0.2">
      <c r="A9" s="15" t="s">
        <v>22</v>
      </c>
      <c r="B9" s="26">
        <v>70.385442678072536</v>
      </c>
      <c r="C9" s="22">
        <f>[50]Touko!R13</f>
        <v>54</v>
      </c>
      <c r="D9" s="22">
        <f>[50]Touko!U13</f>
        <v>6608</v>
      </c>
      <c r="E9" s="22">
        <f>[50]Touko!V13</f>
        <v>12168</v>
      </c>
      <c r="F9" s="8"/>
      <c r="G9" s="8"/>
      <c r="H9" s="23" t="s">
        <v>107</v>
      </c>
      <c r="I9" s="24">
        <f>[54]Tammijoulu!N13</f>
        <v>58.333333332999999</v>
      </c>
      <c r="J9" s="24">
        <f>[54]Tammijoulu!O13</f>
        <v>7318.0833333</v>
      </c>
      <c r="K9" s="24">
        <f>[54]Tammijoulu!P13</f>
        <v>14076.083333</v>
      </c>
    </row>
    <row r="10" spans="1:11" x14ac:dyDescent="0.2">
      <c r="A10" s="15" t="s">
        <v>23</v>
      </c>
      <c r="B10" s="26">
        <v>77.978931871760949</v>
      </c>
      <c r="C10" s="22">
        <f>[50]Kesä!R13</f>
        <v>57</v>
      </c>
      <c r="D10" s="22">
        <f>[50]Kesä!U13</f>
        <v>6785</v>
      </c>
      <c r="E10" s="22">
        <f>[50]Kesä!V13</f>
        <v>12566</v>
      </c>
      <c r="F10" s="8"/>
      <c r="G10" s="8"/>
      <c r="H10" s="23" t="s">
        <v>121</v>
      </c>
      <c r="I10" s="24">
        <f>[55]Tammijoulu!N13</f>
        <v>58.5</v>
      </c>
      <c r="J10" s="24">
        <f>[55]Tammijoulu!O13</f>
        <v>7451.6666667</v>
      </c>
      <c r="K10" s="24">
        <f>[55]Tammijoulu!P13</f>
        <v>14402.583333</v>
      </c>
    </row>
    <row r="11" spans="1:11" x14ac:dyDescent="0.2">
      <c r="A11" s="15" t="s">
        <v>24</v>
      </c>
      <c r="B11" s="26">
        <v>64.471212093095602</v>
      </c>
      <c r="C11" s="22">
        <f>[50]Heinä!R13</f>
        <v>53</v>
      </c>
      <c r="D11" s="22">
        <f>[50]Heinä!U13</f>
        <v>6548</v>
      </c>
      <c r="E11" s="22">
        <f>[50]Heinä!V13</f>
        <v>12172</v>
      </c>
      <c r="F11" s="8"/>
      <c r="G11" s="8"/>
      <c r="H11" s="23" t="s">
        <v>137</v>
      </c>
      <c r="I11" s="24">
        <f>[56]Tammijoulu!N13</f>
        <v>55</v>
      </c>
      <c r="J11" s="24">
        <f>[56]Tammijoulu!O13</f>
        <v>7139.4166667</v>
      </c>
      <c r="K11" s="24">
        <f>[56]Tammijoulu!P13</f>
        <v>13976.166667</v>
      </c>
    </row>
    <row r="12" spans="1:11" x14ac:dyDescent="0.2">
      <c r="A12" s="15" t="s">
        <v>25</v>
      </c>
      <c r="B12" s="26">
        <v>81.2912619916696</v>
      </c>
      <c r="C12" s="22">
        <f>[50]Elo!R13</f>
        <v>56</v>
      </c>
      <c r="D12" s="22">
        <f>[50]Elo!U13</f>
        <v>6836</v>
      </c>
      <c r="E12" s="22">
        <f>[50]Elo!V13</f>
        <v>12551</v>
      </c>
      <c r="F12" s="8"/>
      <c r="G12" s="8"/>
      <c r="H12" s="23" t="s">
        <v>153</v>
      </c>
      <c r="I12" s="24">
        <f>[57]Tammijoulu!N13</f>
        <v>53.916666667000001</v>
      </c>
      <c r="J12" s="24">
        <f>[57]Tammijoulu!O13</f>
        <v>7383.3333333</v>
      </c>
      <c r="K12" s="24">
        <f>[57]Tammijoulu!P13</f>
        <v>14365</v>
      </c>
    </row>
    <row r="13" spans="1:11" x14ac:dyDescent="0.2">
      <c r="A13" s="15" t="s">
        <v>26</v>
      </c>
      <c r="B13" s="26">
        <v>81.254074315514998</v>
      </c>
      <c r="C13" s="22">
        <f>[50]Syys!R13</f>
        <v>53</v>
      </c>
      <c r="D13" s="22">
        <f>[50]Syys!U13</f>
        <v>6583</v>
      </c>
      <c r="E13" s="22">
        <f>[50]Syys!V13</f>
        <v>12109</v>
      </c>
      <c r="F13" s="8"/>
      <c r="G13" s="8"/>
      <c r="H13" s="23" t="s">
        <v>169</v>
      </c>
      <c r="I13" s="24">
        <f>[58]Tammijoulu!N13</f>
        <v>55.916666667000001</v>
      </c>
      <c r="J13" s="24">
        <f>[58]Tammijoulu!O13</f>
        <v>7647.0833333</v>
      </c>
      <c r="K13" s="24">
        <f>[58]Tammijoulu!P13</f>
        <v>14641.666667</v>
      </c>
    </row>
    <row r="14" spans="1:11" x14ac:dyDescent="0.2">
      <c r="A14" s="12" t="s">
        <v>27</v>
      </c>
      <c r="B14" s="25">
        <v>68.275950376998878</v>
      </c>
      <c r="C14" s="20">
        <f>[50]Loka!R13</f>
        <v>54</v>
      </c>
      <c r="D14" s="20">
        <f>[50]Loka!U13</f>
        <v>6590</v>
      </c>
      <c r="E14" s="20">
        <f>[50]Loka!V13</f>
        <v>12120</v>
      </c>
      <c r="F14" s="7"/>
      <c r="G14" s="7"/>
      <c r="H14" s="23" t="s">
        <v>185</v>
      </c>
      <c r="I14" s="24">
        <f>[59]Tammijoulu!N13</f>
        <v>57.416666667000001</v>
      </c>
      <c r="J14" s="24">
        <f>[59]Tammijoulu!O13</f>
        <v>7937.1666667</v>
      </c>
      <c r="K14" s="24">
        <f>[59]Tammijoulu!P13</f>
        <v>15022.833333</v>
      </c>
    </row>
    <row r="15" spans="1:11" x14ac:dyDescent="0.2">
      <c r="A15" s="12" t="s">
        <v>28</v>
      </c>
      <c r="B15" s="25">
        <v>70.69448614029821</v>
      </c>
      <c r="C15" s="20">
        <f>[50]Marras!R13</f>
        <v>54</v>
      </c>
      <c r="D15" s="20">
        <f>[50]Marras!U13</f>
        <v>6709</v>
      </c>
      <c r="E15" s="20">
        <f>[50]Marras!V13</f>
        <v>12120</v>
      </c>
      <c r="F15" s="7"/>
      <c r="G15" s="7"/>
      <c r="H15" s="23" t="s">
        <v>200</v>
      </c>
      <c r="I15" s="24">
        <f>[60]Tammijoulu!N13</f>
        <v>59.5</v>
      </c>
      <c r="J15" s="24">
        <f>[60]Tammijoulu!O13</f>
        <v>8251.4166667000009</v>
      </c>
      <c r="K15" s="24">
        <f>[60]Tammijoulu!P13</f>
        <v>15640.083333</v>
      </c>
    </row>
    <row r="16" spans="1:11" x14ac:dyDescent="0.2">
      <c r="A16" s="12" t="s">
        <v>29</v>
      </c>
      <c r="B16" s="25">
        <v>51.974376383151849</v>
      </c>
      <c r="C16" s="20">
        <f>[50]Joulu!R13</f>
        <v>54</v>
      </c>
      <c r="D16" s="20">
        <f>[50]Joulu!U13</f>
        <v>6454</v>
      </c>
      <c r="E16" s="20">
        <f>[50]Joulu!V13</f>
        <v>11943</v>
      </c>
      <c r="F16" s="7"/>
      <c r="G16" s="7"/>
      <c r="H16" s="23" t="s">
        <v>238</v>
      </c>
      <c r="I16" s="24">
        <f>[40]Tammijoulu!N15</f>
        <v>59.25</v>
      </c>
      <c r="J16" s="24">
        <f>[40]Tammijoulu!O15</f>
        <v>8376.1666667000009</v>
      </c>
      <c r="K16" s="24">
        <f>[40]Tammijoulu!P15</f>
        <v>16027.833333</v>
      </c>
    </row>
    <row r="17" spans="1:12" x14ac:dyDescent="0.2">
      <c r="A17" s="12" t="s">
        <v>30</v>
      </c>
      <c r="B17" s="25">
        <v>59.022342682543069</v>
      </c>
      <c r="C17" s="20">
        <f>[51]Tammi!R13</f>
        <v>54</v>
      </c>
      <c r="D17" s="20">
        <f>[51]Tammi!U13</f>
        <v>6417</v>
      </c>
      <c r="E17" s="20">
        <f>[51]Tammi!V13</f>
        <v>12231</v>
      </c>
      <c r="F17" s="20">
        <f>E17-E5</f>
        <v>184</v>
      </c>
      <c r="G17" s="7"/>
      <c r="H17" s="23" t="s">
        <v>239</v>
      </c>
      <c r="I17" s="24">
        <f>[42]Tammijoulu!N15</f>
        <v>59</v>
      </c>
      <c r="J17" s="24">
        <f>[42]Tammijoulu!O15</f>
        <v>8418.25</v>
      </c>
      <c r="K17" s="24">
        <f>[42]Tammijoulu!P15</f>
        <v>16173.666667</v>
      </c>
    </row>
    <row r="18" spans="1:12" x14ac:dyDescent="0.2">
      <c r="A18" s="12" t="s">
        <v>31</v>
      </c>
      <c r="B18" s="25">
        <v>58.667139312300606</v>
      </c>
      <c r="C18" s="20">
        <f>[51]Helmi!R13</f>
        <v>54</v>
      </c>
      <c r="D18" s="20">
        <f>[51]Helmi!U13</f>
        <v>6491</v>
      </c>
      <c r="E18" s="20">
        <f>[51]Helmi!V13</f>
        <v>12045</v>
      </c>
      <c r="F18" s="20">
        <f t="shared" ref="F18:F81" si="0">E18-E6</f>
        <v>-104</v>
      </c>
      <c r="G18" s="7"/>
      <c r="H18" s="23" t="s">
        <v>247</v>
      </c>
      <c r="I18" s="24">
        <f>[44]Tammijoulu!N15</f>
        <v>59.333333332999999</v>
      </c>
      <c r="J18" s="24">
        <f>[44]Tammijoulu!O15</f>
        <v>8528.75</v>
      </c>
      <c r="K18" s="24">
        <f>[44]Tammijoulu!P15</f>
        <v>16512.333332999999</v>
      </c>
    </row>
    <row r="19" spans="1:12" x14ac:dyDescent="0.2">
      <c r="A19" s="12" t="s">
        <v>32</v>
      </c>
      <c r="B19" s="25">
        <v>69.14704275064048</v>
      </c>
      <c r="C19" s="20">
        <f>[51]Maalis!R13</f>
        <v>54</v>
      </c>
      <c r="D19" s="20">
        <f>[51]Maalis!U13</f>
        <v>6524</v>
      </c>
      <c r="E19" s="20">
        <f>[51]Maalis!V13</f>
        <v>12085</v>
      </c>
      <c r="F19" s="20">
        <f t="shared" si="0"/>
        <v>-166</v>
      </c>
      <c r="G19" s="7"/>
      <c r="H19" s="23" t="s">
        <v>283</v>
      </c>
      <c r="I19" s="24">
        <f>[46]Tammijoulu!N15</f>
        <v>59</v>
      </c>
      <c r="J19" s="24">
        <f>[46]Tammijoulu!O15</f>
        <v>8543.25</v>
      </c>
      <c r="K19" s="24">
        <f>[46]Tammijoulu!P15</f>
        <v>16529.416667000001</v>
      </c>
    </row>
    <row r="20" spans="1:12" x14ac:dyDescent="0.2">
      <c r="A20" s="12" t="s">
        <v>33</v>
      </c>
      <c r="B20" s="25">
        <v>60.555014861772364</v>
      </c>
      <c r="C20" s="20">
        <f>[51]Huhti!R13</f>
        <v>54</v>
      </c>
      <c r="D20" s="20">
        <f>[51]Huhti!U13</f>
        <v>6486</v>
      </c>
      <c r="E20" s="20">
        <f>[51]Huhti!V13</f>
        <v>12077</v>
      </c>
      <c r="F20" s="20">
        <f t="shared" si="0"/>
        <v>-146</v>
      </c>
      <c r="G20" s="7"/>
      <c r="H20" s="23" t="s">
        <v>294</v>
      </c>
      <c r="I20" s="24">
        <f>[32]Tammijoulu!N15</f>
        <v>61.083333332999999</v>
      </c>
      <c r="J20" s="24">
        <f>[32]Tammijoulu!O15</f>
        <v>8543</v>
      </c>
      <c r="K20" s="24">
        <f>[32]Tammijoulu!P15</f>
        <v>16594.833332999999</v>
      </c>
    </row>
    <row r="21" spans="1:12" x14ac:dyDescent="0.2">
      <c r="A21" s="15" t="s">
        <v>34</v>
      </c>
      <c r="B21" s="26">
        <v>72.527372997343207</v>
      </c>
      <c r="C21" s="22">
        <f>[51]Touko!R13</f>
        <v>53</v>
      </c>
      <c r="D21" s="22">
        <f>[51]Touko!U13</f>
        <v>6471</v>
      </c>
      <c r="E21" s="22">
        <f>[51]Touko!V13</f>
        <v>11960</v>
      </c>
      <c r="F21" s="22">
        <f t="shared" si="0"/>
        <v>-208</v>
      </c>
      <c r="G21" s="8"/>
      <c r="H21" s="23" t="s">
        <v>310</v>
      </c>
      <c r="I21" s="24">
        <f>[34]Tammijoulu!N15</f>
        <v>59.25</v>
      </c>
      <c r="J21" s="24">
        <f>[34]Tammijoulu!O15</f>
        <v>8607.3333332999991</v>
      </c>
      <c r="K21" s="24">
        <f>[34]Tammijoulu!P15</f>
        <v>16712.25</v>
      </c>
    </row>
    <row r="22" spans="1:12" x14ac:dyDescent="0.2">
      <c r="A22" s="15" t="s">
        <v>35</v>
      </c>
      <c r="B22" s="26">
        <v>77.518936212025906</v>
      </c>
      <c r="C22" s="22">
        <f>[51]Kesä!R13</f>
        <v>57</v>
      </c>
      <c r="D22" s="22">
        <f>[51]Kesä!U13</f>
        <v>7010</v>
      </c>
      <c r="E22" s="22">
        <f>[51]Kesä!V13</f>
        <v>12981</v>
      </c>
      <c r="F22" s="22">
        <f t="shared" si="0"/>
        <v>415</v>
      </c>
      <c r="G22" s="8"/>
    </row>
    <row r="23" spans="1:12" x14ac:dyDescent="0.2">
      <c r="A23" s="15" t="s">
        <v>36</v>
      </c>
      <c r="B23" s="26">
        <v>62.712087533648898</v>
      </c>
      <c r="C23" s="22">
        <f>[51]Heinä!R13</f>
        <v>57</v>
      </c>
      <c r="D23" s="22">
        <f>[51]Heinä!U13</f>
        <v>7222</v>
      </c>
      <c r="E23" s="22">
        <f>[51]Heinä!V13</f>
        <v>13755</v>
      </c>
      <c r="F23" s="22">
        <f t="shared" si="0"/>
        <v>1583</v>
      </c>
      <c r="G23" s="8"/>
      <c r="H23" s="9" t="s">
        <v>47</v>
      </c>
      <c r="J23" s="1"/>
      <c r="K23" s="10"/>
    </row>
    <row r="24" spans="1:12" x14ac:dyDescent="0.2">
      <c r="A24" s="15" t="s">
        <v>37</v>
      </c>
      <c r="B24" s="26">
        <v>75.771402574464105</v>
      </c>
      <c r="C24" s="22">
        <f>[51]Elo!R13</f>
        <v>58</v>
      </c>
      <c r="D24" s="22">
        <f>[51]Elo!U13</f>
        <v>7280</v>
      </c>
      <c r="E24" s="22">
        <f>[51]Elo!V13</f>
        <v>13741</v>
      </c>
      <c r="F24" s="22">
        <f t="shared" si="0"/>
        <v>1190</v>
      </c>
      <c r="G24" s="8"/>
      <c r="H24" s="23" t="s">
        <v>48</v>
      </c>
      <c r="J24" s="60">
        <f t="shared" ref="J24:K39" si="1">J6-J5</f>
        <v>236.58333333333303</v>
      </c>
      <c r="K24" s="60">
        <f t="shared" si="1"/>
        <v>648.66666666666606</v>
      </c>
    </row>
    <row r="25" spans="1:12" x14ac:dyDescent="0.2">
      <c r="A25" s="15" t="s">
        <v>38</v>
      </c>
      <c r="B25" s="26">
        <v>74.82796156940698</v>
      </c>
      <c r="C25" s="22">
        <f>[51]Syys!R13</f>
        <v>55</v>
      </c>
      <c r="D25" s="22">
        <f>[51]Syys!U13</f>
        <v>7080</v>
      </c>
      <c r="E25" s="22">
        <f>[51]Syys!V13</f>
        <v>13141</v>
      </c>
      <c r="F25" s="22">
        <f t="shared" si="0"/>
        <v>1032</v>
      </c>
      <c r="G25" s="8"/>
      <c r="H25" s="23" t="s">
        <v>78</v>
      </c>
      <c r="J25" s="60">
        <f t="shared" si="1"/>
        <v>404.16666669999995</v>
      </c>
      <c r="K25" s="60">
        <f t="shared" si="1"/>
        <v>969</v>
      </c>
    </row>
    <row r="26" spans="1:12" x14ac:dyDescent="0.2">
      <c r="A26" s="12" t="s">
        <v>39</v>
      </c>
      <c r="B26" s="25">
        <v>67.013915882764522</v>
      </c>
      <c r="C26" s="20">
        <f>[51]Loka!R13</f>
        <v>55</v>
      </c>
      <c r="D26" s="20">
        <f>[51]Loka!U13</f>
        <v>7107</v>
      </c>
      <c r="E26" s="20">
        <f>[51]Loka!V13</f>
        <v>13428</v>
      </c>
      <c r="F26" s="20">
        <f>E26-E14</f>
        <v>1308</v>
      </c>
      <c r="G26" s="7"/>
      <c r="H26" s="23" t="s">
        <v>93</v>
      </c>
      <c r="J26" s="60">
        <f t="shared" si="1"/>
        <v>140</v>
      </c>
      <c r="K26" s="60">
        <f t="shared" si="1"/>
        <v>347.08333300000049</v>
      </c>
      <c r="L26" s="9"/>
    </row>
    <row r="27" spans="1:12" x14ac:dyDescent="0.2">
      <c r="A27" s="12" t="s">
        <v>40</v>
      </c>
      <c r="B27" s="25">
        <v>68.74899638225321</v>
      </c>
      <c r="C27" s="20">
        <f>[51]Marras!R13</f>
        <v>55</v>
      </c>
      <c r="D27" s="20">
        <f>[51]Marras!U13</f>
        <v>7101</v>
      </c>
      <c r="E27" s="20">
        <f>[51]Marras!V13</f>
        <v>13441</v>
      </c>
      <c r="F27" s="20">
        <f t="shared" si="0"/>
        <v>1321</v>
      </c>
      <c r="G27" s="7"/>
      <c r="H27" s="23" t="s">
        <v>118</v>
      </c>
      <c r="J27" s="60">
        <f t="shared" si="1"/>
        <v>-77.833333399999901</v>
      </c>
      <c r="K27" s="60">
        <f t="shared" si="1"/>
        <v>-90.25</v>
      </c>
    </row>
    <row r="28" spans="1:12" x14ac:dyDescent="0.2">
      <c r="A28" s="12" t="s">
        <v>41</v>
      </c>
      <c r="B28" s="25">
        <v>46.02774028209793</v>
      </c>
      <c r="C28" s="20">
        <f>[51]Joulu!R13</f>
        <v>55</v>
      </c>
      <c r="D28" s="20">
        <f>[51]Joulu!U13</f>
        <v>7032</v>
      </c>
      <c r="E28" s="20">
        <f>[51]Joulu!V13</f>
        <v>13318</v>
      </c>
      <c r="F28" s="20">
        <f t="shared" si="0"/>
        <v>1375</v>
      </c>
      <c r="G28" s="7"/>
      <c r="H28" s="23" t="s">
        <v>123</v>
      </c>
      <c r="J28" s="60">
        <f t="shared" si="1"/>
        <v>133.5833333999999</v>
      </c>
      <c r="K28" s="60">
        <f t="shared" si="1"/>
        <v>326.5</v>
      </c>
      <c r="L28" s="1"/>
    </row>
    <row r="29" spans="1:12" x14ac:dyDescent="0.2">
      <c r="A29" s="12" t="s">
        <v>42</v>
      </c>
      <c r="B29" s="25">
        <v>56.821437997209969</v>
      </c>
      <c r="C29" s="20">
        <f>[52]Tammi!N13</f>
        <v>55</v>
      </c>
      <c r="D29" s="20">
        <f>[52]Tammi!P13</f>
        <v>6955</v>
      </c>
      <c r="E29" s="20">
        <f>[52]Tammi!Q13</f>
        <v>13217</v>
      </c>
      <c r="F29" s="20">
        <f>E29-E17</f>
        <v>986</v>
      </c>
      <c r="G29" s="7"/>
      <c r="H29" s="23" t="s">
        <v>156</v>
      </c>
      <c r="J29" s="60">
        <f t="shared" si="1"/>
        <v>-312.25</v>
      </c>
      <c r="K29" s="60">
        <f t="shared" si="1"/>
        <v>-426.41666600000099</v>
      </c>
      <c r="L29" s="1"/>
    </row>
    <row r="30" spans="1:12" x14ac:dyDescent="0.2">
      <c r="A30" s="12" t="s">
        <v>43</v>
      </c>
      <c r="B30" s="25">
        <v>58.729207781223572</v>
      </c>
      <c r="C30" s="20">
        <f>[52]Helmi!N13</f>
        <v>55</v>
      </c>
      <c r="D30" s="20">
        <f>[52]Helmi!P13</f>
        <v>6852</v>
      </c>
      <c r="E30" s="20">
        <f>[52]Helmi!Q13</f>
        <v>12999</v>
      </c>
      <c r="F30" s="20">
        <f t="shared" si="0"/>
        <v>954</v>
      </c>
      <c r="G30" s="7"/>
      <c r="H30" s="23" t="s">
        <v>157</v>
      </c>
      <c r="J30" s="60">
        <f t="shared" si="1"/>
        <v>243.9166666000001</v>
      </c>
      <c r="K30" s="60">
        <f t="shared" si="1"/>
        <v>388.83333300000049</v>
      </c>
      <c r="L30" s="1"/>
    </row>
    <row r="31" spans="1:12" x14ac:dyDescent="0.2">
      <c r="A31" s="12" t="s">
        <v>44</v>
      </c>
      <c r="B31" s="25">
        <v>67.665989319975424</v>
      </c>
      <c r="C31" s="20">
        <f>[52]Maalis!N13</f>
        <v>55</v>
      </c>
      <c r="D31" s="20">
        <f>[52]Maalis!P13</f>
        <v>6871</v>
      </c>
      <c r="E31" s="20">
        <f>[52]Maalis!Q13</f>
        <v>13077</v>
      </c>
      <c r="F31" s="20">
        <f t="shared" si="0"/>
        <v>992</v>
      </c>
      <c r="G31" s="7"/>
      <c r="H31" s="23" t="s">
        <v>170</v>
      </c>
      <c r="J31" s="60">
        <f t="shared" si="1"/>
        <v>263.75</v>
      </c>
      <c r="K31" s="60">
        <f t="shared" si="1"/>
        <v>276.66666699999951</v>
      </c>
      <c r="L31" s="1"/>
    </row>
    <row r="32" spans="1:12" x14ac:dyDescent="0.2">
      <c r="A32" s="12" t="s">
        <v>50</v>
      </c>
      <c r="B32" s="25">
        <v>59.404938116842729</v>
      </c>
      <c r="C32" s="20">
        <f>[52]Huhti!N13</f>
        <v>55</v>
      </c>
      <c r="D32" s="20">
        <f>[52]Huhti!P13</f>
        <v>6979</v>
      </c>
      <c r="E32" s="20">
        <f>[52]Huhti!Q13</f>
        <v>13251</v>
      </c>
      <c r="F32" s="20">
        <f t="shared" si="0"/>
        <v>1174</v>
      </c>
      <c r="G32" s="7"/>
      <c r="H32" s="23" t="s">
        <v>173</v>
      </c>
      <c r="J32" s="60">
        <f t="shared" si="1"/>
        <v>290.0833333999999</v>
      </c>
      <c r="K32" s="60">
        <f t="shared" si="1"/>
        <v>381.16666600000099</v>
      </c>
    </row>
    <row r="33" spans="1:12" x14ac:dyDescent="0.2">
      <c r="A33" s="15" t="s">
        <v>51</v>
      </c>
      <c r="B33" s="26">
        <v>78.76338292945735</v>
      </c>
      <c r="C33" s="22">
        <f>[52]Touko!N13</f>
        <v>55</v>
      </c>
      <c r="D33" s="22">
        <f>[52]Touko!P13</f>
        <v>7015</v>
      </c>
      <c r="E33" s="22">
        <f>[52]Touko!Q13</f>
        <v>13337</v>
      </c>
      <c r="F33" s="22">
        <f t="shared" si="0"/>
        <v>1377</v>
      </c>
      <c r="G33" s="8"/>
      <c r="H33" s="23" t="s">
        <v>188</v>
      </c>
      <c r="J33" s="60">
        <f t="shared" si="1"/>
        <v>314.25000000000091</v>
      </c>
      <c r="K33" s="60">
        <f t="shared" si="1"/>
        <v>617.25</v>
      </c>
    </row>
    <row r="34" spans="1:12" x14ac:dyDescent="0.2">
      <c r="A34" s="15" t="s">
        <v>67</v>
      </c>
      <c r="B34" s="26">
        <v>74.971862689926837</v>
      </c>
      <c r="C34" s="22">
        <f>[52]Kesä!N13</f>
        <v>60</v>
      </c>
      <c r="D34" s="22">
        <f>[52]Kesä!P13</f>
        <v>7625</v>
      </c>
      <c r="E34" s="22">
        <f>[52]Kesä!Q13</f>
        <v>14670</v>
      </c>
      <c r="F34" s="22">
        <f t="shared" si="0"/>
        <v>1689</v>
      </c>
      <c r="G34" s="8"/>
      <c r="H34" s="81" t="s">
        <v>205</v>
      </c>
      <c r="J34" s="60">
        <f t="shared" si="1"/>
        <v>124.75</v>
      </c>
      <c r="K34" s="60">
        <f t="shared" si="1"/>
        <v>387.75</v>
      </c>
      <c r="L34" s="1"/>
    </row>
    <row r="35" spans="1:12" x14ac:dyDescent="0.2">
      <c r="A35" s="15" t="s">
        <v>71</v>
      </c>
      <c r="B35" s="26">
        <v>62.084222000025747</v>
      </c>
      <c r="C35" s="22">
        <f>[52]Heinä!N13</f>
        <v>59</v>
      </c>
      <c r="D35" s="22">
        <f>[52]Heinä!P13</f>
        <v>7558</v>
      </c>
      <c r="E35" s="22">
        <f>[52]Heinä!Q13</f>
        <v>14581</v>
      </c>
      <c r="F35" s="22">
        <f t="shared" si="0"/>
        <v>826</v>
      </c>
      <c r="G35" s="8"/>
      <c r="H35" s="81" t="s">
        <v>219</v>
      </c>
      <c r="J35" s="60">
        <f t="shared" si="1"/>
        <v>42.08333329999914</v>
      </c>
      <c r="K35" s="60">
        <f t="shared" si="1"/>
        <v>145.83333399999901</v>
      </c>
      <c r="L35" s="1"/>
    </row>
    <row r="36" spans="1:12" x14ac:dyDescent="0.2">
      <c r="A36" s="15" t="s">
        <v>72</v>
      </c>
      <c r="B36" s="26">
        <v>83.866963444910539</v>
      </c>
      <c r="C36" s="22">
        <f>[52]Elo!N13</f>
        <v>60</v>
      </c>
      <c r="D36" s="22">
        <f>[52]Elo!P13</f>
        <v>7652</v>
      </c>
      <c r="E36" s="22">
        <f>[52]Elo!Q13</f>
        <v>14665</v>
      </c>
      <c r="F36" s="22">
        <f t="shared" si="0"/>
        <v>924</v>
      </c>
      <c r="G36" s="8"/>
      <c r="H36" s="81" t="s">
        <v>234</v>
      </c>
      <c r="J36" s="60">
        <f t="shared" si="1"/>
        <v>110.5</v>
      </c>
      <c r="K36" s="60">
        <f t="shared" si="1"/>
        <v>338.66666599999917</v>
      </c>
      <c r="L36" s="1"/>
    </row>
    <row r="37" spans="1:12" x14ac:dyDescent="0.2">
      <c r="A37" s="15" t="s">
        <v>73</v>
      </c>
      <c r="B37" s="26">
        <v>74.162773028575586</v>
      </c>
      <c r="C37" s="22">
        <f>[52]Syys!N13</f>
        <v>56</v>
      </c>
      <c r="D37" s="22">
        <f>[52]Syys!P13</f>
        <v>7400</v>
      </c>
      <c r="E37" s="22">
        <f>[52]Syys!Q13</f>
        <v>14081</v>
      </c>
      <c r="F37" s="22">
        <f t="shared" si="0"/>
        <v>940</v>
      </c>
      <c r="G37" s="8"/>
      <c r="H37" s="81" t="s">
        <v>284</v>
      </c>
      <c r="J37" s="60">
        <f t="shared" si="1"/>
        <v>14.5</v>
      </c>
      <c r="K37" s="60">
        <f t="shared" si="1"/>
        <v>17.083334000002651</v>
      </c>
      <c r="L37" s="1"/>
    </row>
    <row r="38" spans="1:12" x14ac:dyDescent="0.2">
      <c r="A38" s="12" t="s">
        <v>74</v>
      </c>
      <c r="B38" s="25">
        <v>70.029283558734775</v>
      </c>
      <c r="C38" s="20">
        <f>[52]Loka!N13</f>
        <v>56</v>
      </c>
      <c r="D38" s="20">
        <f>[52]Loka!P13</f>
        <v>7395</v>
      </c>
      <c r="E38" s="20">
        <f>[52]Loka!Q13</f>
        <v>13974</v>
      </c>
      <c r="F38" s="20">
        <f>E38-E26</f>
        <v>546</v>
      </c>
      <c r="G38" s="7"/>
      <c r="H38" s="81" t="s">
        <v>295</v>
      </c>
      <c r="J38" s="60">
        <f t="shared" si="1"/>
        <v>-0.25</v>
      </c>
      <c r="K38" s="60">
        <f t="shared" si="1"/>
        <v>65.416665999997349</v>
      </c>
    </row>
    <row r="39" spans="1:12" x14ac:dyDescent="0.2">
      <c r="A39" s="12" t="s">
        <v>75</v>
      </c>
      <c r="B39" s="25">
        <v>71.495808743717674</v>
      </c>
      <c r="C39" s="20">
        <f>[52]Marras!N13</f>
        <v>56</v>
      </c>
      <c r="D39" s="20">
        <f>[52]Marras!P13</f>
        <v>7377</v>
      </c>
      <c r="E39" s="20">
        <f>[52]Marras!Q13</f>
        <v>13991</v>
      </c>
      <c r="F39" s="20">
        <f t="shared" si="0"/>
        <v>550</v>
      </c>
      <c r="G39" s="7"/>
      <c r="H39" s="81" t="s">
        <v>311</v>
      </c>
      <c r="J39" s="60">
        <f t="shared" si="1"/>
        <v>64.33333329999914</v>
      </c>
      <c r="K39" s="60">
        <f t="shared" si="1"/>
        <v>117.41666700000133</v>
      </c>
    </row>
    <row r="40" spans="1:12" x14ac:dyDescent="0.2">
      <c r="A40" s="12" t="s">
        <v>76</v>
      </c>
      <c r="B40" s="25">
        <v>51.200720339376389</v>
      </c>
      <c r="C40" s="20">
        <f>[52]Joulu!N13</f>
        <v>56</v>
      </c>
      <c r="D40" s="20">
        <f>[52]Joulu!P13</f>
        <v>7392</v>
      </c>
      <c r="E40" s="20">
        <f>[52]Joulu!Q13</f>
        <v>13988</v>
      </c>
      <c r="F40" s="20">
        <f t="shared" si="0"/>
        <v>670</v>
      </c>
      <c r="G40" s="7"/>
      <c r="J40" s="1"/>
      <c r="K40" s="10"/>
      <c r="L40" s="1"/>
    </row>
    <row r="41" spans="1:12" x14ac:dyDescent="0.2">
      <c r="A41" s="12" t="s">
        <v>80</v>
      </c>
      <c r="B41" s="25">
        <v>58.881082673000002</v>
      </c>
      <c r="C41" s="20">
        <f>[53]Tammi!N13</f>
        <v>56</v>
      </c>
      <c r="D41" s="20">
        <f>[53]Tammi!P13</f>
        <v>7352</v>
      </c>
      <c r="E41" s="20">
        <f>[53]Tammi!Q13</f>
        <v>13997</v>
      </c>
      <c r="F41" s="20">
        <f>E41-E29</f>
        <v>780</v>
      </c>
      <c r="G41" s="7"/>
      <c r="J41" s="1"/>
      <c r="K41" s="10"/>
      <c r="L41" s="1"/>
    </row>
    <row r="42" spans="1:12" x14ac:dyDescent="0.2">
      <c r="A42" s="12" t="s">
        <v>81</v>
      </c>
      <c r="B42" s="25">
        <v>60.920357776000003</v>
      </c>
      <c r="C42" s="20">
        <f>[53]Helmi!N13</f>
        <v>56</v>
      </c>
      <c r="D42" s="20">
        <f>[53]Helmi!P13</f>
        <v>7398</v>
      </c>
      <c r="E42" s="20">
        <f>[53]Helmi!Q13</f>
        <v>14011</v>
      </c>
      <c r="F42" s="20">
        <f t="shared" si="0"/>
        <v>1012</v>
      </c>
      <c r="G42" s="7"/>
      <c r="J42" s="1"/>
      <c r="K42" s="10"/>
      <c r="L42" s="1"/>
    </row>
    <row r="43" spans="1:12" x14ac:dyDescent="0.2">
      <c r="A43" s="12" t="s">
        <v>82</v>
      </c>
      <c r="B43" s="25">
        <v>64.248046226</v>
      </c>
      <c r="C43" s="20">
        <f>[53]Maalis!N13</f>
        <v>56</v>
      </c>
      <c r="D43" s="20">
        <f>[53]Maalis!P13</f>
        <v>7383</v>
      </c>
      <c r="E43" s="20">
        <f>[53]Maalis!Q13</f>
        <v>14052</v>
      </c>
      <c r="F43" s="20">
        <f t="shared" si="0"/>
        <v>975</v>
      </c>
      <c r="G43" s="7"/>
      <c r="J43" s="1"/>
      <c r="K43" s="10"/>
      <c r="L43" s="1"/>
    </row>
    <row r="44" spans="1:12" x14ac:dyDescent="0.2">
      <c r="A44" s="12" t="s">
        <v>83</v>
      </c>
      <c r="B44" s="25">
        <v>56.605169463999999</v>
      </c>
      <c r="C44" s="20">
        <f>[53]Huhti!N13</f>
        <v>56</v>
      </c>
      <c r="D44" s="20">
        <f>[53]Huhti!P13</f>
        <v>7392</v>
      </c>
      <c r="E44" s="20">
        <f>[53]Huhti!Q13</f>
        <v>14051</v>
      </c>
      <c r="F44" s="20">
        <f t="shared" si="0"/>
        <v>800</v>
      </c>
      <c r="G44" s="5"/>
    </row>
    <row r="45" spans="1:12" x14ac:dyDescent="0.2">
      <c r="A45" s="15" t="s">
        <v>84</v>
      </c>
      <c r="B45" s="26">
        <v>71.399774159000003</v>
      </c>
      <c r="C45" s="22">
        <f>[53]Touko!N13</f>
        <v>56</v>
      </c>
      <c r="D45" s="22">
        <f>[53]Touko!P13</f>
        <v>7419</v>
      </c>
      <c r="E45" s="22">
        <f>[53]Touko!Q13</f>
        <v>13990</v>
      </c>
      <c r="F45" s="22">
        <f t="shared" si="0"/>
        <v>653</v>
      </c>
      <c r="G45" s="5"/>
    </row>
    <row r="46" spans="1:12" x14ac:dyDescent="0.2">
      <c r="A46" s="15" t="s">
        <v>85</v>
      </c>
      <c r="B46" s="26">
        <v>76.700334334000004</v>
      </c>
      <c r="C46" s="22">
        <f>[53]Kesä!N13</f>
        <v>60</v>
      </c>
      <c r="D46" s="22">
        <f>[53]Kesä!P13</f>
        <v>7706</v>
      </c>
      <c r="E46" s="22">
        <f>[53]Kesä!Q13</f>
        <v>14782</v>
      </c>
      <c r="F46" s="22">
        <f t="shared" si="0"/>
        <v>112</v>
      </c>
      <c r="G46" s="5"/>
    </row>
    <row r="47" spans="1:12" x14ac:dyDescent="0.2">
      <c r="A47" s="15" t="s">
        <v>86</v>
      </c>
      <c r="B47" s="26">
        <v>64.394394614000007</v>
      </c>
      <c r="C47" s="22">
        <f>[53]Heinä!N13</f>
        <v>58</v>
      </c>
      <c r="D47" s="22">
        <f>[53]Heinä!P13</f>
        <v>7496</v>
      </c>
      <c r="E47" s="22">
        <f>[53]Heinä!Q13</f>
        <v>14561</v>
      </c>
      <c r="F47" s="22">
        <f t="shared" si="0"/>
        <v>-20</v>
      </c>
      <c r="G47" s="5"/>
    </row>
    <row r="48" spans="1:12" x14ac:dyDescent="0.2">
      <c r="A48" s="15" t="s">
        <v>87</v>
      </c>
      <c r="B48" s="26">
        <v>83.545053473999999</v>
      </c>
      <c r="C48" s="22">
        <f>[53]Elo!N13</f>
        <v>59</v>
      </c>
      <c r="D48" s="22">
        <f>[53]Elo!P13</f>
        <v>7625</v>
      </c>
      <c r="E48" s="22">
        <f>[53]Elo!Q13</f>
        <v>14731</v>
      </c>
      <c r="F48" s="22">
        <f t="shared" si="0"/>
        <v>66</v>
      </c>
      <c r="G48" s="5"/>
    </row>
    <row r="49" spans="1:7" x14ac:dyDescent="0.2">
      <c r="A49" s="15" t="s">
        <v>88</v>
      </c>
      <c r="B49" s="26">
        <v>75.182249077999998</v>
      </c>
      <c r="C49" s="22">
        <f>[53]Syys!N13</f>
        <v>55</v>
      </c>
      <c r="D49" s="22">
        <f>[53]Syys!P13</f>
        <v>7313</v>
      </c>
      <c r="E49" s="22">
        <f>[53]Syys!Q13</f>
        <v>14026</v>
      </c>
      <c r="F49" s="22">
        <f t="shared" si="0"/>
        <v>-55</v>
      </c>
      <c r="G49" s="5"/>
    </row>
    <row r="50" spans="1:7" x14ac:dyDescent="0.2">
      <c r="A50" s="12" t="s">
        <v>89</v>
      </c>
      <c r="B50" s="25">
        <v>64.592633300000003</v>
      </c>
      <c r="C50" s="20">
        <f>[53]Loka!N13</f>
        <v>55</v>
      </c>
      <c r="D50" s="20">
        <f>[53]Loka!P13</f>
        <v>7307</v>
      </c>
      <c r="E50" s="20">
        <f>[53]Loka!Q13</f>
        <v>14054</v>
      </c>
      <c r="F50" s="20">
        <f>E50-E38</f>
        <v>80</v>
      </c>
      <c r="G50" s="5"/>
    </row>
    <row r="51" spans="1:7" x14ac:dyDescent="0.2">
      <c r="A51" s="12" t="s">
        <v>90</v>
      </c>
      <c r="B51" s="25">
        <v>66.974889718</v>
      </c>
      <c r="C51" s="20">
        <f>[53]Marras!N13</f>
        <v>55</v>
      </c>
      <c r="D51" s="20">
        <f>[53]Marras!P13</f>
        <v>7197</v>
      </c>
      <c r="E51" s="20">
        <f>[53]Marras!Q13</f>
        <v>13876</v>
      </c>
      <c r="F51" s="20">
        <f t="shared" si="0"/>
        <v>-115</v>
      </c>
      <c r="G51" s="5"/>
    </row>
    <row r="52" spans="1:7" x14ac:dyDescent="0.2">
      <c r="A52" s="12" t="s">
        <v>92</v>
      </c>
      <c r="B52" s="25">
        <v>51.914363274999999</v>
      </c>
      <c r="C52" s="20">
        <f>[53]Joulu!N13</f>
        <v>55</v>
      </c>
      <c r="D52" s="20">
        <f>[53]Joulu!P13</f>
        <v>7163</v>
      </c>
      <c r="E52" s="20">
        <f>[53]Joulu!Q13</f>
        <v>13865</v>
      </c>
      <c r="F52" s="20">
        <f t="shared" si="0"/>
        <v>-123</v>
      </c>
      <c r="G52" s="5"/>
    </row>
    <row r="53" spans="1:7" x14ac:dyDescent="0.2">
      <c r="A53" s="12" t="s">
        <v>94</v>
      </c>
      <c r="B53" s="25">
        <v>56.825855144999998</v>
      </c>
      <c r="C53" s="20">
        <f>[61]Tammi!N13</f>
        <v>56</v>
      </c>
      <c r="D53" s="20">
        <f>[61]Tammi!O13</f>
        <v>7150</v>
      </c>
      <c r="E53" s="20">
        <f>[61]Tammi!P13</f>
        <v>13964</v>
      </c>
      <c r="F53" s="20">
        <f>E53-E41</f>
        <v>-33</v>
      </c>
      <c r="G53" s="5"/>
    </row>
    <row r="54" spans="1:7" x14ac:dyDescent="0.2">
      <c r="A54" s="12" t="s">
        <v>96</v>
      </c>
      <c r="B54" s="25">
        <v>57.354470626999998</v>
      </c>
      <c r="C54" s="20">
        <f>[61]Helmi!N13</f>
        <v>55</v>
      </c>
      <c r="D54" s="20">
        <f>[61]Helmi!O13</f>
        <v>7261</v>
      </c>
      <c r="E54" s="20">
        <f>[61]Helmi!P13</f>
        <v>13910</v>
      </c>
      <c r="F54" s="20">
        <f t="shared" si="0"/>
        <v>-101</v>
      </c>
      <c r="G54" s="5"/>
    </row>
    <row r="55" spans="1:7" x14ac:dyDescent="0.2">
      <c r="A55" s="12" t="s">
        <v>97</v>
      </c>
      <c r="B55" s="25">
        <v>58.494665779999998</v>
      </c>
      <c r="C55" s="20">
        <f>[61]Maalis!N13</f>
        <v>56</v>
      </c>
      <c r="D55" s="20">
        <f>[61]Maalis!O13</f>
        <v>7199</v>
      </c>
      <c r="E55" s="20">
        <f>[61]Maalis!P13</f>
        <v>13976</v>
      </c>
      <c r="F55" s="20">
        <f t="shared" si="0"/>
        <v>-76</v>
      </c>
    </row>
    <row r="56" spans="1:7" x14ac:dyDescent="0.2">
      <c r="A56" s="12" t="s">
        <v>98</v>
      </c>
      <c r="B56" s="25">
        <v>60.481121250999998</v>
      </c>
      <c r="C56" s="20">
        <f>[61]Huhti!N13</f>
        <v>56</v>
      </c>
      <c r="D56" s="20">
        <f>[61]Huhti!O13</f>
        <v>7329</v>
      </c>
      <c r="E56" s="20">
        <f>[61]Huhti!P13</f>
        <v>13944</v>
      </c>
      <c r="F56" s="20">
        <f t="shared" si="0"/>
        <v>-107</v>
      </c>
    </row>
    <row r="57" spans="1:7" x14ac:dyDescent="0.2">
      <c r="A57" s="15" t="s">
        <v>99</v>
      </c>
      <c r="B57" s="26">
        <v>68.336834300999996</v>
      </c>
      <c r="C57" s="22">
        <f>[61]Touko!N13</f>
        <v>58</v>
      </c>
      <c r="D57" s="22">
        <f>[61]Touko!O13</f>
        <v>7399</v>
      </c>
      <c r="E57" s="22">
        <f>[61]Touko!P13</f>
        <v>14110</v>
      </c>
      <c r="F57" s="22">
        <f t="shared" si="0"/>
        <v>120</v>
      </c>
    </row>
    <row r="58" spans="1:7" x14ac:dyDescent="0.2">
      <c r="A58" s="15" t="s">
        <v>100</v>
      </c>
      <c r="B58" s="21">
        <v>74.566214665000004</v>
      </c>
      <c r="C58" s="22">
        <f>[61]Kesä!N13</f>
        <v>62</v>
      </c>
      <c r="D58" s="22">
        <f>[61]Kesä!O13</f>
        <v>7681</v>
      </c>
      <c r="E58" s="22">
        <f>[61]Kesä!P13</f>
        <v>14782</v>
      </c>
      <c r="F58" s="22">
        <f t="shared" si="0"/>
        <v>0</v>
      </c>
    </row>
    <row r="59" spans="1:7" x14ac:dyDescent="0.2">
      <c r="A59" s="15" t="s">
        <v>101</v>
      </c>
      <c r="B59" s="21">
        <v>65.222828507000003</v>
      </c>
      <c r="C59" s="22">
        <f>[61]Heinä!N13</f>
        <v>56</v>
      </c>
      <c r="D59" s="22">
        <f>[61]Heinä!O13</f>
        <v>7242</v>
      </c>
      <c r="E59" s="22">
        <f>[61]Heinä!P13</f>
        <v>14143</v>
      </c>
      <c r="F59" s="22">
        <f t="shared" si="0"/>
        <v>-418</v>
      </c>
    </row>
    <row r="60" spans="1:7" x14ac:dyDescent="0.2">
      <c r="A60" s="15" t="s">
        <v>102</v>
      </c>
      <c r="B60" s="21">
        <v>78.011682402999995</v>
      </c>
      <c r="C60" s="22">
        <f>[61]Elo!N13</f>
        <v>61</v>
      </c>
      <c r="D60" s="22">
        <f>[61]Elo!O13</f>
        <v>7617</v>
      </c>
      <c r="E60" s="22">
        <f>[61]Elo!P13</f>
        <v>14662</v>
      </c>
      <c r="F60" s="22">
        <f t="shared" si="0"/>
        <v>-69</v>
      </c>
    </row>
    <row r="61" spans="1:7" x14ac:dyDescent="0.2">
      <c r="A61" s="15" t="s">
        <v>103</v>
      </c>
      <c r="B61" s="21">
        <v>75.992161839999994</v>
      </c>
      <c r="C61" s="22">
        <f>[61]Syys!N13</f>
        <v>56</v>
      </c>
      <c r="D61" s="22">
        <f>[61]Syys!O13</f>
        <v>7241</v>
      </c>
      <c r="E61" s="22">
        <f>[61]Syys!P13</f>
        <v>13871</v>
      </c>
      <c r="F61" s="22">
        <f t="shared" si="0"/>
        <v>-155</v>
      </c>
    </row>
    <row r="62" spans="1:7" x14ac:dyDescent="0.2">
      <c r="A62" s="12" t="s">
        <v>104</v>
      </c>
      <c r="B62" s="19">
        <v>67.825915219999999</v>
      </c>
      <c r="C62" s="20">
        <f>[61]Loka!N13</f>
        <v>56</v>
      </c>
      <c r="D62" s="20">
        <f>[61]Loka!O13</f>
        <v>7254</v>
      </c>
      <c r="E62" s="20">
        <f>[61]Loka!P13</f>
        <v>13869</v>
      </c>
      <c r="F62" s="20">
        <f>E62-E50</f>
        <v>-185</v>
      </c>
    </row>
    <row r="63" spans="1:7" x14ac:dyDescent="0.2">
      <c r="A63" s="12" t="s">
        <v>105</v>
      </c>
      <c r="B63" s="19">
        <v>66.426134812000001</v>
      </c>
      <c r="C63" s="20">
        <f>[61]Marras!N13</f>
        <v>56</v>
      </c>
      <c r="D63" s="20">
        <f>[61]Marras!O13</f>
        <v>7245</v>
      </c>
      <c r="E63" s="20">
        <f>[61]Marras!P13</f>
        <v>13863</v>
      </c>
      <c r="F63" s="20">
        <f t="shared" si="0"/>
        <v>-13</v>
      </c>
    </row>
    <row r="64" spans="1:7" x14ac:dyDescent="0.2">
      <c r="A64" s="12" t="s">
        <v>106</v>
      </c>
      <c r="B64" s="19">
        <v>47.588652131000003</v>
      </c>
      <c r="C64" s="20">
        <f>[61]Joulu!N13</f>
        <v>56</v>
      </c>
      <c r="D64" s="20">
        <f>[61]Joulu!O13</f>
        <v>7199</v>
      </c>
      <c r="E64" s="20">
        <f>[61]Joulu!P13</f>
        <v>13819</v>
      </c>
      <c r="F64" s="20">
        <f t="shared" si="0"/>
        <v>-46</v>
      </c>
    </row>
    <row r="65" spans="1:6" x14ac:dyDescent="0.2">
      <c r="A65" s="12" t="s">
        <v>108</v>
      </c>
      <c r="B65" s="19">
        <v>54.763154890999999</v>
      </c>
      <c r="C65" s="20">
        <f>[55]Tammi!N13</f>
        <v>58</v>
      </c>
      <c r="D65" s="20">
        <f>[55]Tammi!O13</f>
        <v>7168</v>
      </c>
      <c r="E65" s="20">
        <f>[55]Tammi!P13</f>
        <v>13812</v>
      </c>
      <c r="F65" s="20">
        <f>E65-E53</f>
        <v>-152</v>
      </c>
    </row>
    <row r="66" spans="1:6" x14ac:dyDescent="0.2">
      <c r="A66" s="12" t="s">
        <v>109</v>
      </c>
      <c r="B66" s="19">
        <v>53.121419093</v>
      </c>
      <c r="C66" s="20">
        <f>[55]Helmi!N13</f>
        <v>57</v>
      </c>
      <c r="D66" s="20">
        <f>[55]Helmi!O13</f>
        <v>7142</v>
      </c>
      <c r="E66" s="20">
        <f>[55]Helmi!P13</f>
        <v>13740</v>
      </c>
      <c r="F66" s="20">
        <f t="shared" si="0"/>
        <v>-170</v>
      </c>
    </row>
    <row r="67" spans="1:6" x14ac:dyDescent="0.2">
      <c r="A67" s="12" t="s">
        <v>110</v>
      </c>
      <c r="B67" s="19">
        <v>57.186218504999999</v>
      </c>
      <c r="C67" s="20">
        <f>[55]Maalis!N13</f>
        <v>57</v>
      </c>
      <c r="D67" s="20">
        <f>[55]Maalis!O13</f>
        <v>7233</v>
      </c>
      <c r="E67" s="20">
        <f>[55]Maalis!P13</f>
        <v>13902</v>
      </c>
      <c r="F67" s="20">
        <f t="shared" si="0"/>
        <v>-74</v>
      </c>
    </row>
    <row r="68" spans="1:6" x14ac:dyDescent="0.2">
      <c r="A68" s="12" t="s">
        <v>111</v>
      </c>
      <c r="B68" s="19">
        <v>53.655574004999998</v>
      </c>
      <c r="C68" s="20">
        <f>[55]Huhti!N13</f>
        <v>57</v>
      </c>
      <c r="D68" s="20">
        <f>[55]Huhti!O13</f>
        <v>7430</v>
      </c>
      <c r="E68" s="20">
        <f>[55]Huhti!P13</f>
        <v>14263</v>
      </c>
      <c r="F68" s="20">
        <f t="shared" si="0"/>
        <v>319</v>
      </c>
    </row>
    <row r="69" spans="1:6" x14ac:dyDescent="0.2">
      <c r="A69" s="15" t="s">
        <v>112</v>
      </c>
      <c r="B69" s="21">
        <v>71.552045333999999</v>
      </c>
      <c r="C69" s="22">
        <f>[55]Touko!N13</f>
        <v>58</v>
      </c>
      <c r="D69" s="22">
        <f>[55]Touko!O13</f>
        <v>7525</v>
      </c>
      <c r="E69" s="22">
        <f>[55]Touko!P13</f>
        <v>14437</v>
      </c>
      <c r="F69" s="22">
        <f t="shared" si="0"/>
        <v>327</v>
      </c>
    </row>
    <row r="70" spans="1:6" x14ac:dyDescent="0.2">
      <c r="A70" s="15" t="s">
        <v>113</v>
      </c>
      <c r="B70" s="21">
        <v>72.139635306000002</v>
      </c>
      <c r="C70" s="22">
        <f>[55]Kesä!N13</f>
        <v>63</v>
      </c>
      <c r="D70" s="22">
        <f>[55]Kesä!O13</f>
        <v>7841</v>
      </c>
      <c r="E70" s="22">
        <f>[55]Kesä!P13</f>
        <v>15173</v>
      </c>
      <c r="F70" s="22">
        <f t="shared" si="0"/>
        <v>391</v>
      </c>
    </row>
    <row r="71" spans="1:6" x14ac:dyDescent="0.2">
      <c r="A71" s="15" t="s">
        <v>114</v>
      </c>
      <c r="B71" s="21">
        <v>58.234206327999999</v>
      </c>
      <c r="C71" s="22">
        <f>[55]Heinä!N13</f>
        <v>63</v>
      </c>
      <c r="D71" s="22">
        <f>[55]Heinä!O13</f>
        <v>7677</v>
      </c>
      <c r="E71" s="22">
        <f>[55]Heinä!P13</f>
        <v>14977</v>
      </c>
      <c r="F71" s="22">
        <f t="shared" si="0"/>
        <v>834</v>
      </c>
    </row>
    <row r="72" spans="1:6" x14ac:dyDescent="0.2">
      <c r="A72" s="15" t="s">
        <v>115</v>
      </c>
      <c r="B72" s="21">
        <v>81.828679147000003</v>
      </c>
      <c r="C72" s="22">
        <f>[55]Elo!N13</f>
        <v>62</v>
      </c>
      <c r="D72" s="22">
        <f>[55]Elo!O13</f>
        <v>7944</v>
      </c>
      <c r="E72" s="22">
        <f>[55]Elo!P13</f>
        <v>15372</v>
      </c>
      <c r="F72" s="22">
        <f t="shared" si="0"/>
        <v>710</v>
      </c>
    </row>
    <row r="73" spans="1:6" x14ac:dyDescent="0.2">
      <c r="A73" s="15" t="s">
        <v>116</v>
      </c>
      <c r="B73" s="21">
        <v>76.918830595000003</v>
      </c>
      <c r="C73" s="22">
        <f>[55]Syys!N13</f>
        <v>57</v>
      </c>
      <c r="D73" s="22">
        <f>[55]Syys!O13</f>
        <v>7570</v>
      </c>
      <c r="E73" s="22">
        <f>[55]Syys!P13</f>
        <v>14609</v>
      </c>
      <c r="F73" s="22">
        <f t="shared" si="0"/>
        <v>738</v>
      </c>
    </row>
    <row r="74" spans="1:6" x14ac:dyDescent="0.2">
      <c r="A74" s="12" t="s">
        <v>117</v>
      </c>
      <c r="B74" s="19">
        <v>63.323052398000002</v>
      </c>
      <c r="C74" s="20">
        <f>[55]Loka!N13</f>
        <v>57</v>
      </c>
      <c r="D74" s="20">
        <f>[55]Loka!O13</f>
        <v>7472</v>
      </c>
      <c r="E74" s="20">
        <f>[55]Loka!P13</f>
        <v>14474</v>
      </c>
      <c r="F74" s="20">
        <f>E74-E62</f>
        <v>605</v>
      </c>
    </row>
    <row r="75" spans="1:6" x14ac:dyDescent="0.2">
      <c r="A75" s="12" t="s">
        <v>119</v>
      </c>
      <c r="B75" s="19">
        <v>66.054199839000006</v>
      </c>
      <c r="C75" s="20">
        <f>[55]Marras!N13</f>
        <v>57</v>
      </c>
      <c r="D75" s="20">
        <f>[55]Marras!O13</f>
        <v>7232</v>
      </c>
      <c r="E75" s="20">
        <f>[55]Marras!P13</f>
        <v>14068</v>
      </c>
      <c r="F75" s="20">
        <f t="shared" si="0"/>
        <v>205</v>
      </c>
    </row>
    <row r="76" spans="1:6" x14ac:dyDescent="0.2">
      <c r="A76" s="12" t="s">
        <v>120</v>
      </c>
      <c r="B76" s="19">
        <v>50.558209910000002</v>
      </c>
      <c r="C76" s="20">
        <f>[55]Joulu!N13</f>
        <v>56</v>
      </c>
      <c r="D76" s="20">
        <f>[55]Joulu!O13</f>
        <v>7186</v>
      </c>
      <c r="E76" s="20">
        <f>[55]Joulu!P13</f>
        <v>14004</v>
      </c>
      <c r="F76" s="20">
        <f t="shared" si="0"/>
        <v>185</v>
      </c>
    </row>
    <row r="77" spans="1:6" x14ac:dyDescent="0.2">
      <c r="A77" s="12" t="s">
        <v>124</v>
      </c>
      <c r="B77" s="19">
        <v>55.919111583000003</v>
      </c>
      <c r="C77" s="20">
        <f>[56]Tammi!N13</f>
        <v>55</v>
      </c>
      <c r="D77" s="20">
        <f>[56]Tammi!O13</f>
        <v>7158</v>
      </c>
      <c r="E77" s="20">
        <f>[56]Tammi!P13</f>
        <v>13943</v>
      </c>
      <c r="F77" s="20">
        <f>E77-E65</f>
        <v>131</v>
      </c>
    </row>
    <row r="78" spans="1:6" x14ac:dyDescent="0.2">
      <c r="A78" s="12" t="s">
        <v>125</v>
      </c>
      <c r="B78" s="19">
        <v>51.761212079000003</v>
      </c>
      <c r="C78" s="20">
        <f>[56]Helmi!N13</f>
        <v>55</v>
      </c>
      <c r="D78" s="20">
        <f>[56]Helmi!O13</f>
        <v>7140</v>
      </c>
      <c r="E78" s="20">
        <f>[56]Helmi!P13</f>
        <v>13798</v>
      </c>
      <c r="F78" s="20">
        <f t="shared" si="0"/>
        <v>58</v>
      </c>
    </row>
    <row r="79" spans="1:6" x14ac:dyDescent="0.2">
      <c r="A79" s="12" t="s">
        <v>127</v>
      </c>
      <c r="B79" s="19">
        <v>59.444318746999997</v>
      </c>
      <c r="C79" s="20">
        <f>[56]Maalis!N13</f>
        <v>55</v>
      </c>
      <c r="D79" s="20">
        <f>[56]Maalis!O13</f>
        <v>7155</v>
      </c>
      <c r="E79" s="20">
        <f>[56]Maalis!P13</f>
        <v>13925</v>
      </c>
      <c r="F79" s="20">
        <f t="shared" si="0"/>
        <v>23</v>
      </c>
    </row>
    <row r="80" spans="1:6" x14ac:dyDescent="0.2">
      <c r="A80" s="12" t="s">
        <v>128</v>
      </c>
      <c r="B80" s="19">
        <v>54.520216232999999</v>
      </c>
      <c r="C80" s="20">
        <f>[56]Huhti!N13</f>
        <v>55</v>
      </c>
      <c r="D80" s="20">
        <f>[56]Huhti!O13</f>
        <v>7097</v>
      </c>
      <c r="E80" s="20">
        <f>[56]Huhti!P13</f>
        <v>13851</v>
      </c>
      <c r="F80" s="20">
        <f t="shared" si="0"/>
        <v>-412</v>
      </c>
    </row>
    <row r="81" spans="1:6" x14ac:dyDescent="0.2">
      <c r="A81" s="15" t="s">
        <v>129</v>
      </c>
      <c r="B81" s="21">
        <v>70.116970261000006</v>
      </c>
      <c r="C81" s="22">
        <f>[56]Touko!N13</f>
        <v>56</v>
      </c>
      <c r="D81" s="22">
        <f>[56]Touko!O13</f>
        <v>7137</v>
      </c>
      <c r="E81" s="22">
        <f>[56]Touko!P13</f>
        <v>13962</v>
      </c>
      <c r="F81" s="22">
        <f t="shared" si="0"/>
        <v>-475</v>
      </c>
    </row>
    <row r="82" spans="1:6" x14ac:dyDescent="0.2">
      <c r="A82" s="15" t="s">
        <v>130</v>
      </c>
      <c r="B82" s="21">
        <v>76.525717088999997</v>
      </c>
      <c r="C82" s="22">
        <f>[56]Kesä!N13</f>
        <v>60</v>
      </c>
      <c r="D82" s="22">
        <f>[56]Kesä!O13</f>
        <v>7422</v>
      </c>
      <c r="E82" s="22">
        <f>[56]Kesä!P13</f>
        <v>14606</v>
      </c>
      <c r="F82" s="22">
        <f t="shared" ref="F82:F88" si="2">E82-E70</f>
        <v>-567</v>
      </c>
    </row>
    <row r="83" spans="1:6" x14ac:dyDescent="0.2">
      <c r="A83" s="15" t="s">
        <v>131</v>
      </c>
      <c r="B83" s="21">
        <v>66.322292666999999</v>
      </c>
      <c r="C83" s="22">
        <f>[56]Heinä!N13</f>
        <v>53</v>
      </c>
      <c r="D83" s="22">
        <f>[56]Heinä!O13</f>
        <v>7163</v>
      </c>
      <c r="E83" s="22">
        <f>[56]Heinä!P13</f>
        <v>14184</v>
      </c>
      <c r="F83" s="22">
        <f t="shared" si="2"/>
        <v>-793</v>
      </c>
    </row>
    <row r="84" spans="1:6" x14ac:dyDescent="0.2">
      <c r="A84" s="15" t="s">
        <v>132</v>
      </c>
      <c r="B84" s="21">
        <v>81.765544693999999</v>
      </c>
      <c r="C84" s="22">
        <f>[56]Elo!N13</f>
        <v>58</v>
      </c>
      <c r="D84" s="22">
        <f>[56]Elo!O13</f>
        <v>7515</v>
      </c>
      <c r="E84" s="22">
        <f>[56]Elo!P13</f>
        <v>14740</v>
      </c>
      <c r="F84" s="22">
        <f t="shared" si="2"/>
        <v>-632</v>
      </c>
    </row>
    <row r="85" spans="1:6" x14ac:dyDescent="0.2">
      <c r="A85" s="15" t="s">
        <v>133</v>
      </c>
      <c r="B85" s="21">
        <v>80.553235512000001</v>
      </c>
      <c r="C85" s="22">
        <f>[56]Syys!N13</f>
        <v>54</v>
      </c>
      <c r="D85" s="22">
        <f>[56]Syys!O13</f>
        <v>7036</v>
      </c>
      <c r="E85" s="22">
        <f>[56]Syys!P13</f>
        <v>13787</v>
      </c>
      <c r="F85" s="22">
        <f t="shared" si="2"/>
        <v>-822</v>
      </c>
    </row>
    <row r="86" spans="1:6" x14ac:dyDescent="0.2">
      <c r="A86" s="12" t="s">
        <v>134</v>
      </c>
      <c r="B86" s="19">
        <v>65.700636649000003</v>
      </c>
      <c r="C86" s="20">
        <f>[56]Loka!N13</f>
        <v>53</v>
      </c>
      <c r="D86" s="20">
        <f>[56]Loka!O13</f>
        <v>6995</v>
      </c>
      <c r="E86" s="20">
        <f>[56]Loka!P13</f>
        <v>13713</v>
      </c>
      <c r="F86" s="20">
        <f>E86-E74</f>
        <v>-761</v>
      </c>
    </row>
    <row r="87" spans="1:6" x14ac:dyDescent="0.2">
      <c r="A87" s="12" t="s">
        <v>135</v>
      </c>
      <c r="B87" s="19">
        <v>67.079026690999996</v>
      </c>
      <c r="C87" s="20">
        <f>[56]Marras!N13</f>
        <v>53</v>
      </c>
      <c r="D87" s="20">
        <f>[56]Marras!O13</f>
        <v>6967</v>
      </c>
      <c r="E87" s="20">
        <f>[56]Marras!P13</f>
        <v>13693</v>
      </c>
      <c r="F87" s="20">
        <f t="shared" si="2"/>
        <v>-375</v>
      </c>
    </row>
    <row r="88" spans="1:6" x14ac:dyDescent="0.2">
      <c r="A88" s="12" t="s">
        <v>136</v>
      </c>
      <c r="B88" s="19">
        <v>50.57089989</v>
      </c>
      <c r="C88" s="20">
        <f>[56]Joulu!N13</f>
        <v>53</v>
      </c>
      <c r="D88" s="20">
        <f>[56]Joulu!O13</f>
        <v>6888</v>
      </c>
      <c r="E88" s="20">
        <f>[56]Joulu!P13</f>
        <v>13512</v>
      </c>
      <c r="F88" s="20">
        <f t="shared" si="2"/>
        <v>-492</v>
      </c>
    </row>
    <row r="89" spans="1:6" x14ac:dyDescent="0.2">
      <c r="A89" s="12" t="s">
        <v>138</v>
      </c>
      <c r="B89" s="19">
        <v>56.304591264999999</v>
      </c>
      <c r="C89" s="20">
        <f>[57]Tammi!N13</f>
        <v>53</v>
      </c>
      <c r="D89" s="20">
        <f>[57]Tammi!O13</f>
        <v>7043</v>
      </c>
      <c r="E89" s="20">
        <f>[57]Tammi!P13</f>
        <v>13778</v>
      </c>
      <c r="F89" s="20">
        <f>E89-E77</f>
        <v>-165</v>
      </c>
    </row>
    <row r="90" spans="1:6" x14ac:dyDescent="0.2">
      <c r="A90" s="12" t="s">
        <v>140</v>
      </c>
      <c r="B90" s="19">
        <v>56.202467638000002</v>
      </c>
      <c r="C90" s="20">
        <f>[57]Helmi!N13</f>
        <v>53</v>
      </c>
      <c r="D90" s="20">
        <f>[57]Helmi!O13</f>
        <v>7082</v>
      </c>
      <c r="E90" s="20">
        <f>[57]Helmi!P13</f>
        <v>13832</v>
      </c>
      <c r="F90" s="20">
        <f t="shared" ref="F90:F100" si="3">E90-E78</f>
        <v>34</v>
      </c>
    </row>
    <row r="91" spans="1:6" x14ac:dyDescent="0.2">
      <c r="A91" s="12" t="s">
        <v>141</v>
      </c>
      <c r="B91" s="19">
        <v>55.706788586999998</v>
      </c>
      <c r="C91" s="20">
        <f>[57]Maalis!N13</f>
        <v>53</v>
      </c>
      <c r="D91" s="20">
        <f>[57]Maalis!O13</f>
        <v>7086</v>
      </c>
      <c r="E91" s="20">
        <f>[57]Maalis!P13</f>
        <v>13778</v>
      </c>
      <c r="F91" s="20">
        <f t="shared" si="3"/>
        <v>-147</v>
      </c>
    </row>
    <row r="92" spans="1:6" x14ac:dyDescent="0.2">
      <c r="A92" s="12" t="s">
        <v>142</v>
      </c>
      <c r="B92" s="19">
        <v>64.94120685</v>
      </c>
      <c r="C92" s="20">
        <f>[57]Huhti!N13</f>
        <v>52</v>
      </c>
      <c r="D92" s="20">
        <f>[57]Huhti!O13</f>
        <v>7025</v>
      </c>
      <c r="E92" s="20">
        <f>[57]Huhti!P13</f>
        <v>13695</v>
      </c>
      <c r="F92" s="20">
        <f t="shared" si="3"/>
        <v>-156</v>
      </c>
    </row>
    <row r="93" spans="1:6" x14ac:dyDescent="0.2">
      <c r="A93" s="15" t="s">
        <v>143</v>
      </c>
      <c r="B93" s="21">
        <v>72.360883067000003</v>
      </c>
      <c r="C93" s="22">
        <f>[57]Touko!N13</f>
        <v>53</v>
      </c>
      <c r="D93" s="22">
        <f>[57]Touko!O13</f>
        <v>7292</v>
      </c>
      <c r="E93" s="22">
        <f>[57]Touko!P13</f>
        <v>14201</v>
      </c>
      <c r="F93" s="22">
        <f t="shared" si="3"/>
        <v>239</v>
      </c>
    </row>
    <row r="94" spans="1:6" x14ac:dyDescent="0.2">
      <c r="A94" s="15" t="s">
        <v>146</v>
      </c>
      <c r="B94" s="21">
        <v>75.836809039000002</v>
      </c>
      <c r="C94" s="22">
        <f>[57]Kesä!N13</f>
        <v>57</v>
      </c>
      <c r="D94" s="22">
        <f>[57]Kesä!O13</f>
        <v>7620</v>
      </c>
      <c r="E94" s="22">
        <f>[57]Kesä!P13</f>
        <v>14892</v>
      </c>
      <c r="F94" s="22">
        <f t="shared" si="3"/>
        <v>286</v>
      </c>
    </row>
    <row r="95" spans="1:6" x14ac:dyDescent="0.2">
      <c r="A95" s="15" t="s">
        <v>147</v>
      </c>
      <c r="B95" s="21">
        <v>63.232125793000002</v>
      </c>
      <c r="C95" s="22">
        <f>[57]Heinä!N13</f>
        <v>55</v>
      </c>
      <c r="D95" s="22">
        <f>[57]Heinä!O13</f>
        <v>7461</v>
      </c>
      <c r="E95" s="22">
        <f>[57]Heinä!P13</f>
        <v>14623</v>
      </c>
      <c r="F95" s="22">
        <f t="shared" si="3"/>
        <v>439</v>
      </c>
    </row>
    <row r="96" spans="1:6" x14ac:dyDescent="0.2">
      <c r="A96" s="15" t="s">
        <v>148</v>
      </c>
      <c r="B96" s="21">
        <v>83.067210519</v>
      </c>
      <c r="C96" s="22">
        <f>[57]Elo!N13</f>
        <v>57</v>
      </c>
      <c r="D96" s="22">
        <f>[57]Elo!O13</f>
        <v>7830</v>
      </c>
      <c r="E96" s="22">
        <f>[57]Elo!P13</f>
        <v>15303</v>
      </c>
      <c r="F96" s="22">
        <f t="shared" si="3"/>
        <v>563</v>
      </c>
    </row>
    <row r="97" spans="1:6" x14ac:dyDescent="0.2">
      <c r="A97" s="15" t="s">
        <v>149</v>
      </c>
      <c r="B97" s="21">
        <v>78.106664761999994</v>
      </c>
      <c r="C97" s="22">
        <f>[57]Syys!N13</f>
        <v>53</v>
      </c>
      <c r="D97" s="22">
        <f>[57]Syys!O13</f>
        <v>7483</v>
      </c>
      <c r="E97" s="22">
        <f>[57]Syys!P13</f>
        <v>14611</v>
      </c>
      <c r="F97" s="22">
        <f t="shared" si="3"/>
        <v>824</v>
      </c>
    </row>
    <row r="98" spans="1:6" x14ac:dyDescent="0.2">
      <c r="A98" s="12" t="s">
        <v>150</v>
      </c>
      <c r="B98" s="19">
        <v>70.458598065000004</v>
      </c>
      <c r="C98" s="20">
        <f>[57]Loka!N13</f>
        <v>53</v>
      </c>
      <c r="D98" s="20">
        <f>[57]Loka!O13</f>
        <v>7475</v>
      </c>
      <c r="E98" s="20">
        <f>[57]Loka!P13</f>
        <v>14411</v>
      </c>
      <c r="F98" s="20">
        <f>E98-E86</f>
        <v>698</v>
      </c>
    </row>
    <row r="99" spans="1:6" x14ac:dyDescent="0.2">
      <c r="A99" s="12" t="s">
        <v>151</v>
      </c>
      <c r="B99" s="19">
        <v>69.679271783000004</v>
      </c>
      <c r="C99" s="20">
        <f>[57]Marras!N13</f>
        <v>54</v>
      </c>
      <c r="D99" s="20">
        <f>[57]Marras!O13</f>
        <v>7579</v>
      </c>
      <c r="E99" s="20">
        <f>[57]Marras!P13</f>
        <v>14572</v>
      </c>
      <c r="F99" s="20">
        <f t="shared" si="3"/>
        <v>879</v>
      </c>
    </row>
    <row r="100" spans="1:6" x14ac:dyDescent="0.2">
      <c r="A100" s="12" t="s">
        <v>152</v>
      </c>
      <c r="B100" s="19">
        <v>51.889561839000002</v>
      </c>
      <c r="C100" s="20">
        <f>[57]Joulu!N13</f>
        <v>54</v>
      </c>
      <c r="D100" s="20">
        <f>[57]Joulu!O13</f>
        <v>7624</v>
      </c>
      <c r="E100" s="20">
        <f>[57]Joulu!P13</f>
        <v>14684</v>
      </c>
      <c r="F100" s="20">
        <f t="shared" si="3"/>
        <v>1172</v>
      </c>
    </row>
    <row r="101" spans="1:6" x14ac:dyDescent="0.2">
      <c r="A101" s="12" t="s">
        <v>154</v>
      </c>
      <c r="B101" s="19">
        <v>56.160865598000001</v>
      </c>
      <c r="C101" s="20">
        <f>[58]Tammi!N13</f>
        <v>55</v>
      </c>
      <c r="D101" s="20">
        <f>[58]Tammi!O13</f>
        <v>7614</v>
      </c>
      <c r="E101" s="20">
        <f>[58]Tammi!P13</f>
        <v>14677</v>
      </c>
      <c r="F101" s="20">
        <f>E101-E89</f>
        <v>899</v>
      </c>
    </row>
    <row r="102" spans="1:6" x14ac:dyDescent="0.2">
      <c r="A102" s="12" t="s">
        <v>158</v>
      </c>
      <c r="B102" s="19">
        <v>58.233592321000003</v>
      </c>
      <c r="C102" s="20">
        <f>[58]Helmi!N13</f>
        <v>54</v>
      </c>
      <c r="D102" s="20">
        <f>[58]Helmi!O13</f>
        <v>7408</v>
      </c>
      <c r="E102" s="20">
        <f>[58]Helmi!P13</f>
        <v>13919</v>
      </c>
      <c r="F102" s="20">
        <f t="shared" ref="F102:F112" si="4">E102-E90</f>
        <v>87</v>
      </c>
    </row>
    <row r="103" spans="1:6" x14ac:dyDescent="0.2">
      <c r="A103" s="12" t="s">
        <v>159</v>
      </c>
      <c r="B103" s="19">
        <v>62.367954900999997</v>
      </c>
      <c r="C103" s="20">
        <f>[58]Maalis!N13</f>
        <v>54</v>
      </c>
      <c r="D103" s="20">
        <f>[58]Maalis!O13</f>
        <v>7502</v>
      </c>
      <c r="E103" s="20">
        <f>[58]Maalis!P13</f>
        <v>14284</v>
      </c>
      <c r="F103" s="20">
        <f t="shared" si="4"/>
        <v>506</v>
      </c>
    </row>
    <row r="104" spans="1:6" x14ac:dyDescent="0.2">
      <c r="A104" s="12" t="s">
        <v>160</v>
      </c>
      <c r="B104" s="19">
        <v>58.215148910000003</v>
      </c>
      <c r="C104" s="20">
        <f>[58]Huhti!N13</f>
        <v>55</v>
      </c>
      <c r="D104" s="20">
        <f>[58]Huhti!O13</f>
        <v>7609</v>
      </c>
      <c r="E104" s="20">
        <f>[58]Huhti!P13</f>
        <v>14487</v>
      </c>
      <c r="F104" s="20">
        <f t="shared" si="4"/>
        <v>792</v>
      </c>
    </row>
    <row r="105" spans="1:6" x14ac:dyDescent="0.2">
      <c r="A105" s="15" t="s">
        <v>161</v>
      </c>
      <c r="B105" s="21">
        <v>71.585704327000002</v>
      </c>
      <c r="C105" s="22">
        <f>[58]Touko!N13</f>
        <v>55</v>
      </c>
      <c r="D105" s="22">
        <f>[58]Touko!O13</f>
        <v>7563</v>
      </c>
      <c r="E105" s="22">
        <f>[58]Touko!P13</f>
        <v>14568</v>
      </c>
      <c r="F105" s="22">
        <f t="shared" si="4"/>
        <v>367</v>
      </c>
    </row>
    <row r="106" spans="1:6" x14ac:dyDescent="0.2">
      <c r="A106" s="15" t="s">
        <v>162</v>
      </c>
      <c r="B106" s="21">
        <v>77.495830757999997</v>
      </c>
      <c r="C106" s="22">
        <f>[58]Kesä!N13</f>
        <v>60</v>
      </c>
      <c r="D106" s="22">
        <f>[58]Kesä!O13</f>
        <v>7959</v>
      </c>
      <c r="E106" s="22">
        <f>[58]Kesä!P13</f>
        <v>15508</v>
      </c>
      <c r="F106" s="22">
        <f t="shared" si="4"/>
        <v>616</v>
      </c>
    </row>
    <row r="107" spans="1:6" x14ac:dyDescent="0.2">
      <c r="A107" s="15" t="s">
        <v>163</v>
      </c>
      <c r="B107" s="21">
        <v>68.067076792999998</v>
      </c>
      <c r="C107" s="22">
        <f>[58]Heinä!N13</f>
        <v>58</v>
      </c>
      <c r="D107" s="22">
        <f>[58]Heinä!O13</f>
        <v>7827</v>
      </c>
      <c r="E107" s="22">
        <f>[58]Heinä!P13</f>
        <v>15195</v>
      </c>
      <c r="F107" s="22">
        <f t="shared" si="4"/>
        <v>572</v>
      </c>
    </row>
    <row r="108" spans="1:6" x14ac:dyDescent="0.2">
      <c r="A108" s="15" t="s">
        <v>164</v>
      </c>
      <c r="B108" s="21">
        <v>84.527595581</v>
      </c>
      <c r="C108" s="22">
        <f>[58]Elo!N13</f>
        <v>60</v>
      </c>
      <c r="D108" s="22">
        <f>[58]Elo!O13</f>
        <v>8036</v>
      </c>
      <c r="E108" s="22">
        <f>[58]Elo!P13</f>
        <v>15440</v>
      </c>
      <c r="F108" s="22">
        <f t="shared" si="4"/>
        <v>137</v>
      </c>
    </row>
    <row r="109" spans="1:6" x14ac:dyDescent="0.2">
      <c r="A109" s="15" t="s">
        <v>165</v>
      </c>
      <c r="B109" s="21">
        <v>81.496571729999999</v>
      </c>
      <c r="C109" s="22">
        <f>[58]Syys!N13</f>
        <v>55</v>
      </c>
      <c r="D109" s="22">
        <f>[58]Syys!O13</f>
        <v>7584</v>
      </c>
      <c r="E109" s="22">
        <f>[58]Syys!P13</f>
        <v>14566</v>
      </c>
      <c r="F109" s="22">
        <f t="shared" si="4"/>
        <v>-45</v>
      </c>
    </row>
    <row r="110" spans="1:6" x14ac:dyDescent="0.2">
      <c r="A110" s="12" t="s">
        <v>166</v>
      </c>
      <c r="B110" s="19">
        <v>74.083823241000005</v>
      </c>
      <c r="C110" s="20">
        <f>[58]Loka!N13</f>
        <v>55</v>
      </c>
      <c r="D110" s="20">
        <f>[58]Loka!O13</f>
        <v>7563</v>
      </c>
      <c r="E110" s="20">
        <f>[58]Loka!P13</f>
        <v>14576</v>
      </c>
      <c r="F110" s="20">
        <f>E110-E98</f>
        <v>165</v>
      </c>
    </row>
    <row r="111" spans="1:6" x14ac:dyDescent="0.2">
      <c r="A111" s="12" t="s">
        <v>167</v>
      </c>
      <c r="B111" s="19">
        <v>77.723032830999998</v>
      </c>
      <c r="C111" s="20">
        <f>[58]Marras!N13</f>
        <v>55</v>
      </c>
      <c r="D111" s="20">
        <f>[58]Marras!O13</f>
        <v>7543</v>
      </c>
      <c r="E111" s="20">
        <f>[58]Marras!P13</f>
        <v>14143</v>
      </c>
      <c r="F111" s="20">
        <f t="shared" si="4"/>
        <v>-429</v>
      </c>
    </row>
    <row r="112" spans="1:6" x14ac:dyDescent="0.2">
      <c r="A112" s="12" t="s">
        <v>168</v>
      </c>
      <c r="B112" s="19">
        <v>54.620880702999997</v>
      </c>
      <c r="C112" s="20">
        <f>[58]Joulu!N13</f>
        <v>55</v>
      </c>
      <c r="D112" s="20">
        <f>[58]Joulu!O13</f>
        <v>7557</v>
      </c>
      <c r="E112" s="20">
        <f>[58]Joulu!P13</f>
        <v>14337</v>
      </c>
      <c r="F112" s="20">
        <f t="shared" si="4"/>
        <v>-347</v>
      </c>
    </row>
    <row r="113" spans="1:6" x14ac:dyDescent="0.2">
      <c r="A113" s="12" t="s">
        <v>171</v>
      </c>
      <c r="B113" s="19">
        <v>64.111509600999995</v>
      </c>
      <c r="C113" s="20">
        <f>[59]Tammi!N13</f>
        <v>54</v>
      </c>
      <c r="D113" s="20">
        <f>[59]Tammi!O13</f>
        <v>7491</v>
      </c>
      <c r="E113" s="20">
        <f>[59]Tammi!P13</f>
        <v>14153</v>
      </c>
      <c r="F113" s="20">
        <f>E113-E101</f>
        <v>-524</v>
      </c>
    </row>
    <row r="114" spans="1:6" x14ac:dyDescent="0.2">
      <c r="A114" s="12" t="s">
        <v>174</v>
      </c>
      <c r="B114" s="19">
        <v>59.672757255</v>
      </c>
      <c r="C114" s="20">
        <f>[59]Helmi!N13</f>
        <v>54</v>
      </c>
      <c r="D114" s="20">
        <f>[59]Helmi!O13</f>
        <v>7537</v>
      </c>
      <c r="E114" s="20">
        <f>[59]Helmi!P13</f>
        <v>14076</v>
      </c>
      <c r="F114" s="20">
        <f t="shared" ref="F114:F124" si="5">E114-E102</f>
        <v>157</v>
      </c>
    </row>
    <row r="115" spans="1:6" x14ac:dyDescent="0.2">
      <c r="A115" s="12" t="s">
        <v>175</v>
      </c>
      <c r="B115" s="19">
        <v>68.126623445000007</v>
      </c>
      <c r="C115" s="20">
        <f>[59]Maalis!N13</f>
        <v>55</v>
      </c>
      <c r="D115" s="20">
        <f>[59]Maalis!O13</f>
        <v>7704</v>
      </c>
      <c r="E115" s="20">
        <f>[59]Maalis!P13</f>
        <v>14641</v>
      </c>
      <c r="F115" s="20">
        <f t="shared" si="5"/>
        <v>357</v>
      </c>
    </row>
    <row r="116" spans="1:6" x14ac:dyDescent="0.2">
      <c r="A116" s="12" t="s">
        <v>176</v>
      </c>
      <c r="B116" s="19">
        <v>58.641980681</v>
      </c>
      <c r="C116" s="20">
        <f>[59]Huhti!N13</f>
        <v>56</v>
      </c>
      <c r="D116" s="20">
        <f>[59]Huhti!O13</f>
        <v>7779</v>
      </c>
      <c r="E116" s="20">
        <f>[59]Huhti!P13</f>
        <v>14886</v>
      </c>
      <c r="F116" s="20">
        <f t="shared" si="5"/>
        <v>399</v>
      </c>
    </row>
    <row r="117" spans="1:6" x14ac:dyDescent="0.2">
      <c r="A117" s="15" t="s">
        <v>177</v>
      </c>
      <c r="B117" s="21">
        <v>75.989925726999999</v>
      </c>
      <c r="C117" s="22">
        <f>[59]Touko!N13</f>
        <v>57</v>
      </c>
      <c r="D117" s="22">
        <f>[59]Touko!O13</f>
        <v>7836</v>
      </c>
      <c r="E117" s="22">
        <f>[59]Touko!P13</f>
        <v>14681</v>
      </c>
      <c r="F117" s="22">
        <f t="shared" si="5"/>
        <v>113</v>
      </c>
    </row>
    <row r="118" spans="1:6" x14ac:dyDescent="0.2">
      <c r="A118" s="15" t="s">
        <v>178</v>
      </c>
      <c r="B118" s="21">
        <v>80.591763358999998</v>
      </c>
      <c r="C118" s="22">
        <f>[59]Kesä!N13</f>
        <v>62</v>
      </c>
      <c r="D118" s="22">
        <f>[59]Kesä!O13</f>
        <v>8347</v>
      </c>
      <c r="E118" s="22">
        <f>[59]Kesä!P13</f>
        <v>15554</v>
      </c>
      <c r="F118" s="22">
        <f t="shared" si="5"/>
        <v>46</v>
      </c>
    </row>
    <row r="119" spans="1:6" x14ac:dyDescent="0.2">
      <c r="A119" s="15" t="s">
        <v>179</v>
      </c>
      <c r="B119" s="21">
        <v>67.772925080999997</v>
      </c>
      <c r="C119" s="22">
        <f>[59]Heinä!N13</f>
        <v>61</v>
      </c>
      <c r="D119" s="22">
        <f>[59]Heinä!O13</f>
        <v>8263</v>
      </c>
      <c r="E119" s="22">
        <f>[59]Heinä!P13</f>
        <v>15817</v>
      </c>
      <c r="F119" s="22">
        <f t="shared" si="5"/>
        <v>622</v>
      </c>
    </row>
    <row r="120" spans="1:6" x14ac:dyDescent="0.2">
      <c r="A120" s="15" t="s">
        <v>180</v>
      </c>
      <c r="B120" s="21">
        <v>84.015991291000006</v>
      </c>
      <c r="C120" s="22">
        <f>[59]Elo!N13</f>
        <v>63</v>
      </c>
      <c r="D120" s="22">
        <f>[59]Elo!O13</f>
        <v>8440</v>
      </c>
      <c r="E120" s="22">
        <f>[59]Elo!P13</f>
        <v>16014</v>
      </c>
      <c r="F120" s="22">
        <f t="shared" si="5"/>
        <v>574</v>
      </c>
    </row>
    <row r="121" spans="1:6" x14ac:dyDescent="0.2">
      <c r="A121" s="15" t="s">
        <v>183</v>
      </c>
      <c r="B121" s="21">
        <v>78.703703704000006</v>
      </c>
      <c r="C121" s="22">
        <f>[59]Syys!N13</f>
        <v>57</v>
      </c>
      <c r="D121" s="22">
        <f>[59]Syys!O13</f>
        <v>7974</v>
      </c>
      <c r="E121" s="22">
        <f>[59]Syys!P13</f>
        <v>15145</v>
      </c>
      <c r="F121" s="22">
        <f t="shared" si="5"/>
        <v>579</v>
      </c>
    </row>
    <row r="122" spans="1:6" x14ac:dyDescent="0.2">
      <c r="A122" s="12" t="s">
        <v>182</v>
      </c>
      <c r="B122" s="19">
        <v>74.297685086000001</v>
      </c>
      <c r="C122" s="20">
        <f>[59]Loka!N13</f>
        <v>57</v>
      </c>
      <c r="D122" s="20">
        <f>[59]Loka!O13</f>
        <v>7961</v>
      </c>
      <c r="E122" s="20">
        <f>[59]Loka!P13</f>
        <v>15108</v>
      </c>
      <c r="F122" s="20">
        <f>E122-E110</f>
        <v>532</v>
      </c>
    </row>
    <row r="123" spans="1:6" x14ac:dyDescent="0.2">
      <c r="A123" s="12" t="s">
        <v>183</v>
      </c>
      <c r="B123" s="19">
        <v>73.574441526000001</v>
      </c>
      <c r="C123" s="20">
        <f>[59]Marras!N13</f>
        <v>57</v>
      </c>
      <c r="D123" s="20">
        <f>[59]Marras!O13</f>
        <v>7964</v>
      </c>
      <c r="E123" s="20">
        <f>[59]Marras!P13</f>
        <v>15110</v>
      </c>
      <c r="F123" s="20">
        <f t="shared" si="5"/>
        <v>967</v>
      </c>
    </row>
    <row r="124" spans="1:6" x14ac:dyDescent="0.2">
      <c r="A124" s="12" t="s">
        <v>184</v>
      </c>
      <c r="B124" s="19">
        <v>55.167671915</v>
      </c>
      <c r="C124" s="20">
        <f>[59]Joulu!N13</f>
        <v>56</v>
      </c>
      <c r="D124" s="20">
        <f>[59]Joulu!O13</f>
        <v>7950</v>
      </c>
      <c r="E124" s="20">
        <f>[59]Joulu!P13</f>
        <v>15089</v>
      </c>
      <c r="F124" s="20">
        <f t="shared" si="5"/>
        <v>752</v>
      </c>
    </row>
    <row r="125" spans="1:6" x14ac:dyDescent="0.2">
      <c r="A125" s="12" t="s">
        <v>186</v>
      </c>
      <c r="B125" s="19">
        <v>64.927516046999997</v>
      </c>
      <c r="C125" s="20">
        <f>[60]Tammi!N13</f>
        <v>58</v>
      </c>
      <c r="D125" s="20">
        <f>[60]Tammi!O13</f>
        <v>7971</v>
      </c>
      <c r="E125" s="20">
        <f>[60]Tammi!P13</f>
        <v>15211</v>
      </c>
      <c r="F125" s="20">
        <f>E125-E113</f>
        <v>1058</v>
      </c>
    </row>
    <row r="126" spans="1:6" x14ac:dyDescent="0.2">
      <c r="A126" s="12" t="s">
        <v>189</v>
      </c>
      <c r="B126" s="19">
        <v>62.864953667999998</v>
      </c>
      <c r="C126" s="20">
        <f>[60]Helmi!N13</f>
        <v>58</v>
      </c>
      <c r="D126" s="20">
        <f>[60]Helmi!O13</f>
        <v>7997</v>
      </c>
      <c r="E126" s="20">
        <f>[60]Helmi!P13</f>
        <v>15030</v>
      </c>
      <c r="F126" s="20">
        <f t="shared" ref="F126:F136" si="6">E126-E114</f>
        <v>954</v>
      </c>
    </row>
    <row r="127" spans="1:6" x14ac:dyDescent="0.2">
      <c r="A127" s="12" t="s">
        <v>190</v>
      </c>
      <c r="B127" s="19">
        <v>60.732042864999997</v>
      </c>
      <c r="C127" s="20">
        <f>[60]Maalis!N13</f>
        <v>58</v>
      </c>
      <c r="D127" s="20">
        <f>[60]Maalis!O13</f>
        <v>8028</v>
      </c>
      <c r="E127" s="20">
        <f>[60]Maalis!P13</f>
        <v>15307</v>
      </c>
      <c r="F127" s="20">
        <f t="shared" si="6"/>
        <v>666</v>
      </c>
    </row>
    <row r="128" spans="1:6" x14ac:dyDescent="0.2">
      <c r="A128" s="12" t="s">
        <v>191</v>
      </c>
      <c r="B128" s="19">
        <v>70.245651636000005</v>
      </c>
      <c r="C128" s="20">
        <f>[60]Huhti!N13</f>
        <v>59</v>
      </c>
      <c r="D128" s="20">
        <f>[60]Huhti!O13</f>
        <v>8188</v>
      </c>
      <c r="E128" s="20">
        <f>[60]Huhti!P13</f>
        <v>15559</v>
      </c>
      <c r="F128" s="20">
        <f t="shared" si="6"/>
        <v>673</v>
      </c>
    </row>
    <row r="129" spans="1:6" x14ac:dyDescent="0.2">
      <c r="A129" s="15" t="s">
        <v>192</v>
      </c>
      <c r="B129" s="21">
        <v>72.106538670000006</v>
      </c>
      <c r="C129" s="22">
        <f>[60]Touko!N13</f>
        <v>59</v>
      </c>
      <c r="D129" s="22">
        <f>[60]Touko!O13</f>
        <v>8226</v>
      </c>
      <c r="E129" s="22">
        <f>[60]Touko!P13</f>
        <v>15439</v>
      </c>
      <c r="F129" s="22">
        <f t="shared" si="6"/>
        <v>758</v>
      </c>
    </row>
    <row r="130" spans="1:6" x14ac:dyDescent="0.2">
      <c r="A130" s="15" t="s">
        <v>193</v>
      </c>
      <c r="B130" s="21">
        <v>74.967302653999994</v>
      </c>
      <c r="C130" s="22">
        <f>[60]Kesä!N13</f>
        <v>63</v>
      </c>
      <c r="D130" s="22">
        <f>[60]Kesä!O13</f>
        <v>8607</v>
      </c>
      <c r="E130" s="22">
        <f>[60]Kesä!P13</f>
        <v>16329</v>
      </c>
      <c r="F130" s="22">
        <f t="shared" si="6"/>
        <v>775</v>
      </c>
    </row>
    <row r="131" spans="1:6" x14ac:dyDescent="0.2">
      <c r="A131" s="15" t="s">
        <v>195</v>
      </c>
      <c r="B131" s="21">
        <v>65.801908224000002</v>
      </c>
      <c r="C131" s="22">
        <f>[60]Heinä!N13</f>
        <v>62</v>
      </c>
      <c r="D131" s="22">
        <f>[60]Heinä!O13</f>
        <v>8520</v>
      </c>
      <c r="E131" s="22">
        <f>[60]Heinä!P13</f>
        <v>16189</v>
      </c>
      <c r="F131" s="22">
        <f t="shared" si="6"/>
        <v>372</v>
      </c>
    </row>
    <row r="132" spans="1:6" x14ac:dyDescent="0.2">
      <c r="A132" s="15" t="s">
        <v>196</v>
      </c>
      <c r="B132" s="21">
        <v>80.892268560999995</v>
      </c>
      <c r="C132" s="22">
        <f>[60]Elo!N13</f>
        <v>62</v>
      </c>
      <c r="D132" s="22">
        <f>[60]Elo!O13</f>
        <v>8576</v>
      </c>
      <c r="E132" s="22">
        <f>[60]Elo!P13</f>
        <v>16234</v>
      </c>
      <c r="F132" s="22">
        <f t="shared" si="6"/>
        <v>220</v>
      </c>
    </row>
    <row r="133" spans="1:6" x14ac:dyDescent="0.2">
      <c r="A133" s="15" t="s">
        <v>197</v>
      </c>
      <c r="B133" s="21">
        <v>79.5419318</v>
      </c>
      <c r="C133" s="22">
        <f>[60]Syys!N13</f>
        <v>58</v>
      </c>
      <c r="D133" s="22">
        <f>[60]Syys!O13</f>
        <v>8172</v>
      </c>
      <c r="E133" s="22">
        <f>[60]Syys!P13</f>
        <v>15525</v>
      </c>
      <c r="F133" s="22">
        <f t="shared" si="6"/>
        <v>380</v>
      </c>
    </row>
    <row r="134" spans="1:6" x14ac:dyDescent="0.2">
      <c r="A134" s="12" t="s">
        <v>198</v>
      </c>
      <c r="B134" s="19">
        <v>72.351907581000006</v>
      </c>
      <c r="C134" s="20">
        <f>[60]Loka!N13</f>
        <v>59</v>
      </c>
      <c r="D134" s="20">
        <f>[60]Loka!O13</f>
        <v>8243</v>
      </c>
      <c r="E134" s="20">
        <f>[60]Loka!P13</f>
        <v>15673</v>
      </c>
      <c r="F134" s="20">
        <f>E134-E122</f>
        <v>565</v>
      </c>
    </row>
    <row r="135" spans="1:6" x14ac:dyDescent="0.2">
      <c r="A135" s="12" t="s">
        <v>199</v>
      </c>
      <c r="B135" s="19">
        <v>68.672401954999998</v>
      </c>
      <c r="C135" s="20">
        <f>[60]Marras!N13</f>
        <v>59</v>
      </c>
      <c r="D135" s="20">
        <f>[60]Marras!O13</f>
        <v>8253</v>
      </c>
      <c r="E135" s="20">
        <f>[60]Marras!P13</f>
        <v>15538</v>
      </c>
      <c r="F135" s="20">
        <f t="shared" si="6"/>
        <v>428</v>
      </c>
    </row>
    <row r="136" spans="1:6" x14ac:dyDescent="0.2">
      <c r="A136" s="12" t="s">
        <v>201</v>
      </c>
      <c r="B136" s="19">
        <v>51.127950744000003</v>
      </c>
      <c r="C136" s="20">
        <f>[60]Joulu!N13</f>
        <v>59</v>
      </c>
      <c r="D136" s="20">
        <f>[60]Joulu!O13</f>
        <v>8236</v>
      </c>
      <c r="E136" s="20">
        <f>[60]Joulu!P13</f>
        <v>15647</v>
      </c>
      <c r="F136" s="20">
        <f t="shared" si="6"/>
        <v>558</v>
      </c>
    </row>
    <row r="137" spans="1:6" x14ac:dyDescent="0.2">
      <c r="A137" s="12" t="s">
        <v>203</v>
      </c>
      <c r="B137" s="19">
        <v>58.092823009</v>
      </c>
      <c r="C137" s="20">
        <f>[40]Tammi!N15</f>
        <v>59</v>
      </c>
      <c r="D137" s="20">
        <f>[40]Tammi!O15</f>
        <v>8133</v>
      </c>
      <c r="E137" s="20">
        <f>[40]Tammi!P15</f>
        <v>15680</v>
      </c>
      <c r="F137" s="20">
        <f t="shared" ref="F137:F142" si="7">E137-E125</f>
        <v>469</v>
      </c>
    </row>
    <row r="138" spans="1:6" x14ac:dyDescent="0.2">
      <c r="A138" s="12" t="s">
        <v>206</v>
      </c>
      <c r="B138" s="19">
        <v>47.670829452</v>
      </c>
      <c r="C138" s="20">
        <f>[40]Helmi!N15</f>
        <v>59</v>
      </c>
      <c r="D138" s="20">
        <f>[40]Helmi!O15</f>
        <v>8340</v>
      </c>
      <c r="E138" s="20">
        <f>[40]Helmi!P15</f>
        <v>16051</v>
      </c>
      <c r="F138" s="20">
        <f t="shared" si="7"/>
        <v>1021</v>
      </c>
    </row>
    <row r="139" spans="1:6" x14ac:dyDescent="0.2">
      <c r="A139" s="12" t="s">
        <v>207</v>
      </c>
      <c r="B139" s="19">
        <v>53.583928266999997</v>
      </c>
      <c r="C139" s="20">
        <f>[40]Maalis!N15</f>
        <v>59</v>
      </c>
      <c r="D139" s="20">
        <f>[40]Maalis!O15</f>
        <v>8332</v>
      </c>
      <c r="E139" s="20">
        <f>[40]Maalis!P15</f>
        <v>16019</v>
      </c>
      <c r="F139" s="20">
        <f t="shared" si="7"/>
        <v>712</v>
      </c>
    </row>
    <row r="140" spans="1:6" x14ac:dyDescent="0.2">
      <c r="A140" s="12" t="s">
        <v>208</v>
      </c>
      <c r="B140" s="19">
        <v>53.112117376</v>
      </c>
      <c r="C140" s="20">
        <f>[40]Huhti!N15</f>
        <v>59</v>
      </c>
      <c r="D140" s="20">
        <f>[40]Huhti!O15</f>
        <v>8330</v>
      </c>
      <c r="E140" s="20">
        <f>[40]Huhti!P15</f>
        <v>15837</v>
      </c>
      <c r="F140" s="20">
        <f t="shared" si="7"/>
        <v>278</v>
      </c>
    </row>
    <row r="141" spans="1:6" x14ac:dyDescent="0.2">
      <c r="A141" s="53" t="s">
        <v>209</v>
      </c>
      <c r="B141" s="55">
        <v>67.974057822000006</v>
      </c>
      <c r="C141" s="54">
        <f>[40]Touko!N15</f>
        <v>59</v>
      </c>
      <c r="D141" s="54">
        <f>[40]Touko!O15</f>
        <v>8366</v>
      </c>
      <c r="E141" s="54">
        <f>[40]Touko!P15</f>
        <v>16048</v>
      </c>
      <c r="F141" s="54">
        <f t="shared" si="7"/>
        <v>609</v>
      </c>
    </row>
    <row r="142" spans="1:6" x14ac:dyDescent="0.2">
      <c r="A142" s="53" t="s">
        <v>210</v>
      </c>
      <c r="B142" s="55">
        <v>71.930236406999995</v>
      </c>
      <c r="C142" s="54">
        <f>[40]Kesä!N15</f>
        <v>63</v>
      </c>
      <c r="D142" s="54">
        <f>[40]Kesä!O15</f>
        <v>8788</v>
      </c>
      <c r="E142" s="54">
        <f>[40]Kesä!P15</f>
        <v>16577</v>
      </c>
      <c r="F142" s="54">
        <f t="shared" si="7"/>
        <v>248</v>
      </c>
    </row>
    <row r="143" spans="1:6" x14ac:dyDescent="0.2">
      <c r="A143" s="53" t="s">
        <v>211</v>
      </c>
      <c r="B143" s="55">
        <v>59.894018828999997</v>
      </c>
      <c r="C143" s="54">
        <f>[40]Heinä!N15</f>
        <v>61</v>
      </c>
      <c r="D143" s="54">
        <f>[40]Heinä!O15</f>
        <v>8597</v>
      </c>
      <c r="E143" s="54">
        <f>[40]Heinä!P15</f>
        <v>16477</v>
      </c>
      <c r="F143" s="54">
        <f t="shared" ref="F143:F181" si="8">E143-E131</f>
        <v>288</v>
      </c>
    </row>
    <row r="144" spans="1:6" x14ac:dyDescent="0.2">
      <c r="A144" s="53" t="s">
        <v>212</v>
      </c>
      <c r="B144" s="55">
        <v>76.118663822000002</v>
      </c>
      <c r="C144" s="54">
        <f>[40]Elo!N15</f>
        <v>62</v>
      </c>
      <c r="D144" s="54">
        <f>[40]Elo!O15</f>
        <v>8684</v>
      </c>
      <c r="E144" s="54">
        <f>[40]Elo!P15</f>
        <v>16575</v>
      </c>
      <c r="F144" s="54">
        <f t="shared" si="8"/>
        <v>341</v>
      </c>
    </row>
    <row r="145" spans="1:6" x14ac:dyDescent="0.2">
      <c r="A145" s="61" t="s">
        <v>213</v>
      </c>
      <c r="B145" s="55">
        <v>71.682480720000001</v>
      </c>
      <c r="C145" s="54">
        <f>[40]Syys!N15</f>
        <v>58</v>
      </c>
      <c r="D145" s="54">
        <f>[40]Syys!O15</f>
        <v>8269</v>
      </c>
      <c r="E145" s="54">
        <f>[40]Syys!P15</f>
        <v>15756</v>
      </c>
      <c r="F145" s="54">
        <f t="shared" si="8"/>
        <v>231</v>
      </c>
    </row>
    <row r="146" spans="1:6" x14ac:dyDescent="0.2">
      <c r="A146" s="62" t="s">
        <v>214</v>
      </c>
      <c r="B146" s="65">
        <v>68.045916688999995</v>
      </c>
      <c r="C146" s="66">
        <f>[40]Loka!N15</f>
        <v>58</v>
      </c>
      <c r="D146" s="66">
        <f>[40]Loka!O15</f>
        <v>8252</v>
      </c>
      <c r="E146" s="66">
        <f>[40]Loka!P15</f>
        <v>15813</v>
      </c>
      <c r="F146" s="66">
        <f t="shared" si="8"/>
        <v>140</v>
      </c>
    </row>
    <row r="147" spans="1:6" x14ac:dyDescent="0.2">
      <c r="A147" s="62" t="s">
        <v>215</v>
      </c>
      <c r="B147" s="65">
        <v>64.278586785000002</v>
      </c>
      <c r="C147" s="66">
        <f>[40]Marras!N15</f>
        <v>57</v>
      </c>
      <c r="D147" s="66">
        <f>[40]Marras!O15</f>
        <v>8231</v>
      </c>
      <c r="E147" s="66">
        <f>[40]Marras!P15</f>
        <v>15786</v>
      </c>
      <c r="F147" s="66">
        <f t="shared" si="8"/>
        <v>248</v>
      </c>
    </row>
    <row r="148" spans="1:6" x14ac:dyDescent="0.2">
      <c r="A148" s="62" t="s">
        <v>216</v>
      </c>
      <c r="B148" s="65">
        <v>53.299753289000002</v>
      </c>
      <c r="C148" s="66">
        <f>[40]Joulu!N15</f>
        <v>57</v>
      </c>
      <c r="D148" s="66">
        <f>[40]Joulu!O15</f>
        <v>8192</v>
      </c>
      <c r="E148" s="66">
        <f>[40]Joulu!P15</f>
        <v>15715</v>
      </c>
      <c r="F148" s="66">
        <f t="shared" si="8"/>
        <v>68</v>
      </c>
    </row>
    <row r="149" spans="1:6" x14ac:dyDescent="0.2">
      <c r="A149" s="62" t="s">
        <v>217</v>
      </c>
      <c r="B149" s="65">
        <v>55.930541662000003</v>
      </c>
      <c r="C149" s="66">
        <f>[42]Tammi!N15</f>
        <v>57</v>
      </c>
      <c r="D149" s="66">
        <f>[42]Tammi!O15</f>
        <v>8191</v>
      </c>
      <c r="E149" s="66">
        <f>[42]Tammi!P15</f>
        <v>15750</v>
      </c>
      <c r="F149" s="66">
        <f t="shared" si="8"/>
        <v>70</v>
      </c>
    </row>
    <row r="150" spans="1:6" x14ac:dyDescent="0.2">
      <c r="A150" s="62" t="s">
        <v>220</v>
      </c>
      <c r="B150" s="65">
        <v>57.218475943999998</v>
      </c>
      <c r="C150" s="66">
        <f>[42]Helmi!N15</f>
        <v>56</v>
      </c>
      <c r="D150" s="66">
        <f>[42]Helmi!O15</f>
        <v>8186</v>
      </c>
      <c r="E150" s="66">
        <f>[42]Helmi!P15</f>
        <v>15713</v>
      </c>
      <c r="F150" s="66">
        <f t="shared" si="8"/>
        <v>-338</v>
      </c>
    </row>
    <row r="151" spans="1:6" x14ac:dyDescent="0.2">
      <c r="A151" s="62" t="s">
        <v>221</v>
      </c>
      <c r="B151" s="65">
        <v>62.983469051</v>
      </c>
      <c r="C151" s="66">
        <f>[42]Maalis!N15</f>
        <v>57</v>
      </c>
      <c r="D151" s="66">
        <f>[42]Maalis!O15</f>
        <v>8186</v>
      </c>
      <c r="E151" s="66">
        <f>[42]Maalis!P15</f>
        <v>15725</v>
      </c>
      <c r="F151" s="66">
        <f t="shared" si="8"/>
        <v>-294</v>
      </c>
    </row>
    <row r="152" spans="1:6" x14ac:dyDescent="0.2">
      <c r="A152" s="62" t="s">
        <v>222</v>
      </c>
      <c r="B152" s="65">
        <v>55.744924615999999</v>
      </c>
      <c r="C152" s="66">
        <f>[42]Huhti!N15</f>
        <v>58</v>
      </c>
      <c r="D152" s="66">
        <f>[42]Huhti!O15</f>
        <v>8312</v>
      </c>
      <c r="E152" s="66">
        <f>[42]Huhti!P15</f>
        <v>16051</v>
      </c>
      <c r="F152" s="66">
        <f t="shared" si="8"/>
        <v>214</v>
      </c>
    </row>
    <row r="153" spans="1:6" x14ac:dyDescent="0.2">
      <c r="A153" s="61" t="s">
        <v>223</v>
      </c>
      <c r="B153" s="55">
        <v>69.499972722999999</v>
      </c>
      <c r="C153" s="54">
        <f>[42]Touko!N15</f>
        <v>58</v>
      </c>
      <c r="D153" s="54">
        <f>[42]Touko!O15</f>
        <v>8310</v>
      </c>
      <c r="E153" s="54">
        <f>[42]Touko!P15</f>
        <v>15733</v>
      </c>
      <c r="F153" s="54">
        <f t="shared" si="8"/>
        <v>-315</v>
      </c>
    </row>
    <row r="154" spans="1:6" x14ac:dyDescent="0.2">
      <c r="A154" s="61" t="s">
        <v>224</v>
      </c>
      <c r="B154" s="55">
        <v>76.006081718000004</v>
      </c>
      <c r="C154" s="54">
        <f>[42]Kesä!N15</f>
        <v>63</v>
      </c>
      <c r="D154" s="54">
        <f>[42]Kesä!O15</f>
        <v>8702</v>
      </c>
      <c r="E154" s="54">
        <f>[42]Kesä!P15</f>
        <v>16738</v>
      </c>
      <c r="F154" s="54">
        <f t="shared" si="8"/>
        <v>161</v>
      </c>
    </row>
    <row r="155" spans="1:6" x14ac:dyDescent="0.2">
      <c r="A155" s="61" t="s">
        <v>225</v>
      </c>
      <c r="B155" s="55">
        <v>70.732263137999993</v>
      </c>
      <c r="C155" s="54">
        <f>[42]Heinä!N15</f>
        <v>62</v>
      </c>
      <c r="D155" s="54">
        <f>[42]Heinä!O15</f>
        <v>8635</v>
      </c>
      <c r="E155" s="54">
        <f>[42]Heinä!P15</f>
        <v>16492</v>
      </c>
      <c r="F155" s="54">
        <f t="shared" si="8"/>
        <v>15</v>
      </c>
    </row>
    <row r="156" spans="1:6" x14ac:dyDescent="0.2">
      <c r="A156" s="61" t="s">
        <v>226</v>
      </c>
      <c r="B156" s="55">
        <v>81.568078846000006</v>
      </c>
      <c r="C156" s="54">
        <f>[42]Elo!N15</f>
        <v>64</v>
      </c>
      <c r="D156" s="54">
        <f>[42]Elo!O15</f>
        <v>8771</v>
      </c>
      <c r="E156" s="54">
        <f>[42]Elo!P15</f>
        <v>16900</v>
      </c>
      <c r="F156" s="54">
        <f t="shared" si="8"/>
        <v>325</v>
      </c>
    </row>
    <row r="157" spans="1:6" x14ac:dyDescent="0.2">
      <c r="A157" s="61" t="s">
        <v>227</v>
      </c>
      <c r="B157" s="55">
        <v>76.077204791</v>
      </c>
      <c r="C157" s="54">
        <f>[42]Syys!N15</f>
        <v>59</v>
      </c>
      <c r="D157" s="54">
        <f>[42]Syys!O15</f>
        <v>8433</v>
      </c>
      <c r="E157" s="54">
        <f>[42]Syys!P15</f>
        <v>16277</v>
      </c>
      <c r="F157" s="54">
        <f t="shared" si="8"/>
        <v>521</v>
      </c>
    </row>
    <row r="158" spans="1:6" x14ac:dyDescent="0.2">
      <c r="A158" s="62" t="s">
        <v>228</v>
      </c>
      <c r="B158" s="65">
        <v>71.146891350999994</v>
      </c>
      <c r="C158" s="66">
        <f>[42]Loka!N15</f>
        <v>58</v>
      </c>
      <c r="D158" s="66">
        <f>[42]Loka!O15</f>
        <v>8404</v>
      </c>
      <c r="E158" s="66">
        <f>[42]Loka!P15</f>
        <v>16406</v>
      </c>
      <c r="F158" s="66">
        <f t="shared" si="8"/>
        <v>593</v>
      </c>
    </row>
    <row r="159" spans="1:6" x14ac:dyDescent="0.2">
      <c r="A159" s="62" t="s">
        <v>229</v>
      </c>
      <c r="B159" s="65">
        <v>70.826566068000005</v>
      </c>
      <c r="C159" s="66">
        <f>[42]Marras!N15</f>
        <v>58</v>
      </c>
      <c r="D159" s="66">
        <f>[42]Marras!O15</f>
        <v>8408</v>
      </c>
      <c r="E159" s="66">
        <f>[42]Marras!P15</f>
        <v>16335</v>
      </c>
      <c r="F159" s="66">
        <f t="shared" si="8"/>
        <v>549</v>
      </c>
    </row>
    <row r="160" spans="1:6" x14ac:dyDescent="0.2">
      <c r="A160" s="62" t="s">
        <v>230</v>
      </c>
      <c r="B160" s="65">
        <v>55.865444025999999</v>
      </c>
      <c r="C160" s="66">
        <f>[42]Joulu!N15</f>
        <v>58</v>
      </c>
      <c r="D160" s="66">
        <f>[42]Joulu!O15</f>
        <v>8481</v>
      </c>
      <c r="E160" s="66">
        <f>[42]Joulu!P15</f>
        <v>15964</v>
      </c>
      <c r="F160" s="66">
        <f t="shared" si="8"/>
        <v>249</v>
      </c>
    </row>
    <row r="161" spans="1:6" x14ac:dyDescent="0.2">
      <c r="A161" s="62" t="s">
        <v>231</v>
      </c>
      <c r="B161" s="65">
        <v>60.272208298999999</v>
      </c>
      <c r="C161" s="66">
        <f>[44]Tammi!N15</f>
        <v>58</v>
      </c>
      <c r="D161" s="66">
        <f>[44]Tammi!O15</f>
        <v>8462</v>
      </c>
      <c r="E161" s="66">
        <f>[44]Tammi!P15</f>
        <v>15894</v>
      </c>
      <c r="F161" s="66">
        <f t="shared" si="8"/>
        <v>144</v>
      </c>
    </row>
    <row r="162" spans="1:6" x14ac:dyDescent="0.2">
      <c r="A162" s="62" t="s">
        <v>233</v>
      </c>
      <c r="B162" s="65">
        <v>58.617263698999999</v>
      </c>
      <c r="C162" s="66">
        <f>[44]Helmi!N15</f>
        <v>58</v>
      </c>
      <c r="D162" s="66">
        <f>[44]Helmi!O15</f>
        <v>8459</v>
      </c>
      <c r="E162" s="66">
        <f>[44]Helmi!P15</f>
        <v>16687</v>
      </c>
      <c r="F162" s="66">
        <f t="shared" si="8"/>
        <v>974</v>
      </c>
    </row>
    <row r="163" spans="1:6" x14ac:dyDescent="0.2">
      <c r="A163" s="62" t="s">
        <v>235</v>
      </c>
      <c r="B163" s="65">
        <v>61.838496351000003</v>
      </c>
      <c r="C163" s="66">
        <f>[44]Maalis!N15</f>
        <v>58</v>
      </c>
      <c r="D163" s="66">
        <f>[44]Maalis!O15</f>
        <v>8468</v>
      </c>
      <c r="E163" s="66">
        <f>[44]Maalis!P15</f>
        <v>16659</v>
      </c>
      <c r="F163" s="66">
        <f t="shared" si="8"/>
        <v>934</v>
      </c>
    </row>
    <row r="164" spans="1:6" x14ac:dyDescent="0.2">
      <c r="A164" s="62" t="s">
        <v>236</v>
      </c>
      <c r="B164" s="65">
        <v>60.716658246999998</v>
      </c>
      <c r="C164" s="66">
        <f>[44]Huhti!N15</f>
        <v>58</v>
      </c>
      <c r="D164" s="66">
        <f>[44]Huhti!O15</f>
        <v>8459</v>
      </c>
      <c r="E164" s="66">
        <f>[44]Huhti!P15</f>
        <v>16332</v>
      </c>
      <c r="F164" s="66">
        <f t="shared" si="8"/>
        <v>281</v>
      </c>
    </row>
    <row r="165" spans="1:6" x14ac:dyDescent="0.2">
      <c r="A165" s="61" t="s">
        <v>237</v>
      </c>
      <c r="B165" s="55">
        <v>73.970102522000005</v>
      </c>
      <c r="C165" s="54">
        <f>[44]Touko!N15</f>
        <v>59</v>
      </c>
      <c r="D165" s="54">
        <f>[44]Touko!O15</f>
        <v>8467</v>
      </c>
      <c r="E165" s="54">
        <f>[44]Touko!P15</f>
        <v>16334</v>
      </c>
      <c r="F165" s="54">
        <f t="shared" si="8"/>
        <v>601</v>
      </c>
    </row>
    <row r="166" spans="1:6" x14ac:dyDescent="0.2">
      <c r="A166" s="61" t="s">
        <v>240</v>
      </c>
      <c r="B166" s="55">
        <v>78.271031648000005</v>
      </c>
      <c r="C166" s="54">
        <f>[44]Kesä!N15</f>
        <v>62</v>
      </c>
      <c r="D166" s="54">
        <f>[44]Kesä!O15</f>
        <v>8698</v>
      </c>
      <c r="E166" s="54">
        <f>[44]Kesä!P15</f>
        <v>16841</v>
      </c>
      <c r="F166" s="54">
        <f t="shared" si="8"/>
        <v>103</v>
      </c>
    </row>
    <row r="167" spans="1:6" x14ac:dyDescent="0.2">
      <c r="A167" s="61" t="s">
        <v>241</v>
      </c>
      <c r="B167" s="55">
        <v>73.236231564999997</v>
      </c>
      <c r="C167" s="54">
        <f>[44]Heinä!N15</f>
        <v>61</v>
      </c>
      <c r="D167" s="54">
        <f>[44]Heinä!O15</f>
        <v>8633</v>
      </c>
      <c r="E167" s="54">
        <f>[44]Heinä!P15</f>
        <v>17108</v>
      </c>
      <c r="F167" s="54">
        <f t="shared" si="8"/>
        <v>616</v>
      </c>
    </row>
    <row r="168" spans="1:6" x14ac:dyDescent="0.2">
      <c r="A168" s="61" t="s">
        <v>242</v>
      </c>
      <c r="B168" s="55">
        <v>85.581515807000002</v>
      </c>
      <c r="C168" s="54">
        <f>[44]Elo!N15</f>
        <v>62</v>
      </c>
      <c r="D168" s="54">
        <f>[44]Elo!O15</f>
        <v>8753</v>
      </c>
      <c r="E168" s="54">
        <f>[44]Elo!P15</f>
        <v>16673</v>
      </c>
      <c r="F168" s="54">
        <f t="shared" si="8"/>
        <v>-227</v>
      </c>
    </row>
    <row r="169" spans="1:6" x14ac:dyDescent="0.2">
      <c r="A169" s="61" t="s">
        <v>243</v>
      </c>
      <c r="B169" s="55">
        <v>79.673363373000001</v>
      </c>
      <c r="C169" s="54">
        <f>[44]Syys!N15</f>
        <v>59</v>
      </c>
      <c r="D169" s="54">
        <f>[44]Syys!O15</f>
        <v>8484</v>
      </c>
      <c r="E169" s="54">
        <f>[44]Syys!P15</f>
        <v>16365</v>
      </c>
      <c r="F169" s="54">
        <f t="shared" si="8"/>
        <v>88</v>
      </c>
    </row>
    <row r="170" spans="1:6" x14ac:dyDescent="0.2">
      <c r="A170" s="62" t="s">
        <v>244</v>
      </c>
      <c r="B170" s="65">
        <v>73.096951011000002</v>
      </c>
      <c r="C170" s="66">
        <f>[44]Loka!N15</f>
        <v>59</v>
      </c>
      <c r="D170" s="66">
        <f>[44]Loka!O15</f>
        <v>8494</v>
      </c>
      <c r="E170" s="66">
        <f>[44]Loka!P15</f>
        <v>16414</v>
      </c>
      <c r="F170" s="66">
        <f t="shared" si="8"/>
        <v>8</v>
      </c>
    </row>
    <row r="171" spans="1:6" x14ac:dyDescent="0.2">
      <c r="A171" s="62" t="s">
        <v>245</v>
      </c>
      <c r="B171" s="65">
        <v>70.872839529999993</v>
      </c>
      <c r="C171" s="66">
        <f>[44]Marras!N15</f>
        <v>59</v>
      </c>
      <c r="D171" s="66">
        <f>[44]Marras!O15</f>
        <v>8490</v>
      </c>
      <c r="E171" s="66">
        <f>[44]Marras!P15</f>
        <v>16419</v>
      </c>
      <c r="F171" s="66">
        <f t="shared" si="8"/>
        <v>84</v>
      </c>
    </row>
    <row r="172" spans="1:6" x14ac:dyDescent="0.2">
      <c r="A172" s="62" t="s">
        <v>246</v>
      </c>
      <c r="B172" s="65">
        <v>55.702874948000002</v>
      </c>
      <c r="C172" s="66">
        <f>[44]Joulu!N15</f>
        <v>59</v>
      </c>
      <c r="D172" s="66">
        <f>[44]Joulu!O15</f>
        <v>8478</v>
      </c>
      <c r="E172" s="66">
        <f>[44]Joulu!P15</f>
        <v>16422</v>
      </c>
      <c r="F172" s="66">
        <f t="shared" si="8"/>
        <v>458</v>
      </c>
    </row>
    <row r="173" spans="1:6" x14ac:dyDescent="0.2">
      <c r="A173" s="62" t="s">
        <v>249</v>
      </c>
      <c r="B173" s="65">
        <v>61.501115491</v>
      </c>
      <c r="C173" s="66">
        <f>[46]Tammi!N15</f>
        <v>58</v>
      </c>
      <c r="D173" s="66">
        <f>[46]Tammi!O15</f>
        <v>8302</v>
      </c>
      <c r="E173" s="66">
        <f>[46]Tammi!P15</f>
        <v>16003</v>
      </c>
      <c r="F173" s="66">
        <f t="shared" si="8"/>
        <v>109</v>
      </c>
    </row>
    <row r="174" spans="1:6" x14ac:dyDescent="0.2">
      <c r="A174" s="62" t="s">
        <v>251</v>
      </c>
      <c r="B174" s="65">
        <v>59.742320939999999</v>
      </c>
      <c r="C174" s="66">
        <f>[46]Helmi!N15</f>
        <v>58</v>
      </c>
      <c r="D174" s="66">
        <f>[46]Helmi!O15</f>
        <v>8313</v>
      </c>
      <c r="E174" s="66">
        <f>[46]Helmi!P15</f>
        <v>16114</v>
      </c>
      <c r="F174" s="66">
        <f t="shared" si="8"/>
        <v>-573</v>
      </c>
    </row>
    <row r="175" spans="1:6" x14ac:dyDescent="0.2">
      <c r="A175" s="62" t="s">
        <v>252</v>
      </c>
      <c r="B175" s="65">
        <v>64.494218642000007</v>
      </c>
      <c r="C175" s="66">
        <f>[46]Maalis!N15</f>
        <v>58</v>
      </c>
      <c r="D175" s="66">
        <f>[46]Maalis!O15</f>
        <v>8332</v>
      </c>
      <c r="E175" s="66">
        <f>[46]Maalis!P15</f>
        <v>16131</v>
      </c>
      <c r="F175" s="66">
        <f t="shared" si="8"/>
        <v>-528</v>
      </c>
    </row>
    <row r="176" spans="1:6" x14ac:dyDescent="0.2">
      <c r="A176" s="62" t="s">
        <v>253</v>
      </c>
      <c r="B176" s="65">
        <v>60.280256303000002</v>
      </c>
      <c r="C176" s="66">
        <f>[46]Huhti!N15</f>
        <v>58</v>
      </c>
      <c r="D176" s="66">
        <f>[46]Huhti!O15</f>
        <v>8405</v>
      </c>
      <c r="E176" s="66">
        <f>[46]Huhti!P15</f>
        <v>16124</v>
      </c>
      <c r="F176" s="66">
        <f t="shared" si="8"/>
        <v>-208</v>
      </c>
    </row>
    <row r="177" spans="1:6" x14ac:dyDescent="0.2">
      <c r="A177" s="61" t="s">
        <v>254</v>
      </c>
      <c r="B177" s="55">
        <v>76.381291868999995</v>
      </c>
      <c r="C177" s="54">
        <f>[46]Touko!N15</f>
        <v>58</v>
      </c>
      <c r="D177" s="54">
        <f>[46]Touko!O15</f>
        <v>8416</v>
      </c>
      <c r="E177" s="54">
        <f>[46]Touko!P15</f>
        <v>16302</v>
      </c>
      <c r="F177" s="54">
        <f t="shared" si="8"/>
        <v>-32</v>
      </c>
    </row>
    <row r="178" spans="1:6" x14ac:dyDescent="0.2">
      <c r="A178" s="61" t="s">
        <v>255</v>
      </c>
      <c r="B178" s="55">
        <v>79.505572457</v>
      </c>
      <c r="C178" s="54">
        <f>[46]Kesä!N15</f>
        <v>61</v>
      </c>
      <c r="D178" s="54">
        <f>[46]Kesä!O15</f>
        <v>8838</v>
      </c>
      <c r="E178" s="54">
        <f>[46]Kesä!P15</f>
        <v>17144</v>
      </c>
      <c r="F178" s="54">
        <f t="shared" si="8"/>
        <v>303</v>
      </c>
    </row>
    <row r="179" spans="1:6" x14ac:dyDescent="0.2">
      <c r="A179" s="61" t="s">
        <v>256</v>
      </c>
      <c r="B179" s="55">
        <v>70.896156257000001</v>
      </c>
      <c r="C179" s="54">
        <f>[46]Heinä!N15</f>
        <v>60</v>
      </c>
      <c r="D179" s="54">
        <f>[46]Heinä!O15</f>
        <v>8699</v>
      </c>
      <c r="E179" s="54">
        <f>[46]Heinä!P15</f>
        <v>17021</v>
      </c>
      <c r="F179" s="54">
        <f t="shared" si="8"/>
        <v>-87</v>
      </c>
    </row>
    <row r="180" spans="1:6" x14ac:dyDescent="0.2">
      <c r="A180" s="61" t="s">
        <v>257</v>
      </c>
      <c r="B180" s="55">
        <v>84.910945471999995</v>
      </c>
      <c r="C180" s="54">
        <f>[46]Elo!N15</f>
        <v>61</v>
      </c>
      <c r="D180" s="54">
        <f>[46]Elo!O15</f>
        <v>8925</v>
      </c>
      <c r="E180" s="54">
        <f>[46]Elo!P15</f>
        <v>17007</v>
      </c>
      <c r="F180" s="54">
        <f t="shared" si="8"/>
        <v>334</v>
      </c>
    </row>
    <row r="181" spans="1:6" x14ac:dyDescent="0.2">
      <c r="A181" s="61" t="s">
        <v>258</v>
      </c>
      <c r="B181" s="55">
        <v>78.159367990000007</v>
      </c>
      <c r="C181" s="54">
        <f>[46]Syys!N15</f>
        <v>59</v>
      </c>
      <c r="D181" s="54">
        <f>[46]Syys!O15</f>
        <v>8560</v>
      </c>
      <c r="E181" s="54">
        <f>[46]Syys!P15</f>
        <v>16601</v>
      </c>
      <c r="F181" s="54">
        <f t="shared" si="8"/>
        <v>236</v>
      </c>
    </row>
    <row r="182" spans="1:6" x14ac:dyDescent="0.2">
      <c r="A182" s="62" t="s">
        <v>259</v>
      </c>
      <c r="B182" s="65">
        <v>71.991452151999994</v>
      </c>
      <c r="C182" s="66">
        <f>[46]Loka!N15</f>
        <v>59</v>
      </c>
      <c r="D182" s="66">
        <f>[46]Loka!O15</f>
        <v>8562</v>
      </c>
      <c r="E182" s="66">
        <f>[46]Loka!P15</f>
        <v>16600</v>
      </c>
      <c r="F182" s="66">
        <f t="shared" ref="F182:F193" si="9">E182-E170</f>
        <v>186</v>
      </c>
    </row>
    <row r="183" spans="1:6" x14ac:dyDescent="0.2">
      <c r="A183" s="62" t="s">
        <v>260</v>
      </c>
      <c r="B183" s="65">
        <v>70.238368140000006</v>
      </c>
      <c r="C183" s="66">
        <f>[46]Marras!N15</f>
        <v>59</v>
      </c>
      <c r="D183" s="66">
        <f>[46]Marras!O15</f>
        <v>8595</v>
      </c>
      <c r="E183" s="66">
        <f>[46]Marras!P15</f>
        <v>16667</v>
      </c>
      <c r="F183" s="66">
        <f t="shared" si="9"/>
        <v>248</v>
      </c>
    </row>
    <row r="184" spans="1:6" x14ac:dyDescent="0.2">
      <c r="A184" s="62" t="s">
        <v>261</v>
      </c>
      <c r="B184" s="65">
        <v>52.423363047999999</v>
      </c>
      <c r="C184" s="66">
        <f>[46]Joulu!N15</f>
        <v>59</v>
      </c>
      <c r="D184" s="66">
        <f>[46]Joulu!O15</f>
        <v>8572</v>
      </c>
      <c r="E184" s="66">
        <f>[46]Joulu!P15</f>
        <v>16639</v>
      </c>
      <c r="F184" s="66">
        <f t="shared" si="9"/>
        <v>217</v>
      </c>
    </row>
    <row r="185" spans="1:6" x14ac:dyDescent="0.2">
      <c r="A185" s="62" t="s">
        <v>280</v>
      </c>
      <c r="B185" s="65">
        <v>59.338762469000002</v>
      </c>
      <c r="C185" s="66">
        <f>[32]Tammi!N15</f>
        <v>59</v>
      </c>
      <c r="D185" s="66">
        <f>[32]Tammi!O15</f>
        <v>8359</v>
      </c>
      <c r="E185" s="66">
        <f>[32]Tammi!P15</f>
        <v>16155</v>
      </c>
      <c r="F185" s="66">
        <f t="shared" si="9"/>
        <v>152</v>
      </c>
    </row>
    <row r="186" spans="1:6" x14ac:dyDescent="0.2">
      <c r="A186" s="62" t="s">
        <v>282</v>
      </c>
      <c r="B186" s="65">
        <v>59.345888373999998</v>
      </c>
      <c r="C186" s="66">
        <f>[32]Helmi!N15</f>
        <v>59</v>
      </c>
      <c r="D186" s="66">
        <f>[32]Helmi!O15</f>
        <v>8355</v>
      </c>
      <c r="E186" s="66">
        <f>[32]Helmi!P15</f>
        <v>16182</v>
      </c>
      <c r="F186" s="66">
        <f t="shared" si="9"/>
        <v>68</v>
      </c>
    </row>
    <row r="187" spans="1:6" x14ac:dyDescent="0.2">
      <c r="A187" s="62" t="s">
        <v>285</v>
      </c>
      <c r="B187" s="65">
        <v>59.435297194</v>
      </c>
      <c r="C187" s="66">
        <f>[32]Maalis!N15</f>
        <v>59</v>
      </c>
      <c r="D187" s="66">
        <f>[32]Maalis!O15</f>
        <v>8448</v>
      </c>
      <c r="E187" s="66">
        <f>[32]Maalis!P15</f>
        <v>16075</v>
      </c>
      <c r="F187" s="66">
        <f t="shared" si="9"/>
        <v>-56</v>
      </c>
    </row>
    <row r="188" spans="1:6" x14ac:dyDescent="0.2">
      <c r="A188" s="62" t="s">
        <v>286</v>
      </c>
      <c r="B188" s="65">
        <v>58.223594908999999</v>
      </c>
      <c r="C188" s="66">
        <f>[32]Huhti!N15</f>
        <v>59</v>
      </c>
      <c r="D188" s="66">
        <f>[32]Huhti!O15</f>
        <v>8486</v>
      </c>
      <c r="E188" s="66">
        <f>[32]Huhti!P15</f>
        <v>16287</v>
      </c>
      <c r="F188" s="66">
        <f t="shared" si="9"/>
        <v>163</v>
      </c>
    </row>
    <row r="189" spans="1:6" x14ac:dyDescent="0.2">
      <c r="A189" s="61" t="s">
        <v>287</v>
      </c>
      <c r="B189" s="55">
        <v>73.650723667999998</v>
      </c>
      <c r="C189" s="54">
        <f>[32]Touko!N15</f>
        <v>61</v>
      </c>
      <c r="D189" s="54">
        <f>[32]Touko!O15</f>
        <v>8524</v>
      </c>
      <c r="E189" s="54">
        <f>[32]Touko!P15</f>
        <v>16515</v>
      </c>
      <c r="F189" s="54">
        <f t="shared" si="9"/>
        <v>213</v>
      </c>
    </row>
    <row r="190" spans="1:6" x14ac:dyDescent="0.2">
      <c r="A190" s="61" t="s">
        <v>288</v>
      </c>
      <c r="B190" s="55">
        <v>78.931697228999994</v>
      </c>
      <c r="C190" s="54">
        <f>[32]Kesä!N15</f>
        <v>64</v>
      </c>
      <c r="D190" s="54">
        <f>[32]Kesä!O15</f>
        <v>8822</v>
      </c>
      <c r="E190" s="54">
        <f>[32]Kesä!P15</f>
        <v>17333</v>
      </c>
      <c r="F190" s="54">
        <f t="shared" si="9"/>
        <v>189</v>
      </c>
    </row>
    <row r="191" spans="1:6" x14ac:dyDescent="0.2">
      <c r="A191" s="61" t="s">
        <v>289</v>
      </c>
      <c r="B191" s="55">
        <v>71.127727586999995</v>
      </c>
      <c r="C191" s="54">
        <f>[32]Heinä!N15</f>
        <v>63</v>
      </c>
      <c r="D191" s="54">
        <f>[32]Heinä!O15</f>
        <v>8716</v>
      </c>
      <c r="E191" s="54">
        <f>[32]Heinä!P15</f>
        <v>17477</v>
      </c>
      <c r="F191" s="54">
        <f t="shared" si="9"/>
        <v>456</v>
      </c>
    </row>
    <row r="192" spans="1:6" x14ac:dyDescent="0.2">
      <c r="A192" s="61" t="s">
        <v>279</v>
      </c>
      <c r="B192" s="55">
        <v>79.875839901000006</v>
      </c>
      <c r="C192" s="54">
        <f>[32]Elo!N15</f>
        <v>63</v>
      </c>
      <c r="D192" s="54">
        <f>[32]Elo!O15</f>
        <v>8811</v>
      </c>
      <c r="E192" s="54">
        <f>[32]Elo!P15</f>
        <v>16962</v>
      </c>
      <c r="F192" s="54">
        <f t="shared" si="9"/>
        <v>-45</v>
      </c>
    </row>
    <row r="193" spans="1:6" x14ac:dyDescent="0.2">
      <c r="A193" s="61" t="s">
        <v>290</v>
      </c>
      <c r="B193" s="55">
        <v>75.578976345000001</v>
      </c>
      <c r="C193" s="54">
        <f>[32]Syys!N15</f>
        <v>61</v>
      </c>
      <c r="D193" s="54">
        <f>[32]Syys!O15</f>
        <v>8490</v>
      </c>
      <c r="E193" s="54">
        <f>[32]Syys!P15</f>
        <v>16594</v>
      </c>
      <c r="F193" s="54">
        <f t="shared" si="9"/>
        <v>-7</v>
      </c>
    </row>
    <row r="194" spans="1:6" x14ac:dyDescent="0.2">
      <c r="A194" s="62" t="s">
        <v>291</v>
      </c>
      <c r="B194" s="65">
        <v>66.545699026999998</v>
      </c>
      <c r="C194" s="66">
        <f>[32]Loka!N15</f>
        <v>61</v>
      </c>
      <c r="D194" s="66">
        <f>[32]Loka!O15</f>
        <v>8466</v>
      </c>
      <c r="E194" s="66">
        <f>[32]Loka!P15</f>
        <v>16296</v>
      </c>
      <c r="F194" s="66">
        <f t="shared" ref="F194:F205" si="10">E194-E182</f>
        <v>-304</v>
      </c>
    </row>
    <row r="195" spans="1:6" x14ac:dyDescent="0.2">
      <c r="A195" s="62" t="s">
        <v>292</v>
      </c>
      <c r="B195" s="65">
        <v>70.309713482000006</v>
      </c>
      <c r="C195" s="66">
        <f>[32]Marras!N15</f>
        <v>62</v>
      </c>
      <c r="D195" s="66">
        <f>[32]Marras!O15</f>
        <v>8520</v>
      </c>
      <c r="E195" s="66">
        <f>[32]Marras!P15</f>
        <v>16631</v>
      </c>
      <c r="F195" s="66">
        <f t="shared" si="10"/>
        <v>-36</v>
      </c>
    </row>
    <row r="196" spans="1:6" x14ac:dyDescent="0.2">
      <c r="A196" s="62" t="s">
        <v>293</v>
      </c>
      <c r="B196" s="65">
        <v>55.172256103999999</v>
      </c>
      <c r="C196" s="66">
        <f>[32]Joulu!N15</f>
        <v>62</v>
      </c>
      <c r="D196" s="66">
        <f>[32]Joulu!O15</f>
        <v>8519</v>
      </c>
      <c r="E196" s="66">
        <f>[32]Joulu!P15</f>
        <v>16631</v>
      </c>
      <c r="F196" s="66">
        <f t="shared" si="10"/>
        <v>-8</v>
      </c>
    </row>
    <row r="197" spans="1:6" ht="11.25" customHeight="1" x14ac:dyDescent="0.2">
      <c r="A197" s="62" t="s">
        <v>296</v>
      </c>
      <c r="B197" s="143">
        <v>60.053531393999997</v>
      </c>
      <c r="C197" s="66">
        <f>[34]Tammi!N15</f>
        <v>61</v>
      </c>
      <c r="D197" s="66">
        <f>[34]Tammi!O15</f>
        <v>8571</v>
      </c>
      <c r="E197" s="66">
        <f>[34]Tammi!P15</f>
        <v>16762</v>
      </c>
      <c r="F197" s="66">
        <f t="shared" si="10"/>
        <v>607</v>
      </c>
    </row>
    <row r="198" spans="1:6" x14ac:dyDescent="0.2">
      <c r="A198" s="62" t="s">
        <v>299</v>
      </c>
      <c r="B198" s="143">
        <v>56.342899002999999</v>
      </c>
      <c r="C198" s="66">
        <f>[34]Helmi!N15</f>
        <v>61</v>
      </c>
      <c r="D198" s="66">
        <f>[34]Helmi!O15</f>
        <v>8498</v>
      </c>
      <c r="E198" s="66">
        <f>[34]Helmi!P15</f>
        <v>16660</v>
      </c>
      <c r="F198" s="66">
        <f t="shared" si="10"/>
        <v>478</v>
      </c>
    </row>
    <row r="199" spans="1:6" x14ac:dyDescent="0.2">
      <c r="A199" s="62" t="s">
        <v>300</v>
      </c>
      <c r="B199" s="143">
        <v>62.246456678000001</v>
      </c>
      <c r="C199" s="66">
        <f>[34]Maalis!N15</f>
        <v>60</v>
      </c>
      <c r="D199" s="66">
        <f>[34]Maalis!O15</f>
        <v>8362</v>
      </c>
      <c r="E199" s="66">
        <f>[34]Maalis!P15</f>
        <v>16202</v>
      </c>
      <c r="F199" s="66">
        <f t="shared" si="10"/>
        <v>127</v>
      </c>
    </row>
    <row r="200" spans="1:6" x14ac:dyDescent="0.2">
      <c r="A200" s="62" t="s">
        <v>301</v>
      </c>
      <c r="B200" s="143">
        <v>56.228277411000001</v>
      </c>
      <c r="C200" s="66">
        <f>[34]Huhti!N15</f>
        <v>60</v>
      </c>
      <c r="D200" s="66">
        <f>[34]Huhti!O15</f>
        <v>8686</v>
      </c>
      <c r="E200" s="66">
        <f>[34]Huhti!P15</f>
        <v>17171</v>
      </c>
      <c r="F200" s="66">
        <f t="shared" si="10"/>
        <v>884</v>
      </c>
    </row>
    <row r="201" spans="1:6" x14ac:dyDescent="0.2">
      <c r="A201" s="53" t="s">
        <v>302</v>
      </c>
      <c r="B201" s="145">
        <v>74.093611065999994</v>
      </c>
      <c r="C201" s="53">
        <f>[34]Touko!N15</f>
        <v>60</v>
      </c>
      <c r="D201" s="144">
        <f>[34]Touko!O15</f>
        <v>8506</v>
      </c>
      <c r="E201" s="144">
        <f>[34]Touko!P15</f>
        <v>16665</v>
      </c>
      <c r="F201" s="54">
        <f t="shared" si="10"/>
        <v>150</v>
      </c>
    </row>
    <row r="202" spans="1:6" x14ac:dyDescent="0.2">
      <c r="A202" s="61" t="s">
        <v>303</v>
      </c>
      <c r="B202" s="145">
        <v>77.629996410000004</v>
      </c>
      <c r="C202" s="53">
        <f>[34]Kesä!N15</f>
        <v>63</v>
      </c>
      <c r="D202" s="144">
        <f>[34]Kesä!O15</f>
        <v>9065</v>
      </c>
      <c r="E202" s="144">
        <f>[34]Kesä!P15</f>
        <v>17866</v>
      </c>
      <c r="F202" s="54">
        <f t="shared" si="10"/>
        <v>533</v>
      </c>
    </row>
    <row r="203" spans="1:6" x14ac:dyDescent="0.2">
      <c r="A203" s="61" t="s">
        <v>304</v>
      </c>
      <c r="B203" s="145">
        <v>69.479545783000006</v>
      </c>
      <c r="C203" s="53">
        <f>[34]Heinä!N15</f>
        <v>59</v>
      </c>
      <c r="D203" s="144">
        <f>[34]Heinä!O15</f>
        <v>8727</v>
      </c>
      <c r="E203" s="144">
        <f>[34]Heinä!P15</f>
        <v>16945</v>
      </c>
      <c r="F203" s="54">
        <f t="shared" si="10"/>
        <v>-532</v>
      </c>
    </row>
    <row r="204" spans="1:6" x14ac:dyDescent="0.2">
      <c r="A204" s="61" t="s">
        <v>305</v>
      </c>
      <c r="B204" s="145">
        <v>81.986840803999996</v>
      </c>
      <c r="C204" s="53">
        <f>[34]Elo!N15</f>
        <v>59</v>
      </c>
      <c r="D204" s="144">
        <f>[34]Elo!O15</f>
        <v>8829</v>
      </c>
      <c r="E204" s="144">
        <f>[34]Elo!P15</f>
        <v>16894</v>
      </c>
      <c r="F204" s="54">
        <f t="shared" si="10"/>
        <v>-68</v>
      </c>
    </row>
    <row r="205" spans="1:6" x14ac:dyDescent="0.2">
      <c r="A205" s="61" t="s">
        <v>306</v>
      </c>
      <c r="B205" s="145">
        <v>75.172754780999995</v>
      </c>
      <c r="C205" s="53">
        <f>[34]Syys!N15</f>
        <v>57</v>
      </c>
      <c r="D205" s="144">
        <f>[34]Syys!O15</f>
        <v>8441</v>
      </c>
      <c r="E205" s="144">
        <f>[34]Syys!P15</f>
        <v>16163</v>
      </c>
      <c r="F205" s="54">
        <f t="shared" si="10"/>
        <v>-431</v>
      </c>
    </row>
    <row r="206" spans="1:6" x14ac:dyDescent="0.2">
      <c r="A206" s="62" t="s">
        <v>307</v>
      </c>
      <c r="B206" s="152">
        <v>71.623267390999999</v>
      </c>
      <c r="C206" s="153">
        <f>[34]Loka!N15</f>
        <v>57</v>
      </c>
      <c r="D206" s="154">
        <f>[34]Loka!O15</f>
        <v>8492</v>
      </c>
      <c r="E206" s="154">
        <f>[34]Loka!P15</f>
        <v>16355</v>
      </c>
      <c r="F206" s="66">
        <f t="shared" ref="F206:F216" si="11">E206-E194</f>
        <v>59</v>
      </c>
    </row>
    <row r="207" spans="1:6" x14ac:dyDescent="0.2">
      <c r="A207" s="62" t="s">
        <v>308</v>
      </c>
      <c r="B207" s="152">
        <v>72.668036788999999</v>
      </c>
      <c r="C207" s="153">
        <f>[34]Marras!N15</f>
        <v>57</v>
      </c>
      <c r="D207" s="154">
        <f>[34]Marras!O15</f>
        <v>8483</v>
      </c>
      <c r="E207" s="154">
        <f>[34]Marras!P15</f>
        <v>16342</v>
      </c>
      <c r="F207" s="66">
        <f t="shared" si="11"/>
        <v>-289</v>
      </c>
    </row>
    <row r="208" spans="1:6" x14ac:dyDescent="0.2">
      <c r="A208" s="62" t="s">
        <v>309</v>
      </c>
      <c r="B208" s="152">
        <v>53.208038836</v>
      </c>
      <c r="C208" s="153">
        <f>[34]Joulu!N15</f>
        <v>57</v>
      </c>
      <c r="D208" s="154">
        <f>[34]Joulu!O15</f>
        <v>8628</v>
      </c>
      <c r="E208" s="154">
        <f>[34]Joulu!P15</f>
        <v>16522</v>
      </c>
      <c r="F208" s="66">
        <f t="shared" si="11"/>
        <v>-109</v>
      </c>
    </row>
    <row r="209" spans="1:6" ht="12" customHeight="1" x14ac:dyDescent="0.2">
      <c r="A209" s="62" t="s">
        <v>312</v>
      </c>
      <c r="B209" s="152">
        <v>56.964580869000002</v>
      </c>
      <c r="C209" s="153">
        <f>[36]Tammi!N15</f>
        <v>57</v>
      </c>
      <c r="D209" s="154">
        <f>[36]Tammi!O15</f>
        <v>8521</v>
      </c>
      <c r="E209" s="154">
        <f>[36]Tammi!P15</f>
        <v>16584</v>
      </c>
      <c r="F209" s="66">
        <f t="shared" si="11"/>
        <v>-178</v>
      </c>
    </row>
    <row r="210" spans="1:6" x14ac:dyDescent="0.2">
      <c r="A210" s="62" t="s">
        <v>315</v>
      </c>
      <c r="B210" s="152">
        <v>59.190036431000003</v>
      </c>
      <c r="C210" s="153">
        <f>[36]Helmi!N15</f>
        <v>57</v>
      </c>
      <c r="D210" s="154">
        <f>[36]Helmi!O15</f>
        <v>8511</v>
      </c>
      <c r="E210" s="154">
        <f>[36]Helmi!P15</f>
        <v>16575</v>
      </c>
      <c r="F210" s="66">
        <f t="shared" si="11"/>
        <v>-85</v>
      </c>
    </row>
    <row r="211" spans="1:6" x14ac:dyDescent="0.2">
      <c r="A211" s="62" t="s">
        <v>316</v>
      </c>
      <c r="B211" s="152">
        <v>62.485681992000004</v>
      </c>
      <c r="C211" s="153">
        <f>[36]Maalis!N15</f>
        <v>58</v>
      </c>
      <c r="D211" s="154">
        <f>[36]Maalis!O15</f>
        <v>8638</v>
      </c>
      <c r="E211" s="154">
        <f>[36]Maalis!P15</f>
        <v>16814</v>
      </c>
      <c r="F211" s="66">
        <f t="shared" si="11"/>
        <v>612</v>
      </c>
    </row>
    <row r="212" spans="1:6" x14ac:dyDescent="0.2">
      <c r="A212" s="62" t="s">
        <v>317</v>
      </c>
      <c r="B212" s="152">
        <v>56.761002611999999</v>
      </c>
      <c r="C212" s="153">
        <f>[36]Huhti!N15</f>
        <v>58</v>
      </c>
      <c r="D212" s="154">
        <f>[36]Huhti!O15</f>
        <v>8641</v>
      </c>
      <c r="E212" s="154">
        <f>[36]Huhti!P15</f>
        <v>16819</v>
      </c>
      <c r="F212" s="66">
        <f t="shared" si="11"/>
        <v>-352</v>
      </c>
    </row>
    <row r="213" spans="1:6" x14ac:dyDescent="0.2">
      <c r="A213" s="61" t="s">
        <v>318</v>
      </c>
      <c r="B213" s="145">
        <v>70.511536852000006</v>
      </c>
      <c r="C213" s="53">
        <f>[36]Touko!N15</f>
        <v>59</v>
      </c>
      <c r="D213" s="144">
        <f>[36]Touko!O15</f>
        <v>8671</v>
      </c>
      <c r="E213" s="144">
        <f>[36]Touko!P15</f>
        <v>17022</v>
      </c>
      <c r="F213" s="54">
        <f t="shared" si="11"/>
        <v>357</v>
      </c>
    </row>
    <row r="214" spans="1:6" x14ac:dyDescent="0.2">
      <c r="A214" s="61" t="s">
        <v>319</v>
      </c>
      <c r="B214" s="145">
        <v>77.739086438000001</v>
      </c>
      <c r="C214" s="53">
        <f>[36]Kesä!N15</f>
        <v>61</v>
      </c>
      <c r="D214" s="144">
        <f>[36]Kesä!O15</f>
        <v>9037</v>
      </c>
      <c r="E214" s="144">
        <f>[36]Kesä!P15</f>
        <v>17702</v>
      </c>
      <c r="F214" s="54">
        <f t="shared" si="11"/>
        <v>-164</v>
      </c>
    </row>
    <row r="215" spans="1:6" x14ac:dyDescent="0.2">
      <c r="A215" s="61" t="s">
        <v>320</v>
      </c>
      <c r="B215" s="145">
        <v>77.671330636999997</v>
      </c>
      <c r="C215" s="53">
        <f>[36]Heinä!N15</f>
        <v>60</v>
      </c>
      <c r="D215" s="144">
        <f>[36]Heinä!O15</f>
        <v>9052</v>
      </c>
      <c r="E215" s="144">
        <f>[36]Heinä!P15</f>
        <v>17813</v>
      </c>
      <c r="F215" s="54">
        <f t="shared" si="11"/>
        <v>868</v>
      </c>
    </row>
    <row r="216" spans="1:6" x14ac:dyDescent="0.2">
      <c r="A216" s="61" t="s">
        <v>321</v>
      </c>
      <c r="B216" s="145">
        <v>84.141166276999996</v>
      </c>
      <c r="C216" s="53">
        <f>[36]Elo!N15</f>
        <v>60</v>
      </c>
      <c r="D216" s="144">
        <f>[36]Elo!O15</f>
        <v>9154</v>
      </c>
      <c r="E216" s="144">
        <f>[36]Elo!P15</f>
        <v>17985</v>
      </c>
      <c r="F216" s="54">
        <f t="shared" si="11"/>
        <v>1091</v>
      </c>
    </row>
    <row r="217" spans="1:6" x14ac:dyDescent="0.2">
      <c r="A217" s="61" t="s">
        <v>322</v>
      </c>
      <c r="B217" s="145">
        <v>76.839381175</v>
      </c>
      <c r="C217" s="53">
        <f>[36]Syys!N15</f>
        <v>59</v>
      </c>
      <c r="D217" s="144">
        <f>[36]Syys!O15</f>
        <v>8837</v>
      </c>
      <c r="E217" s="144">
        <f>[36]Syys!P15</f>
        <v>17381</v>
      </c>
      <c r="F217" s="54">
        <f t="shared" ref="F217" si="12">E217-E205</f>
        <v>1218</v>
      </c>
    </row>
    <row r="218" spans="1:6" x14ac:dyDescent="0.2">
      <c r="A218" s="62" t="s">
        <v>323</v>
      </c>
      <c r="B218" s="152">
        <v>74.145038951999993</v>
      </c>
      <c r="C218" s="155">
        <f>[36]Tammijoulu!N15</f>
        <v>58.545454544999998</v>
      </c>
      <c r="D218" s="154">
        <f>[36]Loka!O15</f>
        <v>8811</v>
      </c>
      <c r="E218" s="154">
        <f>[36]Syys!P15</f>
        <v>17381</v>
      </c>
      <c r="F218" s="66">
        <f t="shared" ref="F218" si="13">E218-E206</f>
        <v>1026</v>
      </c>
    </row>
    <row r="219" spans="1:6" x14ac:dyDescent="0.2">
      <c r="A219" s="62" t="s">
        <v>325</v>
      </c>
      <c r="B219" s="152">
        <v>71.134584486999998</v>
      </c>
      <c r="C219" s="155">
        <f>[36]Tammijoulu!N15</f>
        <v>58.545454544999998</v>
      </c>
      <c r="D219" s="154">
        <f>[36]Marras!O15</f>
        <v>8791</v>
      </c>
      <c r="E219" s="154">
        <f>[36]Syys!P15</f>
        <v>17381</v>
      </c>
      <c r="F219" s="66">
        <f t="shared" ref="F219" si="14">E219-E207</f>
        <v>1039</v>
      </c>
    </row>
  </sheetData>
  <phoneticPr fontId="8" type="noConversion"/>
  <conditionalFormatting sqref="A143:IV143 A153:IV154 A157:IV158 A162:IV162 A164:IV166 A169:IV169 A171:IV171 I1:J3 J4:J18 L1:IV180 K1:K18 A173:IV176 G191:IV192 H40:K180 G197:IV198 A201:E201 A220:G1048576 G203:IV205 G207:IV208 H1:H21 J19:K21 H23:H39 J23:K39 G210:IV210 A188:E189 A1:G176 G177:IV177 A177:E180 G177:G180 G188:IV189 G201:IV201 G215:IV216 K220:IV1048576 H220:J65536">
    <cfRule type="cellIs" dxfId="61" priority="62" stopIfTrue="1" operator="lessThan">
      <formula>0</formula>
    </cfRule>
  </conditionalFormatting>
  <conditionalFormatting sqref="I5:I21">
    <cfRule type="cellIs" dxfId="60" priority="61" stopIfTrue="1" operator="lessThan">
      <formula>0</formula>
    </cfRule>
  </conditionalFormatting>
  <conditionalFormatting sqref="A181:E181 G181:IV181">
    <cfRule type="cellIs" dxfId="59" priority="60" stopIfTrue="1" operator="lessThan">
      <formula>0</formula>
    </cfRule>
  </conditionalFormatting>
  <conditionalFormatting sqref="A182:E182 G182:IV182">
    <cfRule type="cellIs" dxfId="58" priority="59" stopIfTrue="1" operator="lessThan">
      <formula>0</formula>
    </cfRule>
  </conditionalFormatting>
  <conditionalFormatting sqref="A183:E183 G183:IV183">
    <cfRule type="cellIs" dxfId="57" priority="58" stopIfTrue="1" operator="lessThan">
      <formula>0</formula>
    </cfRule>
  </conditionalFormatting>
  <conditionalFormatting sqref="A184:E184 G184:IV184">
    <cfRule type="cellIs" dxfId="56" priority="57" stopIfTrue="1" operator="lessThan">
      <formula>0</formula>
    </cfRule>
  </conditionalFormatting>
  <conditionalFormatting sqref="A185:E185 G185:IV185">
    <cfRule type="cellIs" dxfId="55" priority="56" stopIfTrue="1" operator="lessThan">
      <formula>0</formula>
    </cfRule>
  </conditionalFormatting>
  <conditionalFormatting sqref="A186:E186 G186:IV186">
    <cfRule type="cellIs" dxfId="54" priority="55" stopIfTrue="1" operator="lessThan">
      <formula>0</formula>
    </cfRule>
  </conditionalFormatting>
  <conditionalFormatting sqref="A187:E188 G187:IV187">
    <cfRule type="cellIs" dxfId="53" priority="54" stopIfTrue="1" operator="lessThan">
      <formula>0</formula>
    </cfRule>
  </conditionalFormatting>
  <conditionalFormatting sqref="A189:E189">
    <cfRule type="cellIs" dxfId="52" priority="53" stopIfTrue="1" operator="lessThan">
      <formula>0</formula>
    </cfRule>
  </conditionalFormatting>
  <conditionalFormatting sqref="A190:E192 G190:IV190">
    <cfRule type="cellIs" dxfId="51" priority="52" stopIfTrue="1" operator="lessThan">
      <formula>0</formula>
    </cfRule>
  </conditionalFormatting>
  <conditionalFormatting sqref="A190:E192">
    <cfRule type="cellIs" dxfId="50" priority="51" stopIfTrue="1" operator="lessThan">
      <formula>0</formula>
    </cfRule>
  </conditionalFormatting>
  <conditionalFormatting sqref="G193:IV193">
    <cfRule type="cellIs" dxfId="49" priority="50" stopIfTrue="1" operator="lessThan">
      <formula>0</formula>
    </cfRule>
  </conditionalFormatting>
  <conditionalFormatting sqref="A193:E193">
    <cfRule type="cellIs" dxfId="48" priority="49" stopIfTrue="1" operator="lessThan">
      <formula>0</formula>
    </cfRule>
  </conditionalFormatting>
  <conditionalFormatting sqref="A193:E193">
    <cfRule type="cellIs" dxfId="47" priority="48" stopIfTrue="1" operator="lessThan">
      <formula>0</formula>
    </cfRule>
  </conditionalFormatting>
  <conditionalFormatting sqref="G194:IV194">
    <cfRule type="cellIs" dxfId="46" priority="47" stopIfTrue="1" operator="lessThan">
      <formula>0</formula>
    </cfRule>
  </conditionalFormatting>
  <conditionalFormatting sqref="A194:E194">
    <cfRule type="cellIs" dxfId="45" priority="46" stopIfTrue="1" operator="lessThan">
      <formula>0</formula>
    </cfRule>
  </conditionalFormatting>
  <conditionalFormatting sqref="A194:E194">
    <cfRule type="cellIs" dxfId="44" priority="45" stopIfTrue="1" operator="lessThan">
      <formula>0</formula>
    </cfRule>
  </conditionalFormatting>
  <conditionalFormatting sqref="G195:IV195">
    <cfRule type="cellIs" dxfId="43" priority="44" stopIfTrue="1" operator="lessThan">
      <formula>0</formula>
    </cfRule>
  </conditionalFormatting>
  <conditionalFormatting sqref="A195:E195">
    <cfRule type="cellIs" dxfId="42" priority="43" stopIfTrue="1" operator="lessThan">
      <formula>0</formula>
    </cfRule>
  </conditionalFormatting>
  <conditionalFormatting sqref="A195:E195">
    <cfRule type="cellIs" dxfId="41" priority="42" stopIfTrue="1" operator="lessThan">
      <formula>0</formula>
    </cfRule>
  </conditionalFormatting>
  <conditionalFormatting sqref="G196:IV196">
    <cfRule type="cellIs" dxfId="40" priority="41" stopIfTrue="1" operator="lessThan">
      <formula>0</formula>
    </cfRule>
  </conditionalFormatting>
  <conditionalFormatting sqref="A196:E197">
    <cfRule type="cellIs" dxfId="39" priority="40" stopIfTrue="1" operator="lessThan">
      <formula>0</formula>
    </cfRule>
  </conditionalFormatting>
  <conditionalFormatting sqref="A196:E197">
    <cfRule type="cellIs" dxfId="38" priority="39" stopIfTrue="1" operator="lessThan">
      <formula>0</formula>
    </cfRule>
  </conditionalFormatting>
  <conditionalFormatting sqref="A198:E198">
    <cfRule type="cellIs" dxfId="37" priority="38" stopIfTrue="1" operator="lessThan">
      <formula>0</formula>
    </cfRule>
  </conditionalFormatting>
  <conditionalFormatting sqref="A198:E198">
    <cfRule type="cellIs" dxfId="36" priority="37" stopIfTrue="1" operator="lessThan">
      <formula>0</formula>
    </cfRule>
  </conditionalFormatting>
  <conditionalFormatting sqref="G199:IV199">
    <cfRule type="cellIs" dxfId="35" priority="36" stopIfTrue="1" operator="lessThan">
      <formula>0</formula>
    </cfRule>
  </conditionalFormatting>
  <conditionalFormatting sqref="A199:E199">
    <cfRule type="cellIs" dxfId="34" priority="35" stopIfTrue="1" operator="lessThan">
      <formula>0</formula>
    </cfRule>
  </conditionalFormatting>
  <conditionalFormatting sqref="A199:E199">
    <cfRule type="cellIs" dxfId="33" priority="34" stopIfTrue="1" operator="lessThan">
      <formula>0</formula>
    </cfRule>
  </conditionalFormatting>
  <conditionalFormatting sqref="G200:IV200">
    <cfRule type="cellIs" dxfId="32" priority="33" stopIfTrue="1" operator="lessThan">
      <formula>0</formula>
    </cfRule>
  </conditionalFormatting>
  <conditionalFormatting sqref="A200:E200">
    <cfRule type="cellIs" dxfId="31" priority="32" stopIfTrue="1" operator="lessThan">
      <formula>0</formula>
    </cfRule>
  </conditionalFormatting>
  <conditionalFormatting sqref="A200:E200">
    <cfRule type="cellIs" dxfId="30" priority="31" stopIfTrue="1" operator="lessThan">
      <formula>0</formula>
    </cfRule>
  </conditionalFormatting>
  <conditionalFormatting sqref="A202:E205 G202:IV202">
    <cfRule type="cellIs" dxfId="29" priority="30" stopIfTrue="1" operator="lessThan">
      <formula>0</formula>
    </cfRule>
  </conditionalFormatting>
  <conditionalFormatting sqref="G206:IV206">
    <cfRule type="cellIs" dxfId="28" priority="29" stopIfTrue="1" operator="lessThan">
      <formula>0</formula>
    </cfRule>
  </conditionalFormatting>
  <conditionalFormatting sqref="A206:E206">
    <cfRule type="cellIs" dxfId="27" priority="28" stopIfTrue="1" operator="lessThan">
      <formula>0</formula>
    </cfRule>
  </conditionalFormatting>
  <conditionalFormatting sqref="A207:E208">
    <cfRule type="cellIs" dxfId="26" priority="27" stopIfTrue="1" operator="lessThan">
      <formula>0</formula>
    </cfRule>
  </conditionalFormatting>
  <conditionalFormatting sqref="G209:IV209">
    <cfRule type="cellIs" dxfId="25" priority="26" stopIfTrue="1" operator="lessThan">
      <formula>0</formula>
    </cfRule>
  </conditionalFormatting>
  <conditionalFormatting sqref="A209:E210">
    <cfRule type="cellIs" dxfId="24" priority="25" stopIfTrue="1" operator="lessThan">
      <formula>0</formula>
    </cfRule>
  </conditionalFormatting>
  <conditionalFormatting sqref="G211:IV211">
    <cfRule type="cellIs" dxfId="23" priority="24" stopIfTrue="1" operator="lessThan">
      <formula>0</formula>
    </cfRule>
  </conditionalFormatting>
  <conditionalFormatting sqref="A211:E211">
    <cfRule type="cellIs" dxfId="22" priority="23" stopIfTrue="1" operator="lessThan">
      <formula>0</formula>
    </cfRule>
  </conditionalFormatting>
  <conditionalFormatting sqref="G212:IV212">
    <cfRule type="cellIs" dxfId="21" priority="22" stopIfTrue="1" operator="lessThan">
      <formula>0</formula>
    </cfRule>
  </conditionalFormatting>
  <conditionalFormatting sqref="A212:E212">
    <cfRule type="cellIs" dxfId="20" priority="21" stopIfTrue="1" operator="lessThan">
      <formula>0</formula>
    </cfRule>
  </conditionalFormatting>
  <conditionalFormatting sqref="G213:IV213">
    <cfRule type="cellIs" dxfId="19" priority="20" stopIfTrue="1" operator="lessThan">
      <formula>0</formula>
    </cfRule>
  </conditionalFormatting>
  <conditionalFormatting sqref="A213:E213">
    <cfRule type="cellIs" dxfId="18" priority="19" stopIfTrue="1" operator="lessThan">
      <formula>0</formula>
    </cfRule>
  </conditionalFormatting>
  <conditionalFormatting sqref="G214:IV214">
    <cfRule type="cellIs" dxfId="17" priority="18" stopIfTrue="1" operator="lessThan">
      <formula>0</formula>
    </cfRule>
  </conditionalFormatting>
  <conditionalFormatting sqref="A214:E216">
    <cfRule type="cellIs" dxfId="16" priority="17" stopIfTrue="1" operator="lessThan">
      <formula>0</formula>
    </cfRule>
  </conditionalFormatting>
  <conditionalFormatting sqref="F182:F188">
    <cfRule type="cellIs" dxfId="15" priority="16" stopIfTrue="1" operator="lessThan">
      <formula>0</formula>
    </cfRule>
  </conditionalFormatting>
  <conditionalFormatting sqref="F194:F200">
    <cfRule type="cellIs" dxfId="14" priority="15" stopIfTrue="1" operator="lessThan">
      <formula>0</formula>
    </cfRule>
  </conditionalFormatting>
  <conditionalFormatting sqref="F206:F212">
    <cfRule type="cellIs" dxfId="13" priority="14" stopIfTrue="1" operator="lessThan">
      <formula>0</formula>
    </cfRule>
  </conditionalFormatting>
  <conditionalFormatting sqref="F177:F181">
    <cfRule type="cellIs" dxfId="12" priority="13" stopIfTrue="1" operator="lessThan">
      <formula>0</formula>
    </cfRule>
  </conditionalFormatting>
  <conditionalFormatting sqref="F189:F193">
    <cfRule type="cellIs" dxfId="11" priority="12" stopIfTrue="1" operator="lessThan">
      <formula>0</formula>
    </cfRule>
  </conditionalFormatting>
  <conditionalFormatting sqref="F201:F205">
    <cfRule type="cellIs" dxfId="10" priority="11" stopIfTrue="1" operator="lessThan">
      <formula>0</formula>
    </cfRule>
  </conditionalFormatting>
  <conditionalFormatting sqref="F213:F216">
    <cfRule type="cellIs" dxfId="9" priority="10" stopIfTrue="1" operator="lessThan">
      <formula>0</formula>
    </cfRule>
  </conditionalFormatting>
  <conditionalFormatting sqref="G217:IV217">
    <cfRule type="cellIs" dxfId="8" priority="9" stopIfTrue="1" operator="lessThan">
      <formula>0</formula>
    </cfRule>
  </conditionalFormatting>
  <conditionalFormatting sqref="A217:E217">
    <cfRule type="cellIs" dxfId="7" priority="8" stopIfTrue="1" operator="lessThan">
      <formula>0</formula>
    </cfRule>
  </conditionalFormatting>
  <conditionalFormatting sqref="F217">
    <cfRule type="cellIs" dxfId="6" priority="7" stopIfTrue="1" operator="lessThan">
      <formula>0</formula>
    </cfRule>
  </conditionalFormatting>
  <conditionalFormatting sqref="G218:IV218">
    <cfRule type="cellIs" dxfId="5" priority="6" stopIfTrue="1" operator="lessThan">
      <formula>0</formula>
    </cfRule>
  </conditionalFormatting>
  <conditionalFormatting sqref="A218:E218">
    <cfRule type="cellIs" dxfId="4" priority="5" stopIfTrue="1" operator="lessThan">
      <formula>0</formula>
    </cfRule>
  </conditionalFormatting>
  <conditionalFormatting sqref="F218">
    <cfRule type="cellIs" dxfId="3" priority="4" stopIfTrue="1" operator="lessThan">
      <formula>0</formula>
    </cfRule>
  </conditionalFormatting>
  <conditionalFormatting sqref="G219:IV219">
    <cfRule type="cellIs" dxfId="2" priority="3" stopIfTrue="1" operator="lessThan">
      <formula>0</formula>
    </cfRule>
  </conditionalFormatting>
  <conditionalFormatting sqref="A219:E219">
    <cfRule type="cellIs" dxfId="1" priority="2" stopIfTrue="1" operator="lessThan">
      <formula>0</formula>
    </cfRule>
  </conditionalFormatting>
  <conditionalFormatting sqref="F219">
    <cfRule type="cellIs" dxfId="0" priority="1" stopIfTrue="1" operator="lessThan">
      <formula>0</formula>
    </cfRule>
  </conditionalFormatting>
  <pageMargins left="0.92" right="0.85" top="0.28999999999999998" bottom="0.28999999999999998" header="0.25" footer="0.2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Tarkoitus</vt:lpstr>
      <vt:lpstr>Tarkoituskokomaa</vt:lpstr>
      <vt:lpstr>Hintakäyttö</vt:lpstr>
      <vt:lpstr>Kapasiteetti</vt:lpstr>
      <vt:lpstr>Hintakäyttö!euro</vt:lpstr>
    </vt:vector>
  </TitlesOfParts>
  <Company>Art-Travel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Artman</dc:creator>
  <cp:lastModifiedBy>Kekkonen Hami</cp:lastModifiedBy>
  <cp:lastPrinted>2002-01-15T14:03:48Z</cp:lastPrinted>
  <dcterms:created xsi:type="dcterms:W3CDTF">2000-06-16T08:54:18Z</dcterms:created>
  <dcterms:modified xsi:type="dcterms:W3CDTF">2019-02-05T09:00:28Z</dcterms:modified>
</cp:coreProperties>
</file>